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defaultThemeVersion="124226"/>
  <bookViews>
    <workbookView xWindow="8730" yWindow="150" windowWidth="10110" windowHeight="7950" firstSheet="7" activeTab="12"/>
  </bookViews>
  <sheets>
    <sheet name="Лист1" sheetId="10" r:id="rId1"/>
    <sheet name="Макет1" sheetId="7" r:id="rId2"/>
    <sheet name=" П3 т.268 №1" sheetId="12" r:id="rId3"/>
    <sheet name="П3 т.268 №2" sheetId="17" r:id="rId4"/>
    <sheet name="П3 т.269 №3" sheetId="13" r:id="rId5"/>
    <sheet name="П3 т.269 №3 гл" sheetId="14" r:id="rId6"/>
    <sheet name="П3 т.270 №4" sheetId="15" r:id="rId7"/>
    <sheet name="П3 т.270 №5" sheetId="16" r:id="rId8"/>
    <sheet name="П6 т.276 №1" sheetId="11" r:id="rId9"/>
    <sheet name="П6 т.277 №2" sheetId="18" r:id="rId10"/>
    <sheet name="П7 т.279 №1" sheetId="19" r:id="rId11"/>
    <sheet name=" П7 т.279 №2" sheetId="20" r:id="rId12"/>
    <sheet name="П7 т.279 №3" sheetId="21" r:id="rId13"/>
  </sheets>
  <calcPr calcId="144525" iterateDelta="1E-4"/>
</workbook>
</file>

<file path=xl/calcChain.xml><?xml version="1.0" encoding="utf-8"?>
<calcChain xmlns="http://schemas.openxmlformats.org/spreadsheetml/2006/main">
  <c r="J38" i="16" l="1"/>
  <c r="N190" i="21" l="1"/>
  <c r="M190" i="21"/>
  <c r="L190" i="21"/>
  <c r="K190" i="21"/>
  <c r="J190" i="21"/>
  <c r="I190" i="21"/>
  <c r="H190" i="21"/>
  <c r="G190" i="21"/>
  <c r="F190" i="21"/>
  <c r="E190" i="21"/>
  <c r="D190" i="21"/>
  <c r="N186" i="21"/>
  <c r="M186" i="21"/>
  <c r="L186" i="21"/>
  <c r="K186" i="21"/>
  <c r="J186" i="21"/>
  <c r="I186" i="21"/>
  <c r="H186" i="21"/>
  <c r="G186" i="21"/>
  <c r="F186" i="21"/>
  <c r="E186" i="21"/>
  <c r="D186" i="21"/>
  <c r="N182" i="21"/>
  <c r="M182" i="21"/>
  <c r="L182" i="21"/>
  <c r="K182" i="21"/>
  <c r="J182" i="21"/>
  <c r="I182" i="21"/>
  <c r="H182" i="21"/>
  <c r="G182" i="21"/>
  <c r="F182" i="21"/>
  <c r="E182" i="21"/>
  <c r="D182" i="21"/>
  <c r="N178" i="21"/>
  <c r="M178" i="21"/>
  <c r="L178" i="21"/>
  <c r="K178" i="21"/>
  <c r="J178" i="21"/>
  <c r="I178" i="21"/>
  <c r="H178" i="21"/>
  <c r="G178" i="21"/>
  <c r="F178" i="21"/>
  <c r="E178" i="21"/>
  <c r="D178" i="21"/>
  <c r="N174" i="21"/>
  <c r="M174" i="21"/>
  <c r="L174" i="21"/>
  <c r="K174" i="21"/>
  <c r="J174" i="21"/>
  <c r="I174" i="21"/>
  <c r="H174" i="21"/>
  <c r="G174" i="21"/>
  <c r="F174" i="21"/>
  <c r="E174" i="21"/>
  <c r="D174" i="21"/>
  <c r="N170" i="21"/>
  <c r="M170" i="21"/>
  <c r="L170" i="21"/>
  <c r="K170" i="21"/>
  <c r="J170" i="21"/>
  <c r="I170" i="21"/>
  <c r="H170" i="21"/>
  <c r="G170" i="21"/>
  <c r="F170" i="21"/>
  <c r="E170" i="21"/>
  <c r="D170" i="21"/>
  <c r="N166" i="21"/>
  <c r="M166" i="21"/>
  <c r="L166" i="21"/>
  <c r="K166" i="21"/>
  <c r="J166" i="21"/>
  <c r="I166" i="21"/>
  <c r="H166" i="21"/>
  <c r="G166" i="21"/>
  <c r="F166" i="21"/>
  <c r="E166" i="21"/>
  <c r="D166" i="21"/>
  <c r="N162" i="21"/>
  <c r="M162" i="21"/>
  <c r="L162" i="21"/>
  <c r="K162" i="21"/>
  <c r="J162" i="21"/>
  <c r="I162" i="21"/>
  <c r="H162" i="21"/>
  <c r="G162" i="21"/>
  <c r="F162" i="21"/>
  <c r="E162" i="21"/>
  <c r="D162" i="21"/>
  <c r="N158" i="21"/>
  <c r="M158" i="21"/>
  <c r="L158" i="21"/>
  <c r="K158" i="21"/>
  <c r="J158" i="21"/>
  <c r="I158" i="21"/>
  <c r="H158" i="21"/>
  <c r="G158" i="21"/>
  <c r="F158" i="21"/>
  <c r="E158" i="21"/>
  <c r="D158" i="21"/>
  <c r="N154" i="21"/>
  <c r="M154" i="21"/>
  <c r="L154" i="21"/>
  <c r="K154" i="21"/>
  <c r="J154" i="21"/>
  <c r="I154" i="21"/>
  <c r="H154" i="21"/>
  <c r="G154" i="21"/>
  <c r="F154" i="21"/>
  <c r="E154" i="21"/>
  <c r="D154" i="21"/>
  <c r="N150" i="21"/>
  <c r="M150" i="21"/>
  <c r="L150" i="21"/>
  <c r="K150" i="21"/>
  <c r="J150" i="21"/>
  <c r="I150" i="21"/>
  <c r="H150" i="21"/>
  <c r="G150" i="21"/>
  <c r="F150" i="21"/>
  <c r="E150" i="21"/>
  <c r="D150" i="21"/>
  <c r="N146" i="21"/>
  <c r="M146" i="21"/>
  <c r="L146" i="21"/>
  <c r="K146" i="21"/>
  <c r="J146" i="21"/>
  <c r="I146" i="21"/>
  <c r="H146" i="21"/>
  <c r="G146" i="21"/>
  <c r="F146" i="21"/>
  <c r="E146" i="21"/>
  <c r="D146" i="21"/>
  <c r="N142" i="21"/>
  <c r="M142" i="21"/>
  <c r="L142" i="21"/>
  <c r="K142" i="21"/>
  <c r="J142" i="21"/>
  <c r="I142" i="21"/>
  <c r="H142" i="21"/>
  <c r="G142" i="21"/>
  <c r="F142" i="21"/>
  <c r="E142" i="21"/>
  <c r="D142" i="21"/>
  <c r="N138" i="21"/>
  <c r="M138" i="21"/>
  <c r="L138" i="21"/>
  <c r="K138" i="21"/>
  <c r="J138" i="21"/>
  <c r="I138" i="21"/>
  <c r="H138" i="21"/>
  <c r="G138" i="21"/>
  <c r="F138" i="21"/>
  <c r="E138" i="21"/>
  <c r="D138" i="21"/>
  <c r="N134" i="21"/>
  <c r="M134" i="21"/>
  <c r="L134" i="21"/>
  <c r="K134" i="21"/>
  <c r="J134" i="21"/>
  <c r="I134" i="21"/>
  <c r="H134" i="21"/>
  <c r="G134" i="21"/>
  <c r="F134" i="21"/>
  <c r="E134" i="21"/>
  <c r="D134" i="21"/>
  <c r="N130" i="21"/>
  <c r="M130" i="21"/>
  <c r="L130" i="21"/>
  <c r="K130" i="21"/>
  <c r="J130" i="21"/>
  <c r="I130" i="21"/>
  <c r="H130" i="21"/>
  <c r="G130" i="21"/>
  <c r="F130" i="21"/>
  <c r="E130" i="21"/>
  <c r="D130" i="21"/>
  <c r="N126" i="21"/>
  <c r="M126" i="21"/>
  <c r="L126" i="21"/>
  <c r="K126" i="21"/>
  <c r="J126" i="21"/>
  <c r="I126" i="21"/>
  <c r="H126" i="21"/>
  <c r="G126" i="21"/>
  <c r="F126" i="21"/>
  <c r="E126" i="21"/>
  <c r="D126" i="21"/>
  <c r="N122" i="21"/>
  <c r="M122" i="21"/>
  <c r="L122" i="21"/>
  <c r="K122" i="21"/>
  <c r="J122" i="21"/>
  <c r="I122" i="21"/>
  <c r="H122" i="21"/>
  <c r="G122" i="21"/>
  <c r="F122" i="21"/>
  <c r="E122" i="21"/>
  <c r="D122" i="21"/>
  <c r="N118" i="21"/>
  <c r="M118" i="21"/>
  <c r="L118" i="21"/>
  <c r="K118" i="21"/>
  <c r="J118" i="21"/>
  <c r="I118" i="21"/>
  <c r="H118" i="21"/>
  <c r="G118" i="21"/>
  <c r="F118" i="21"/>
  <c r="E118" i="21"/>
  <c r="D118" i="21"/>
  <c r="N114" i="21"/>
  <c r="M114" i="21"/>
  <c r="L114" i="21"/>
  <c r="K114" i="21"/>
  <c r="J114" i="21"/>
  <c r="I114" i="21"/>
  <c r="H114" i="21"/>
  <c r="G114" i="21"/>
  <c r="F114" i="21"/>
  <c r="E114" i="21"/>
  <c r="D114" i="21"/>
  <c r="N110" i="21"/>
  <c r="M110" i="21"/>
  <c r="L110" i="21"/>
  <c r="K110" i="21"/>
  <c r="J110" i="21"/>
  <c r="I110" i="21"/>
  <c r="H110" i="21"/>
  <c r="G110" i="21"/>
  <c r="F110" i="21"/>
  <c r="E110" i="21"/>
  <c r="D110" i="21"/>
  <c r="N106" i="21"/>
  <c r="M106" i="21"/>
  <c r="L106" i="21"/>
  <c r="K106" i="21"/>
  <c r="J106" i="21"/>
  <c r="I106" i="21"/>
  <c r="H106" i="21"/>
  <c r="G106" i="21"/>
  <c r="F106" i="21"/>
  <c r="E106" i="21"/>
  <c r="D106" i="21"/>
  <c r="N102" i="21"/>
  <c r="M102" i="21"/>
  <c r="L102" i="21"/>
  <c r="K102" i="21"/>
  <c r="J102" i="21"/>
  <c r="I102" i="21"/>
  <c r="H102" i="21"/>
  <c r="G102" i="21"/>
  <c r="F102" i="21"/>
  <c r="E102" i="21"/>
  <c r="D102" i="21"/>
  <c r="N98" i="21"/>
  <c r="M98" i="21"/>
  <c r="L98" i="21"/>
  <c r="K98" i="21"/>
  <c r="J98" i="21"/>
  <c r="I98" i="21"/>
  <c r="H98" i="21"/>
  <c r="G98" i="21"/>
  <c r="F98" i="21"/>
  <c r="E98" i="21"/>
  <c r="D98" i="21"/>
  <c r="N94" i="21"/>
  <c r="M94" i="21"/>
  <c r="L94" i="21"/>
  <c r="K94" i="21"/>
  <c r="J94" i="21"/>
  <c r="I94" i="21"/>
  <c r="H94" i="21"/>
  <c r="G94" i="21"/>
  <c r="F94" i="21"/>
  <c r="E94" i="21"/>
  <c r="D94" i="21"/>
  <c r="N90" i="21"/>
  <c r="M90" i="21"/>
  <c r="L90" i="21"/>
  <c r="K90" i="21"/>
  <c r="J90" i="21"/>
  <c r="I90" i="21"/>
  <c r="H90" i="21"/>
  <c r="G90" i="21"/>
  <c r="F90" i="21"/>
  <c r="E90" i="21"/>
  <c r="D90" i="21"/>
  <c r="N86" i="21"/>
  <c r="M86" i="21"/>
  <c r="L86" i="21"/>
  <c r="K86" i="21"/>
  <c r="J86" i="21"/>
  <c r="I86" i="21"/>
  <c r="H86" i="21"/>
  <c r="G86" i="21"/>
  <c r="F86" i="21"/>
  <c r="E86" i="21"/>
  <c r="D86" i="21"/>
  <c r="N82" i="21"/>
  <c r="M82" i="21"/>
  <c r="M83" i="21" s="1"/>
  <c r="M84" i="21" s="1"/>
  <c r="L82" i="21"/>
  <c r="K82" i="21"/>
  <c r="K83" i="21" s="1"/>
  <c r="K84" i="21" s="1"/>
  <c r="J82" i="21"/>
  <c r="I82" i="21"/>
  <c r="I83" i="21" s="1"/>
  <c r="I84" i="21" s="1"/>
  <c r="H82" i="21"/>
  <c r="G82" i="21"/>
  <c r="F82" i="21"/>
  <c r="E82" i="21"/>
  <c r="D82" i="21"/>
  <c r="N78" i="21"/>
  <c r="M78" i="21"/>
  <c r="M79" i="21" s="1"/>
  <c r="M80" i="21" s="1"/>
  <c r="L78" i="21"/>
  <c r="K78" i="21"/>
  <c r="K79" i="21" s="1"/>
  <c r="K80" i="21" s="1"/>
  <c r="J78" i="21"/>
  <c r="I78" i="21"/>
  <c r="I79" i="21" s="1"/>
  <c r="I80" i="21" s="1"/>
  <c r="H78" i="21"/>
  <c r="G78" i="21"/>
  <c r="F78" i="21"/>
  <c r="E78" i="21"/>
  <c r="D78" i="21"/>
  <c r="N74" i="21"/>
  <c r="M74" i="21"/>
  <c r="M75" i="21" s="1"/>
  <c r="M76" i="21" s="1"/>
  <c r="L74" i="21"/>
  <c r="K74" i="21"/>
  <c r="K75" i="21" s="1"/>
  <c r="K76" i="21" s="1"/>
  <c r="J74" i="21"/>
  <c r="I74" i="21"/>
  <c r="I75" i="21" s="1"/>
  <c r="I76" i="21" s="1"/>
  <c r="H74" i="21"/>
  <c r="G74" i="21"/>
  <c r="F74" i="21"/>
  <c r="E74" i="21"/>
  <c r="D74" i="21"/>
  <c r="N70" i="21"/>
  <c r="M70" i="21"/>
  <c r="M71" i="21" s="1"/>
  <c r="M72" i="21" s="1"/>
  <c r="L70" i="21"/>
  <c r="K70" i="21"/>
  <c r="K71" i="21" s="1"/>
  <c r="K72" i="21" s="1"/>
  <c r="J70" i="21"/>
  <c r="I70" i="21"/>
  <c r="I71" i="21" s="1"/>
  <c r="I72" i="21" s="1"/>
  <c r="H70" i="21"/>
  <c r="G70" i="21"/>
  <c r="F70" i="21"/>
  <c r="E70" i="21"/>
  <c r="D70" i="21"/>
  <c r="N66" i="21"/>
  <c r="M66" i="21"/>
  <c r="M67" i="21" s="1"/>
  <c r="M68" i="21" s="1"/>
  <c r="L66" i="21"/>
  <c r="K66" i="21"/>
  <c r="K67" i="21" s="1"/>
  <c r="K68" i="21" s="1"/>
  <c r="J66" i="21"/>
  <c r="I66" i="21"/>
  <c r="I67" i="21" s="1"/>
  <c r="I68" i="21" s="1"/>
  <c r="H66" i="21"/>
  <c r="G66" i="21"/>
  <c r="F66" i="21"/>
  <c r="E66" i="21"/>
  <c r="D66" i="21"/>
  <c r="N62" i="21"/>
  <c r="M62" i="21"/>
  <c r="M63" i="21" s="1"/>
  <c r="M64" i="21" s="1"/>
  <c r="L62" i="21"/>
  <c r="K62" i="21"/>
  <c r="K63" i="21" s="1"/>
  <c r="K64" i="21" s="1"/>
  <c r="J62" i="21"/>
  <c r="I62" i="21"/>
  <c r="I63" i="21" s="1"/>
  <c r="I64" i="21" s="1"/>
  <c r="H62" i="21"/>
  <c r="G62" i="21"/>
  <c r="F62" i="21"/>
  <c r="E62" i="21"/>
  <c r="D62" i="21"/>
  <c r="N58" i="21"/>
  <c r="M58" i="21"/>
  <c r="M59" i="21" s="1"/>
  <c r="M60" i="21" s="1"/>
  <c r="L58" i="21"/>
  <c r="K58" i="21"/>
  <c r="K59" i="21" s="1"/>
  <c r="K60" i="21" s="1"/>
  <c r="J58" i="21"/>
  <c r="I58" i="21"/>
  <c r="I59" i="21" s="1"/>
  <c r="I60" i="21" s="1"/>
  <c r="H58" i="21"/>
  <c r="G58" i="21"/>
  <c r="F58" i="21"/>
  <c r="E58" i="21"/>
  <c r="D58" i="21"/>
  <c r="N54" i="21"/>
  <c r="M54" i="21"/>
  <c r="M55" i="21" s="1"/>
  <c r="M56" i="21" s="1"/>
  <c r="L54" i="21"/>
  <c r="K54" i="21"/>
  <c r="K55" i="21" s="1"/>
  <c r="K56" i="21" s="1"/>
  <c r="J54" i="21"/>
  <c r="I54" i="21"/>
  <c r="I55" i="21" s="1"/>
  <c r="I56" i="21" s="1"/>
  <c r="H54" i="21"/>
  <c r="G54" i="21"/>
  <c r="F54" i="21"/>
  <c r="E54" i="21"/>
  <c r="D54" i="21"/>
  <c r="N50" i="21"/>
  <c r="M50" i="21"/>
  <c r="M51" i="21" s="1"/>
  <c r="M52" i="21" s="1"/>
  <c r="L50" i="21"/>
  <c r="K50" i="21"/>
  <c r="K51" i="21" s="1"/>
  <c r="K52" i="21" s="1"/>
  <c r="J50" i="21"/>
  <c r="I50" i="21"/>
  <c r="I51" i="21" s="1"/>
  <c r="I52" i="21" s="1"/>
  <c r="H50" i="21"/>
  <c r="G50" i="21"/>
  <c r="F50" i="21"/>
  <c r="E50" i="21"/>
  <c r="D50" i="21"/>
  <c r="N46" i="21"/>
  <c r="M46" i="21"/>
  <c r="M47" i="21" s="1"/>
  <c r="M48" i="21" s="1"/>
  <c r="L46" i="21"/>
  <c r="K46" i="21"/>
  <c r="K47" i="21" s="1"/>
  <c r="K48" i="21" s="1"/>
  <c r="J46" i="21"/>
  <c r="I46" i="21"/>
  <c r="I47" i="21" s="1"/>
  <c r="I48" i="21" s="1"/>
  <c r="H46" i="21"/>
  <c r="G46" i="21"/>
  <c r="F46" i="21"/>
  <c r="E46" i="21"/>
  <c r="D46" i="21"/>
  <c r="N42" i="21"/>
  <c r="M42" i="21"/>
  <c r="M43" i="21" s="1"/>
  <c r="M44" i="21" s="1"/>
  <c r="L42" i="21"/>
  <c r="K42" i="21"/>
  <c r="K43" i="21" s="1"/>
  <c r="K44" i="21" s="1"/>
  <c r="J42" i="21"/>
  <c r="I42" i="21"/>
  <c r="I43" i="21" s="1"/>
  <c r="I44" i="21" s="1"/>
  <c r="H42" i="21"/>
  <c r="G42" i="21"/>
  <c r="F42" i="21"/>
  <c r="E42" i="21"/>
  <c r="D42" i="21"/>
  <c r="N38" i="21"/>
  <c r="M38" i="21"/>
  <c r="M39" i="21" s="1"/>
  <c r="M40" i="21" s="1"/>
  <c r="L38" i="21"/>
  <c r="K38" i="21"/>
  <c r="K39" i="21" s="1"/>
  <c r="K40" i="21" s="1"/>
  <c r="J38" i="21"/>
  <c r="I38" i="21"/>
  <c r="I39" i="21" s="1"/>
  <c r="I40" i="21" s="1"/>
  <c r="H38" i="21"/>
  <c r="G38" i="21"/>
  <c r="F38" i="21"/>
  <c r="E38" i="21"/>
  <c r="D38" i="21"/>
  <c r="N34" i="21"/>
  <c r="M34" i="21"/>
  <c r="M35" i="21" s="1"/>
  <c r="M36" i="21" s="1"/>
  <c r="L34" i="21"/>
  <c r="K34" i="21"/>
  <c r="K35" i="21" s="1"/>
  <c r="K36" i="21" s="1"/>
  <c r="J34" i="21"/>
  <c r="I34" i="21"/>
  <c r="I35" i="21" s="1"/>
  <c r="I36" i="21" s="1"/>
  <c r="H34" i="21"/>
  <c r="G34" i="21"/>
  <c r="F34" i="21"/>
  <c r="E34" i="21"/>
  <c r="D34" i="21"/>
  <c r="N30" i="21"/>
  <c r="M30" i="21"/>
  <c r="M31" i="21" s="1"/>
  <c r="M32" i="21" s="1"/>
  <c r="L30" i="21"/>
  <c r="K30" i="21"/>
  <c r="K31" i="21" s="1"/>
  <c r="K32" i="21" s="1"/>
  <c r="J30" i="21"/>
  <c r="I30" i="21"/>
  <c r="I31" i="21" s="1"/>
  <c r="I32" i="21" s="1"/>
  <c r="H30" i="21"/>
  <c r="G30" i="21"/>
  <c r="F30" i="21"/>
  <c r="E30" i="21"/>
  <c r="D30" i="21"/>
  <c r="N26" i="21"/>
  <c r="M26" i="21"/>
  <c r="M27" i="21" s="1"/>
  <c r="M28" i="21" s="1"/>
  <c r="L26" i="21"/>
  <c r="K26" i="21"/>
  <c r="K27" i="21" s="1"/>
  <c r="K28" i="21" s="1"/>
  <c r="J26" i="21"/>
  <c r="I26" i="21"/>
  <c r="I27" i="21" s="1"/>
  <c r="I28" i="21" s="1"/>
  <c r="H26" i="21"/>
  <c r="G26" i="21"/>
  <c r="F26" i="21"/>
  <c r="E26" i="21"/>
  <c r="D26" i="21"/>
  <c r="N22" i="21"/>
  <c r="M22" i="21"/>
  <c r="M23" i="21" s="1"/>
  <c r="M24" i="21" s="1"/>
  <c r="L22" i="21"/>
  <c r="K22" i="21"/>
  <c r="K23" i="21" s="1"/>
  <c r="K24" i="21" s="1"/>
  <c r="J22" i="21"/>
  <c r="I22" i="21"/>
  <c r="I23" i="21" s="1"/>
  <c r="I24" i="21" s="1"/>
  <c r="H22" i="21"/>
  <c r="G22" i="21"/>
  <c r="F22" i="21"/>
  <c r="E22" i="21"/>
  <c r="D22" i="21"/>
  <c r="N18" i="21"/>
  <c r="M18" i="21"/>
  <c r="M19" i="21" s="1"/>
  <c r="M20" i="21" s="1"/>
  <c r="L18" i="21"/>
  <c r="K18" i="21"/>
  <c r="K19" i="21" s="1"/>
  <c r="K20" i="21" s="1"/>
  <c r="J18" i="21"/>
  <c r="I18" i="21"/>
  <c r="I19" i="21" s="1"/>
  <c r="I20" i="21" s="1"/>
  <c r="H18" i="21"/>
  <c r="G18" i="21"/>
  <c r="F18" i="21"/>
  <c r="E18" i="21"/>
  <c r="D18" i="21"/>
  <c r="N14" i="21"/>
  <c r="M14" i="21"/>
  <c r="M15" i="21" s="1"/>
  <c r="M16" i="21" s="1"/>
  <c r="L14" i="21"/>
  <c r="K14" i="21"/>
  <c r="K15" i="21" s="1"/>
  <c r="K16" i="21" s="1"/>
  <c r="J14" i="21"/>
  <c r="I14" i="21"/>
  <c r="I15" i="21" s="1"/>
  <c r="I16" i="21" s="1"/>
  <c r="H14" i="21"/>
  <c r="G14" i="21"/>
  <c r="F14" i="21"/>
  <c r="E14" i="21"/>
  <c r="D14" i="21"/>
  <c r="N10" i="21"/>
  <c r="M10" i="21"/>
  <c r="M11" i="21" s="1"/>
  <c r="M12" i="21" s="1"/>
  <c r="L10" i="21"/>
  <c r="K10" i="21"/>
  <c r="K11" i="21" s="1"/>
  <c r="K12" i="21" s="1"/>
  <c r="J10" i="21"/>
  <c r="I10" i="21"/>
  <c r="I11" i="21" s="1"/>
  <c r="I12" i="21" s="1"/>
  <c r="H10" i="21"/>
  <c r="G10" i="21"/>
  <c r="F10" i="21"/>
  <c r="E10" i="21"/>
  <c r="D10" i="21"/>
  <c r="N6" i="21"/>
  <c r="N189" i="21" s="1"/>
  <c r="M6" i="21"/>
  <c r="M189" i="21" s="1"/>
  <c r="L6" i="21"/>
  <c r="L189" i="21" s="1"/>
  <c r="K6" i="21"/>
  <c r="K189" i="21" s="1"/>
  <c r="J6" i="21"/>
  <c r="J189" i="21" s="1"/>
  <c r="I6" i="21"/>
  <c r="I189" i="21" s="1"/>
  <c r="H6" i="21"/>
  <c r="H189" i="21" s="1"/>
  <c r="G6" i="21"/>
  <c r="G189" i="21" s="1"/>
  <c r="F6" i="21"/>
  <c r="F189" i="21" s="1"/>
  <c r="E6" i="21"/>
  <c r="E189" i="21" s="1"/>
  <c r="D6" i="21"/>
  <c r="D189" i="21" s="1"/>
  <c r="R3" i="21"/>
  <c r="R4" i="21" s="1"/>
  <c r="O3" i="21"/>
  <c r="N4" i="21" s="1"/>
  <c r="D65" i="11"/>
  <c r="N190" i="20"/>
  <c r="M190" i="20"/>
  <c r="L190" i="20"/>
  <c r="K190" i="20"/>
  <c r="J190" i="20"/>
  <c r="I190" i="20"/>
  <c r="H190" i="20"/>
  <c r="G190" i="20"/>
  <c r="F190" i="20"/>
  <c r="E190" i="20"/>
  <c r="D190" i="20"/>
  <c r="N186" i="20"/>
  <c r="M186" i="20"/>
  <c r="L186" i="20"/>
  <c r="K186" i="20"/>
  <c r="J186" i="20"/>
  <c r="I186" i="20"/>
  <c r="H186" i="20"/>
  <c r="G186" i="20"/>
  <c r="F186" i="20"/>
  <c r="E186" i="20"/>
  <c r="D186" i="20"/>
  <c r="N182" i="20"/>
  <c r="M182" i="20"/>
  <c r="L182" i="20"/>
  <c r="K182" i="20"/>
  <c r="J182" i="20"/>
  <c r="I182" i="20"/>
  <c r="H182" i="20"/>
  <c r="G182" i="20"/>
  <c r="F182" i="20"/>
  <c r="E182" i="20"/>
  <c r="D182" i="20"/>
  <c r="N178" i="20"/>
  <c r="M178" i="20"/>
  <c r="L178" i="20"/>
  <c r="K178" i="20"/>
  <c r="J178" i="20"/>
  <c r="I178" i="20"/>
  <c r="H178" i="20"/>
  <c r="G178" i="20"/>
  <c r="F178" i="20"/>
  <c r="E178" i="20"/>
  <c r="D178" i="20"/>
  <c r="N174" i="20"/>
  <c r="M174" i="20"/>
  <c r="L174" i="20"/>
  <c r="K174" i="20"/>
  <c r="J174" i="20"/>
  <c r="I174" i="20"/>
  <c r="H174" i="20"/>
  <c r="G174" i="20"/>
  <c r="F174" i="20"/>
  <c r="E174" i="20"/>
  <c r="D174" i="20"/>
  <c r="N170" i="20"/>
  <c r="M170" i="20"/>
  <c r="L170" i="20"/>
  <c r="K170" i="20"/>
  <c r="J170" i="20"/>
  <c r="I170" i="20"/>
  <c r="H170" i="20"/>
  <c r="G170" i="20"/>
  <c r="F170" i="20"/>
  <c r="E170" i="20"/>
  <c r="D170" i="20"/>
  <c r="N166" i="20"/>
  <c r="M166" i="20"/>
  <c r="L166" i="20"/>
  <c r="K166" i="20"/>
  <c r="J166" i="20"/>
  <c r="I166" i="20"/>
  <c r="H166" i="20"/>
  <c r="G166" i="20"/>
  <c r="F166" i="20"/>
  <c r="E166" i="20"/>
  <c r="D166" i="20"/>
  <c r="N162" i="20"/>
  <c r="M162" i="20"/>
  <c r="L162" i="20"/>
  <c r="K162" i="20"/>
  <c r="J162" i="20"/>
  <c r="I162" i="20"/>
  <c r="H162" i="20"/>
  <c r="G162" i="20"/>
  <c r="F162" i="20"/>
  <c r="E162" i="20"/>
  <c r="D162" i="20"/>
  <c r="N158" i="20"/>
  <c r="M158" i="20"/>
  <c r="L158" i="20"/>
  <c r="K158" i="20"/>
  <c r="J158" i="20"/>
  <c r="I158" i="20"/>
  <c r="H158" i="20"/>
  <c r="G158" i="20"/>
  <c r="F158" i="20"/>
  <c r="E158" i="20"/>
  <c r="D158" i="20"/>
  <c r="N154" i="20"/>
  <c r="M154" i="20"/>
  <c r="L154" i="20"/>
  <c r="K154" i="20"/>
  <c r="J154" i="20"/>
  <c r="I154" i="20"/>
  <c r="H154" i="20"/>
  <c r="G154" i="20"/>
  <c r="F154" i="20"/>
  <c r="E154" i="20"/>
  <c r="D154" i="20"/>
  <c r="N150" i="20"/>
  <c r="M150" i="20"/>
  <c r="L150" i="20"/>
  <c r="K150" i="20"/>
  <c r="J150" i="20"/>
  <c r="I150" i="20"/>
  <c r="H150" i="20"/>
  <c r="G150" i="20"/>
  <c r="F150" i="20"/>
  <c r="E150" i="20"/>
  <c r="D150" i="20"/>
  <c r="N146" i="20"/>
  <c r="M146" i="20"/>
  <c r="L146" i="20"/>
  <c r="K146" i="20"/>
  <c r="J146" i="20"/>
  <c r="I146" i="20"/>
  <c r="H146" i="20"/>
  <c r="G146" i="20"/>
  <c r="F146" i="20"/>
  <c r="E146" i="20"/>
  <c r="D146" i="20"/>
  <c r="N142" i="20"/>
  <c r="M142" i="20"/>
  <c r="L142" i="20"/>
  <c r="K142" i="20"/>
  <c r="J142" i="20"/>
  <c r="I142" i="20"/>
  <c r="H142" i="20"/>
  <c r="G142" i="20"/>
  <c r="F142" i="20"/>
  <c r="E142" i="20"/>
  <c r="D142" i="20"/>
  <c r="N138" i="20"/>
  <c r="M138" i="20"/>
  <c r="L138" i="20"/>
  <c r="K138" i="20"/>
  <c r="J138" i="20"/>
  <c r="I138" i="20"/>
  <c r="H138" i="20"/>
  <c r="G138" i="20"/>
  <c r="F138" i="20"/>
  <c r="E138" i="20"/>
  <c r="D138" i="20"/>
  <c r="N134" i="20"/>
  <c r="M134" i="20"/>
  <c r="L134" i="20"/>
  <c r="K134" i="20"/>
  <c r="J134" i="20"/>
  <c r="I134" i="20"/>
  <c r="H134" i="20"/>
  <c r="G134" i="20"/>
  <c r="F134" i="20"/>
  <c r="E134" i="20"/>
  <c r="D134" i="20"/>
  <c r="N130" i="20"/>
  <c r="M130" i="20"/>
  <c r="L130" i="20"/>
  <c r="K130" i="20"/>
  <c r="J130" i="20"/>
  <c r="I130" i="20"/>
  <c r="H130" i="20"/>
  <c r="G130" i="20"/>
  <c r="F130" i="20"/>
  <c r="E130" i="20"/>
  <c r="D130" i="20"/>
  <c r="N126" i="20"/>
  <c r="M126" i="20"/>
  <c r="L126" i="20"/>
  <c r="K126" i="20"/>
  <c r="J126" i="20"/>
  <c r="I126" i="20"/>
  <c r="H126" i="20"/>
  <c r="G126" i="20"/>
  <c r="F126" i="20"/>
  <c r="E126" i="20"/>
  <c r="D126" i="20"/>
  <c r="N122" i="20"/>
  <c r="M122" i="20"/>
  <c r="L122" i="20"/>
  <c r="K122" i="20"/>
  <c r="J122" i="20"/>
  <c r="I122" i="20"/>
  <c r="H122" i="20"/>
  <c r="G122" i="20"/>
  <c r="F122" i="20"/>
  <c r="E122" i="20"/>
  <c r="D122" i="20"/>
  <c r="N118" i="20"/>
  <c r="M118" i="20"/>
  <c r="L118" i="20"/>
  <c r="K118" i="20"/>
  <c r="J118" i="20"/>
  <c r="I118" i="20"/>
  <c r="H118" i="20"/>
  <c r="G118" i="20"/>
  <c r="F118" i="20"/>
  <c r="E118" i="20"/>
  <c r="D118" i="20"/>
  <c r="N114" i="20"/>
  <c r="M114" i="20"/>
  <c r="L114" i="20"/>
  <c r="K114" i="20"/>
  <c r="J114" i="20"/>
  <c r="I114" i="20"/>
  <c r="H114" i="20"/>
  <c r="G114" i="20"/>
  <c r="F114" i="20"/>
  <c r="E114" i="20"/>
  <c r="D114" i="20"/>
  <c r="N110" i="20"/>
  <c r="M110" i="20"/>
  <c r="L110" i="20"/>
  <c r="K110" i="20"/>
  <c r="J110" i="20"/>
  <c r="I110" i="20"/>
  <c r="H110" i="20"/>
  <c r="G110" i="20"/>
  <c r="F110" i="20"/>
  <c r="E110" i="20"/>
  <c r="D110" i="20"/>
  <c r="N106" i="20"/>
  <c r="M106" i="20"/>
  <c r="L106" i="20"/>
  <c r="K106" i="20"/>
  <c r="J106" i="20"/>
  <c r="I106" i="20"/>
  <c r="H106" i="20"/>
  <c r="G106" i="20"/>
  <c r="F106" i="20"/>
  <c r="E106" i="20"/>
  <c r="D106" i="20"/>
  <c r="N102" i="20"/>
  <c r="M102" i="20"/>
  <c r="L102" i="20"/>
  <c r="K102" i="20"/>
  <c r="J102" i="20"/>
  <c r="I102" i="20"/>
  <c r="H102" i="20"/>
  <c r="G102" i="20"/>
  <c r="F102" i="20"/>
  <c r="E102" i="20"/>
  <c r="D102" i="20"/>
  <c r="N98" i="20"/>
  <c r="M98" i="20"/>
  <c r="L98" i="20"/>
  <c r="K98" i="20"/>
  <c r="J98" i="20"/>
  <c r="I98" i="20"/>
  <c r="H98" i="20"/>
  <c r="G98" i="20"/>
  <c r="F98" i="20"/>
  <c r="E98" i="20"/>
  <c r="D98" i="20"/>
  <c r="N94" i="20"/>
  <c r="M94" i="20"/>
  <c r="L94" i="20"/>
  <c r="K94" i="20"/>
  <c r="J94" i="20"/>
  <c r="I94" i="20"/>
  <c r="H94" i="20"/>
  <c r="G94" i="20"/>
  <c r="F94" i="20"/>
  <c r="E94" i="20"/>
  <c r="D94" i="20"/>
  <c r="N90" i="20"/>
  <c r="M90" i="20"/>
  <c r="L90" i="20"/>
  <c r="K90" i="20"/>
  <c r="J90" i="20"/>
  <c r="I90" i="20"/>
  <c r="H90" i="20"/>
  <c r="G90" i="20"/>
  <c r="F90" i="20"/>
  <c r="E90" i="20"/>
  <c r="D90" i="20"/>
  <c r="N86" i="20"/>
  <c r="M86" i="20"/>
  <c r="L86" i="20"/>
  <c r="K86" i="20"/>
  <c r="J86" i="20"/>
  <c r="I86" i="20"/>
  <c r="H86" i="20"/>
  <c r="G86" i="20"/>
  <c r="F86" i="20"/>
  <c r="E86" i="20"/>
  <c r="D86" i="20"/>
  <c r="N82" i="20"/>
  <c r="M82" i="20"/>
  <c r="L82" i="20"/>
  <c r="K82" i="20"/>
  <c r="J82" i="20"/>
  <c r="I82" i="20"/>
  <c r="H82" i="20"/>
  <c r="G82" i="20"/>
  <c r="F82" i="20"/>
  <c r="E82" i="20"/>
  <c r="D82" i="20"/>
  <c r="N78" i="20"/>
  <c r="M78" i="20"/>
  <c r="M79" i="20" s="1"/>
  <c r="M80" i="20" s="1"/>
  <c r="L78" i="20"/>
  <c r="K78" i="20"/>
  <c r="K79" i="20" s="1"/>
  <c r="K80" i="20" s="1"/>
  <c r="J78" i="20"/>
  <c r="I78" i="20"/>
  <c r="I79" i="20" s="1"/>
  <c r="I80" i="20" s="1"/>
  <c r="H78" i="20"/>
  <c r="G78" i="20"/>
  <c r="F78" i="20"/>
  <c r="E78" i="20"/>
  <c r="D78" i="20"/>
  <c r="N74" i="20"/>
  <c r="M74" i="20"/>
  <c r="M75" i="20" s="1"/>
  <c r="M76" i="20" s="1"/>
  <c r="L74" i="20"/>
  <c r="K74" i="20"/>
  <c r="K75" i="20" s="1"/>
  <c r="K76" i="20" s="1"/>
  <c r="J74" i="20"/>
  <c r="I74" i="20"/>
  <c r="I75" i="20" s="1"/>
  <c r="I76" i="20" s="1"/>
  <c r="H74" i="20"/>
  <c r="G74" i="20"/>
  <c r="F74" i="20"/>
  <c r="E74" i="20"/>
  <c r="D74" i="20"/>
  <c r="N70" i="20"/>
  <c r="M70" i="20"/>
  <c r="M71" i="20" s="1"/>
  <c r="M72" i="20" s="1"/>
  <c r="L70" i="20"/>
  <c r="K70" i="20"/>
  <c r="K71" i="20" s="1"/>
  <c r="K72" i="20" s="1"/>
  <c r="J70" i="20"/>
  <c r="I70" i="20"/>
  <c r="I71" i="20" s="1"/>
  <c r="I72" i="20" s="1"/>
  <c r="H70" i="20"/>
  <c r="G70" i="20"/>
  <c r="F70" i="20"/>
  <c r="E70" i="20"/>
  <c r="D70" i="20"/>
  <c r="N66" i="20"/>
  <c r="N67" i="20" s="1"/>
  <c r="N68" i="20" s="1"/>
  <c r="M66" i="20"/>
  <c r="L66" i="20"/>
  <c r="L67" i="20" s="1"/>
  <c r="L68" i="20" s="1"/>
  <c r="K66" i="20"/>
  <c r="J66" i="20"/>
  <c r="J67" i="20" s="1"/>
  <c r="J68" i="20" s="1"/>
  <c r="I66" i="20"/>
  <c r="H66" i="20"/>
  <c r="H67" i="20" s="1"/>
  <c r="H68" i="20" s="1"/>
  <c r="G66" i="20"/>
  <c r="F66" i="20"/>
  <c r="F67" i="20" s="1"/>
  <c r="F68" i="20" s="1"/>
  <c r="E66" i="20"/>
  <c r="D66" i="20"/>
  <c r="N62" i="20"/>
  <c r="N63" i="20" s="1"/>
  <c r="N64" i="20" s="1"/>
  <c r="M62" i="20"/>
  <c r="L62" i="20"/>
  <c r="L63" i="20" s="1"/>
  <c r="L64" i="20" s="1"/>
  <c r="K62" i="20"/>
  <c r="J62" i="20"/>
  <c r="J63" i="20" s="1"/>
  <c r="J64" i="20" s="1"/>
  <c r="I62" i="20"/>
  <c r="H62" i="20"/>
  <c r="H63" i="20" s="1"/>
  <c r="H64" i="20" s="1"/>
  <c r="G62" i="20"/>
  <c r="F62" i="20"/>
  <c r="F63" i="20" s="1"/>
  <c r="F64" i="20" s="1"/>
  <c r="E62" i="20"/>
  <c r="D62" i="20"/>
  <c r="N58" i="20"/>
  <c r="N59" i="20" s="1"/>
  <c r="N60" i="20" s="1"/>
  <c r="M58" i="20"/>
  <c r="L58" i="20"/>
  <c r="L59" i="20" s="1"/>
  <c r="L60" i="20" s="1"/>
  <c r="K58" i="20"/>
  <c r="J58" i="20"/>
  <c r="J59" i="20" s="1"/>
  <c r="J60" i="20" s="1"/>
  <c r="I58" i="20"/>
  <c r="H58" i="20"/>
  <c r="H59" i="20" s="1"/>
  <c r="H60" i="20" s="1"/>
  <c r="G58" i="20"/>
  <c r="F58" i="20"/>
  <c r="F59" i="20" s="1"/>
  <c r="F60" i="20" s="1"/>
  <c r="E58" i="20"/>
  <c r="D58" i="20"/>
  <c r="N54" i="20"/>
  <c r="N55" i="20" s="1"/>
  <c r="N56" i="20" s="1"/>
  <c r="M54" i="20"/>
  <c r="L54" i="20"/>
  <c r="L55" i="20" s="1"/>
  <c r="L56" i="20" s="1"/>
  <c r="K54" i="20"/>
  <c r="J54" i="20"/>
  <c r="J55" i="20" s="1"/>
  <c r="J56" i="20" s="1"/>
  <c r="I54" i="20"/>
  <c r="H54" i="20"/>
  <c r="H55" i="20" s="1"/>
  <c r="H56" i="20" s="1"/>
  <c r="G54" i="20"/>
  <c r="F54" i="20"/>
  <c r="F55" i="20" s="1"/>
  <c r="F56" i="20" s="1"/>
  <c r="E54" i="20"/>
  <c r="D54" i="20"/>
  <c r="N50" i="20"/>
  <c r="N51" i="20" s="1"/>
  <c r="N52" i="20" s="1"/>
  <c r="M50" i="20"/>
  <c r="L50" i="20"/>
  <c r="L51" i="20" s="1"/>
  <c r="L52" i="20" s="1"/>
  <c r="K50" i="20"/>
  <c r="J50" i="20"/>
  <c r="J51" i="20" s="1"/>
  <c r="J52" i="20" s="1"/>
  <c r="I50" i="20"/>
  <c r="H50" i="20"/>
  <c r="H51" i="20" s="1"/>
  <c r="H52" i="20" s="1"/>
  <c r="G50" i="20"/>
  <c r="F50" i="20"/>
  <c r="F51" i="20" s="1"/>
  <c r="F52" i="20" s="1"/>
  <c r="E50" i="20"/>
  <c r="D50" i="20"/>
  <c r="N46" i="20"/>
  <c r="N47" i="20" s="1"/>
  <c r="N48" i="20" s="1"/>
  <c r="M46" i="20"/>
  <c r="L46" i="20"/>
  <c r="L47" i="20" s="1"/>
  <c r="L48" i="20" s="1"/>
  <c r="K46" i="20"/>
  <c r="J46" i="20"/>
  <c r="J47" i="20" s="1"/>
  <c r="J48" i="20" s="1"/>
  <c r="I46" i="20"/>
  <c r="H46" i="20"/>
  <c r="H47" i="20" s="1"/>
  <c r="H48" i="20" s="1"/>
  <c r="G46" i="20"/>
  <c r="F46" i="20"/>
  <c r="F47" i="20" s="1"/>
  <c r="F48" i="20" s="1"/>
  <c r="E46" i="20"/>
  <c r="D46" i="20"/>
  <c r="N42" i="20"/>
  <c r="N43" i="20" s="1"/>
  <c r="N44" i="20" s="1"/>
  <c r="M42" i="20"/>
  <c r="L42" i="20"/>
  <c r="L43" i="20" s="1"/>
  <c r="L44" i="20" s="1"/>
  <c r="K42" i="20"/>
  <c r="J42" i="20"/>
  <c r="J43" i="20" s="1"/>
  <c r="J44" i="20" s="1"/>
  <c r="I42" i="20"/>
  <c r="H42" i="20"/>
  <c r="H43" i="20" s="1"/>
  <c r="H44" i="20" s="1"/>
  <c r="G42" i="20"/>
  <c r="F42" i="20"/>
  <c r="F43" i="20" s="1"/>
  <c r="F44" i="20" s="1"/>
  <c r="E42" i="20"/>
  <c r="D42" i="20"/>
  <c r="N38" i="20"/>
  <c r="N39" i="20" s="1"/>
  <c r="N40" i="20" s="1"/>
  <c r="M38" i="20"/>
  <c r="L38" i="20"/>
  <c r="L39" i="20" s="1"/>
  <c r="L40" i="20" s="1"/>
  <c r="K38" i="20"/>
  <c r="J38" i="20"/>
  <c r="J39" i="20" s="1"/>
  <c r="J40" i="20" s="1"/>
  <c r="I38" i="20"/>
  <c r="H38" i="20"/>
  <c r="H39" i="20" s="1"/>
  <c r="H40" i="20" s="1"/>
  <c r="G38" i="20"/>
  <c r="F38" i="20"/>
  <c r="F39" i="20" s="1"/>
  <c r="F40" i="20" s="1"/>
  <c r="E38" i="20"/>
  <c r="D38" i="20"/>
  <c r="N34" i="20"/>
  <c r="N35" i="20" s="1"/>
  <c r="N36" i="20" s="1"/>
  <c r="M34" i="20"/>
  <c r="L34" i="20"/>
  <c r="L35" i="20" s="1"/>
  <c r="L36" i="20" s="1"/>
  <c r="K34" i="20"/>
  <c r="J34" i="20"/>
  <c r="J35" i="20" s="1"/>
  <c r="J36" i="20" s="1"/>
  <c r="I34" i="20"/>
  <c r="H34" i="20"/>
  <c r="H35" i="20" s="1"/>
  <c r="H36" i="20" s="1"/>
  <c r="G34" i="20"/>
  <c r="F34" i="20"/>
  <c r="F35" i="20" s="1"/>
  <c r="F36" i="20" s="1"/>
  <c r="E34" i="20"/>
  <c r="D34" i="20"/>
  <c r="N30" i="20"/>
  <c r="N31" i="20" s="1"/>
  <c r="N32" i="20" s="1"/>
  <c r="M30" i="20"/>
  <c r="L30" i="20"/>
  <c r="L31" i="20" s="1"/>
  <c r="L32" i="20" s="1"/>
  <c r="K30" i="20"/>
  <c r="J30" i="20"/>
  <c r="J31" i="20" s="1"/>
  <c r="J32" i="20" s="1"/>
  <c r="I30" i="20"/>
  <c r="H30" i="20"/>
  <c r="H31" i="20" s="1"/>
  <c r="H32" i="20" s="1"/>
  <c r="G30" i="20"/>
  <c r="F30" i="20"/>
  <c r="F31" i="20" s="1"/>
  <c r="F32" i="20" s="1"/>
  <c r="E30" i="20"/>
  <c r="D30" i="20"/>
  <c r="N26" i="20"/>
  <c r="N27" i="20" s="1"/>
  <c r="N28" i="20" s="1"/>
  <c r="M26" i="20"/>
  <c r="M27" i="20" s="1"/>
  <c r="M28" i="20" s="1"/>
  <c r="L26" i="20"/>
  <c r="L27" i="20" s="1"/>
  <c r="L28" i="20" s="1"/>
  <c r="K26" i="20"/>
  <c r="K27" i="20" s="1"/>
  <c r="K28" i="20" s="1"/>
  <c r="J26" i="20"/>
  <c r="J27" i="20" s="1"/>
  <c r="J28" i="20" s="1"/>
  <c r="I26" i="20"/>
  <c r="I27" i="20" s="1"/>
  <c r="I28" i="20" s="1"/>
  <c r="H26" i="20"/>
  <c r="H27" i="20" s="1"/>
  <c r="H28" i="20" s="1"/>
  <c r="G26" i="20"/>
  <c r="F26" i="20"/>
  <c r="F27" i="20" s="1"/>
  <c r="F28" i="20" s="1"/>
  <c r="E26" i="20"/>
  <c r="D26" i="20"/>
  <c r="N22" i="20"/>
  <c r="N23" i="20" s="1"/>
  <c r="N24" i="20" s="1"/>
  <c r="M22" i="20"/>
  <c r="M23" i="20" s="1"/>
  <c r="M24" i="20" s="1"/>
  <c r="L22" i="20"/>
  <c r="L23" i="20" s="1"/>
  <c r="L24" i="20" s="1"/>
  <c r="K22" i="20"/>
  <c r="K23" i="20" s="1"/>
  <c r="K24" i="20" s="1"/>
  <c r="J22" i="20"/>
  <c r="J23" i="20" s="1"/>
  <c r="J24" i="20" s="1"/>
  <c r="I22" i="20"/>
  <c r="I23" i="20" s="1"/>
  <c r="I24" i="20" s="1"/>
  <c r="H22" i="20"/>
  <c r="H23" i="20" s="1"/>
  <c r="H24" i="20" s="1"/>
  <c r="G22" i="20"/>
  <c r="F22" i="20"/>
  <c r="F23" i="20" s="1"/>
  <c r="F24" i="20" s="1"/>
  <c r="E22" i="20"/>
  <c r="D22" i="20"/>
  <c r="N18" i="20"/>
  <c r="N19" i="20" s="1"/>
  <c r="N20" i="20" s="1"/>
  <c r="M18" i="20"/>
  <c r="M19" i="20" s="1"/>
  <c r="M20" i="20" s="1"/>
  <c r="L18" i="20"/>
  <c r="L19" i="20" s="1"/>
  <c r="L20" i="20" s="1"/>
  <c r="K18" i="20"/>
  <c r="K19" i="20" s="1"/>
  <c r="K20" i="20" s="1"/>
  <c r="J18" i="20"/>
  <c r="J19" i="20" s="1"/>
  <c r="J20" i="20" s="1"/>
  <c r="I18" i="20"/>
  <c r="I19" i="20" s="1"/>
  <c r="I20" i="20" s="1"/>
  <c r="H18" i="20"/>
  <c r="H19" i="20" s="1"/>
  <c r="H20" i="20" s="1"/>
  <c r="G18" i="20"/>
  <c r="F18" i="20"/>
  <c r="F19" i="20" s="1"/>
  <c r="F20" i="20" s="1"/>
  <c r="E18" i="20"/>
  <c r="D18" i="20"/>
  <c r="N14" i="20"/>
  <c r="N15" i="20" s="1"/>
  <c r="N16" i="20" s="1"/>
  <c r="M14" i="20"/>
  <c r="M15" i="20" s="1"/>
  <c r="M16" i="20" s="1"/>
  <c r="L14" i="20"/>
  <c r="L15" i="20" s="1"/>
  <c r="L16" i="20" s="1"/>
  <c r="K14" i="20"/>
  <c r="K15" i="20" s="1"/>
  <c r="K16" i="20" s="1"/>
  <c r="J14" i="20"/>
  <c r="J15" i="20" s="1"/>
  <c r="J16" i="20" s="1"/>
  <c r="I14" i="20"/>
  <c r="I15" i="20" s="1"/>
  <c r="I16" i="20" s="1"/>
  <c r="H14" i="20"/>
  <c r="H15" i="20" s="1"/>
  <c r="H16" i="20" s="1"/>
  <c r="G14" i="20"/>
  <c r="F14" i="20"/>
  <c r="F15" i="20" s="1"/>
  <c r="F16" i="20" s="1"/>
  <c r="E14" i="20"/>
  <c r="D14" i="20"/>
  <c r="N10" i="20"/>
  <c r="N11" i="20" s="1"/>
  <c r="N12" i="20" s="1"/>
  <c r="M10" i="20"/>
  <c r="M11" i="20" s="1"/>
  <c r="M12" i="20" s="1"/>
  <c r="L10" i="20"/>
  <c r="L11" i="20" s="1"/>
  <c r="L12" i="20" s="1"/>
  <c r="K10" i="20"/>
  <c r="K11" i="20" s="1"/>
  <c r="K12" i="20" s="1"/>
  <c r="J10" i="20"/>
  <c r="J11" i="20" s="1"/>
  <c r="J12" i="20" s="1"/>
  <c r="I10" i="20"/>
  <c r="I11" i="20" s="1"/>
  <c r="I12" i="20" s="1"/>
  <c r="H10" i="20"/>
  <c r="H11" i="20" s="1"/>
  <c r="H12" i="20" s="1"/>
  <c r="G10" i="20"/>
  <c r="F10" i="20"/>
  <c r="F11" i="20" s="1"/>
  <c r="F12" i="20" s="1"/>
  <c r="E10" i="20"/>
  <c r="D10" i="20"/>
  <c r="N6" i="20"/>
  <c r="N189" i="20" s="1"/>
  <c r="M6" i="20"/>
  <c r="M189" i="20" s="1"/>
  <c r="M67" i="20" s="1"/>
  <c r="M68" i="20" s="1"/>
  <c r="L6" i="20"/>
  <c r="L189" i="20" s="1"/>
  <c r="K6" i="20"/>
  <c r="K189" i="20" s="1"/>
  <c r="K67" i="20" s="1"/>
  <c r="K68" i="20" s="1"/>
  <c r="J6" i="20"/>
  <c r="J189" i="20" s="1"/>
  <c r="I6" i="20"/>
  <c r="I189" i="20" s="1"/>
  <c r="I67" i="20" s="1"/>
  <c r="I68" i="20" s="1"/>
  <c r="H6" i="20"/>
  <c r="H189" i="20" s="1"/>
  <c r="G6" i="20"/>
  <c r="G189" i="20" s="1"/>
  <c r="G67" i="20" s="1"/>
  <c r="G68" i="20" s="1"/>
  <c r="F6" i="20"/>
  <c r="F189" i="20" s="1"/>
  <c r="E6" i="20"/>
  <c r="D6" i="20"/>
  <c r="R3" i="20"/>
  <c r="O3" i="20"/>
  <c r="N4" i="20" s="1"/>
  <c r="N190" i="19"/>
  <c r="M190" i="19"/>
  <c r="L190" i="19"/>
  <c r="K190" i="19"/>
  <c r="J190" i="19"/>
  <c r="I190" i="19"/>
  <c r="H190" i="19"/>
  <c r="G190" i="19"/>
  <c r="F190" i="19"/>
  <c r="E190" i="19"/>
  <c r="D190" i="19"/>
  <c r="N186" i="19"/>
  <c r="M186" i="19"/>
  <c r="L186" i="19"/>
  <c r="K186" i="19"/>
  <c r="J186" i="19"/>
  <c r="I186" i="19"/>
  <c r="H186" i="19"/>
  <c r="G186" i="19"/>
  <c r="F186" i="19"/>
  <c r="E186" i="19"/>
  <c r="D186" i="19"/>
  <c r="N182" i="19"/>
  <c r="M182" i="19"/>
  <c r="L182" i="19"/>
  <c r="K182" i="19"/>
  <c r="J182" i="19"/>
  <c r="I182" i="19"/>
  <c r="H182" i="19"/>
  <c r="G182" i="19"/>
  <c r="F182" i="19"/>
  <c r="E182" i="19"/>
  <c r="D182" i="19"/>
  <c r="N178" i="19"/>
  <c r="M178" i="19"/>
  <c r="L178" i="19"/>
  <c r="K178" i="19"/>
  <c r="J178" i="19"/>
  <c r="I178" i="19"/>
  <c r="H178" i="19"/>
  <c r="G178" i="19"/>
  <c r="F178" i="19"/>
  <c r="E178" i="19"/>
  <c r="D178" i="19"/>
  <c r="N174" i="19"/>
  <c r="M174" i="19"/>
  <c r="L174" i="19"/>
  <c r="K174" i="19"/>
  <c r="J174" i="19"/>
  <c r="I174" i="19"/>
  <c r="H174" i="19"/>
  <c r="G174" i="19"/>
  <c r="F174" i="19"/>
  <c r="E174" i="19"/>
  <c r="D174" i="19"/>
  <c r="N170" i="19"/>
  <c r="M170" i="19"/>
  <c r="L170" i="19"/>
  <c r="K170" i="19"/>
  <c r="J170" i="19"/>
  <c r="I170" i="19"/>
  <c r="H170" i="19"/>
  <c r="G170" i="19"/>
  <c r="F170" i="19"/>
  <c r="E170" i="19"/>
  <c r="D170" i="19"/>
  <c r="N166" i="19"/>
  <c r="M166" i="19"/>
  <c r="L166" i="19"/>
  <c r="K166" i="19"/>
  <c r="J166" i="19"/>
  <c r="I166" i="19"/>
  <c r="H166" i="19"/>
  <c r="G166" i="19"/>
  <c r="F166" i="19"/>
  <c r="E166" i="19"/>
  <c r="D166" i="19"/>
  <c r="N162" i="19"/>
  <c r="M162" i="19"/>
  <c r="L162" i="19"/>
  <c r="K162" i="19"/>
  <c r="J162" i="19"/>
  <c r="I162" i="19"/>
  <c r="H162" i="19"/>
  <c r="G162" i="19"/>
  <c r="F162" i="19"/>
  <c r="E162" i="19"/>
  <c r="D162" i="19"/>
  <c r="N158" i="19"/>
  <c r="M158" i="19"/>
  <c r="L158" i="19"/>
  <c r="K158" i="19"/>
  <c r="J158" i="19"/>
  <c r="I158" i="19"/>
  <c r="H158" i="19"/>
  <c r="G158" i="19"/>
  <c r="F158" i="19"/>
  <c r="E158" i="19"/>
  <c r="D158" i="19"/>
  <c r="N154" i="19"/>
  <c r="M154" i="19"/>
  <c r="L154" i="19"/>
  <c r="K154" i="19"/>
  <c r="J154" i="19"/>
  <c r="I154" i="19"/>
  <c r="H154" i="19"/>
  <c r="G154" i="19"/>
  <c r="F154" i="19"/>
  <c r="E154" i="19"/>
  <c r="D154" i="19"/>
  <c r="N150" i="19"/>
  <c r="M150" i="19"/>
  <c r="L150" i="19"/>
  <c r="K150" i="19"/>
  <c r="J150" i="19"/>
  <c r="I150" i="19"/>
  <c r="H150" i="19"/>
  <c r="G150" i="19"/>
  <c r="F150" i="19"/>
  <c r="E150" i="19"/>
  <c r="D150" i="19"/>
  <c r="N146" i="19"/>
  <c r="M146" i="19"/>
  <c r="L146" i="19"/>
  <c r="K146" i="19"/>
  <c r="J146" i="19"/>
  <c r="I146" i="19"/>
  <c r="H146" i="19"/>
  <c r="G146" i="19"/>
  <c r="F146" i="19"/>
  <c r="E146" i="19"/>
  <c r="D146" i="19"/>
  <c r="N142" i="19"/>
  <c r="M142" i="19"/>
  <c r="L142" i="19"/>
  <c r="K142" i="19"/>
  <c r="J142" i="19"/>
  <c r="I142" i="19"/>
  <c r="H142" i="19"/>
  <c r="G142" i="19"/>
  <c r="F142" i="19"/>
  <c r="E142" i="19"/>
  <c r="D142" i="19"/>
  <c r="N138" i="19"/>
  <c r="M138" i="19"/>
  <c r="L138" i="19"/>
  <c r="K138" i="19"/>
  <c r="J138" i="19"/>
  <c r="I138" i="19"/>
  <c r="H138" i="19"/>
  <c r="G138" i="19"/>
  <c r="F138" i="19"/>
  <c r="E138" i="19"/>
  <c r="D138" i="19"/>
  <c r="N134" i="19"/>
  <c r="M134" i="19"/>
  <c r="L134" i="19"/>
  <c r="K134" i="19"/>
  <c r="J134" i="19"/>
  <c r="I134" i="19"/>
  <c r="H134" i="19"/>
  <c r="G134" i="19"/>
  <c r="F134" i="19"/>
  <c r="E134" i="19"/>
  <c r="D134" i="19"/>
  <c r="N130" i="19"/>
  <c r="M130" i="19"/>
  <c r="L130" i="19"/>
  <c r="K130" i="19"/>
  <c r="J130" i="19"/>
  <c r="I130" i="19"/>
  <c r="H130" i="19"/>
  <c r="G130" i="19"/>
  <c r="F130" i="19"/>
  <c r="E130" i="19"/>
  <c r="D130" i="19"/>
  <c r="N126" i="19"/>
  <c r="M126" i="19"/>
  <c r="L126" i="19"/>
  <c r="K126" i="19"/>
  <c r="J126" i="19"/>
  <c r="I126" i="19"/>
  <c r="H126" i="19"/>
  <c r="G126" i="19"/>
  <c r="F126" i="19"/>
  <c r="E126" i="19"/>
  <c r="D126" i="19"/>
  <c r="N122" i="19"/>
  <c r="M122" i="19"/>
  <c r="L122" i="19"/>
  <c r="K122" i="19"/>
  <c r="J122" i="19"/>
  <c r="I122" i="19"/>
  <c r="H122" i="19"/>
  <c r="G122" i="19"/>
  <c r="F122" i="19"/>
  <c r="E122" i="19"/>
  <c r="D122" i="19"/>
  <c r="N118" i="19"/>
  <c r="M118" i="19"/>
  <c r="L118" i="19"/>
  <c r="K118" i="19"/>
  <c r="J118" i="19"/>
  <c r="I118" i="19"/>
  <c r="H118" i="19"/>
  <c r="G118" i="19"/>
  <c r="F118" i="19"/>
  <c r="E118" i="19"/>
  <c r="D118" i="19"/>
  <c r="N114" i="19"/>
  <c r="M114" i="19"/>
  <c r="L114" i="19"/>
  <c r="K114" i="19"/>
  <c r="J114" i="19"/>
  <c r="I114" i="19"/>
  <c r="H114" i="19"/>
  <c r="G114" i="19"/>
  <c r="F114" i="19"/>
  <c r="E114" i="19"/>
  <c r="D114" i="19"/>
  <c r="N110" i="19"/>
  <c r="M110" i="19"/>
  <c r="L110" i="19"/>
  <c r="K110" i="19"/>
  <c r="J110" i="19"/>
  <c r="I110" i="19"/>
  <c r="H110" i="19"/>
  <c r="G110" i="19"/>
  <c r="F110" i="19"/>
  <c r="E110" i="19"/>
  <c r="D110" i="19"/>
  <c r="N106" i="19"/>
  <c r="M106" i="19"/>
  <c r="L106" i="19"/>
  <c r="K106" i="19"/>
  <c r="J106" i="19"/>
  <c r="I106" i="19"/>
  <c r="H106" i="19"/>
  <c r="G106" i="19"/>
  <c r="F106" i="19"/>
  <c r="E106" i="19"/>
  <c r="D106" i="19"/>
  <c r="N102" i="19"/>
  <c r="M102" i="19"/>
  <c r="L102" i="19"/>
  <c r="K102" i="19"/>
  <c r="J102" i="19"/>
  <c r="I102" i="19"/>
  <c r="H102" i="19"/>
  <c r="G102" i="19"/>
  <c r="F102" i="19"/>
  <c r="E102" i="19"/>
  <c r="D102" i="19"/>
  <c r="N98" i="19"/>
  <c r="M98" i="19"/>
  <c r="L98" i="19"/>
  <c r="K98" i="19"/>
  <c r="J98" i="19"/>
  <c r="I98" i="19"/>
  <c r="H98" i="19"/>
  <c r="G98" i="19"/>
  <c r="F98" i="19"/>
  <c r="E98" i="19"/>
  <c r="D98" i="19"/>
  <c r="N94" i="19"/>
  <c r="M94" i="19"/>
  <c r="L94" i="19"/>
  <c r="K94" i="19"/>
  <c r="J94" i="19"/>
  <c r="I94" i="19"/>
  <c r="H94" i="19"/>
  <c r="G94" i="19"/>
  <c r="F94" i="19"/>
  <c r="E94" i="19"/>
  <c r="D94" i="19"/>
  <c r="N90" i="19"/>
  <c r="M90" i="19"/>
  <c r="L90" i="19"/>
  <c r="K90" i="19"/>
  <c r="J90" i="19"/>
  <c r="I90" i="19"/>
  <c r="H90" i="19"/>
  <c r="G90" i="19"/>
  <c r="F90" i="19"/>
  <c r="E90" i="19"/>
  <c r="D90" i="19"/>
  <c r="N86" i="19"/>
  <c r="M86" i="19"/>
  <c r="L86" i="19"/>
  <c r="K86" i="19"/>
  <c r="J86" i="19"/>
  <c r="I86" i="19"/>
  <c r="H86" i="19"/>
  <c r="G86" i="19"/>
  <c r="F86" i="19"/>
  <c r="E86" i="19"/>
  <c r="D86" i="19"/>
  <c r="N82" i="19"/>
  <c r="M82" i="19"/>
  <c r="L82" i="19"/>
  <c r="K82" i="19"/>
  <c r="J82" i="19"/>
  <c r="I82" i="19"/>
  <c r="H82" i="19"/>
  <c r="G82" i="19"/>
  <c r="F82" i="19"/>
  <c r="E82" i="19"/>
  <c r="D82" i="19"/>
  <c r="N78" i="19"/>
  <c r="M78" i="19"/>
  <c r="L78" i="19"/>
  <c r="K78" i="19"/>
  <c r="J78" i="19"/>
  <c r="I78" i="19"/>
  <c r="H78" i="19"/>
  <c r="G78" i="19"/>
  <c r="F78" i="19"/>
  <c r="E78" i="19"/>
  <c r="D78" i="19"/>
  <c r="N74" i="19"/>
  <c r="M74" i="19"/>
  <c r="M75" i="19" s="1"/>
  <c r="M76" i="19" s="1"/>
  <c r="L74" i="19"/>
  <c r="K74" i="19"/>
  <c r="J74" i="19"/>
  <c r="I74" i="19"/>
  <c r="H74" i="19"/>
  <c r="G74" i="19"/>
  <c r="F74" i="19"/>
  <c r="E74" i="19"/>
  <c r="D74" i="19"/>
  <c r="N70" i="19"/>
  <c r="M70" i="19"/>
  <c r="M71" i="19" s="1"/>
  <c r="M72" i="19" s="1"/>
  <c r="L70" i="19"/>
  <c r="K70" i="19"/>
  <c r="J70" i="19"/>
  <c r="I70" i="19"/>
  <c r="H70" i="19"/>
  <c r="G70" i="19"/>
  <c r="F70" i="19"/>
  <c r="E70" i="19"/>
  <c r="D70" i="19"/>
  <c r="N66" i="19"/>
  <c r="M66" i="19"/>
  <c r="M67" i="19" s="1"/>
  <c r="M68" i="19" s="1"/>
  <c r="L66" i="19"/>
  <c r="K66" i="19"/>
  <c r="J66" i="19"/>
  <c r="I66" i="19"/>
  <c r="H66" i="19"/>
  <c r="G66" i="19"/>
  <c r="F66" i="19"/>
  <c r="E66" i="19"/>
  <c r="D66" i="19"/>
  <c r="N62" i="19"/>
  <c r="N63" i="19" s="1"/>
  <c r="N64" i="19" s="1"/>
  <c r="M62" i="19"/>
  <c r="M63" i="19" s="1"/>
  <c r="M64" i="19" s="1"/>
  <c r="L62" i="19"/>
  <c r="L63" i="19" s="1"/>
  <c r="L64" i="19" s="1"/>
  <c r="K62" i="19"/>
  <c r="J62" i="19"/>
  <c r="J63" i="19" s="1"/>
  <c r="J64" i="19" s="1"/>
  <c r="I62" i="19"/>
  <c r="H62" i="19"/>
  <c r="H63" i="19" s="1"/>
  <c r="H64" i="19" s="1"/>
  <c r="G62" i="19"/>
  <c r="F62" i="19"/>
  <c r="F63" i="19" s="1"/>
  <c r="F64" i="19" s="1"/>
  <c r="E62" i="19"/>
  <c r="D62" i="19"/>
  <c r="N58" i="19"/>
  <c r="N59" i="19" s="1"/>
  <c r="N60" i="19" s="1"/>
  <c r="M58" i="19"/>
  <c r="M59" i="19" s="1"/>
  <c r="M60" i="19" s="1"/>
  <c r="L58" i="19"/>
  <c r="L59" i="19" s="1"/>
  <c r="L60" i="19" s="1"/>
  <c r="K58" i="19"/>
  <c r="J58" i="19"/>
  <c r="J59" i="19" s="1"/>
  <c r="J60" i="19" s="1"/>
  <c r="I58" i="19"/>
  <c r="H58" i="19"/>
  <c r="H59" i="19" s="1"/>
  <c r="H60" i="19" s="1"/>
  <c r="G58" i="19"/>
  <c r="F58" i="19"/>
  <c r="F59" i="19" s="1"/>
  <c r="F60" i="19" s="1"/>
  <c r="E58" i="19"/>
  <c r="D58" i="19"/>
  <c r="N54" i="19"/>
  <c r="N55" i="19" s="1"/>
  <c r="N56" i="19" s="1"/>
  <c r="M54" i="19"/>
  <c r="M55" i="19" s="1"/>
  <c r="M56" i="19" s="1"/>
  <c r="L54" i="19"/>
  <c r="L55" i="19" s="1"/>
  <c r="L56" i="19" s="1"/>
  <c r="K54" i="19"/>
  <c r="J54" i="19"/>
  <c r="J55" i="19" s="1"/>
  <c r="J56" i="19" s="1"/>
  <c r="I54" i="19"/>
  <c r="H54" i="19"/>
  <c r="H55" i="19" s="1"/>
  <c r="H56" i="19" s="1"/>
  <c r="G54" i="19"/>
  <c r="F54" i="19"/>
  <c r="F55" i="19" s="1"/>
  <c r="F56" i="19" s="1"/>
  <c r="E54" i="19"/>
  <c r="D54" i="19"/>
  <c r="N50" i="19"/>
  <c r="N51" i="19" s="1"/>
  <c r="N52" i="19" s="1"/>
  <c r="M50" i="19"/>
  <c r="M51" i="19" s="1"/>
  <c r="M52" i="19" s="1"/>
  <c r="L50" i="19"/>
  <c r="L51" i="19" s="1"/>
  <c r="L52" i="19" s="1"/>
  <c r="K50" i="19"/>
  <c r="J50" i="19"/>
  <c r="J51" i="19" s="1"/>
  <c r="J52" i="19" s="1"/>
  <c r="I50" i="19"/>
  <c r="H50" i="19"/>
  <c r="H51" i="19" s="1"/>
  <c r="H52" i="19" s="1"/>
  <c r="G50" i="19"/>
  <c r="F50" i="19"/>
  <c r="F51" i="19" s="1"/>
  <c r="F52" i="19" s="1"/>
  <c r="E50" i="19"/>
  <c r="D50" i="19"/>
  <c r="N46" i="19"/>
  <c r="N47" i="19" s="1"/>
  <c r="N48" i="19" s="1"/>
  <c r="M46" i="19"/>
  <c r="M47" i="19" s="1"/>
  <c r="M48" i="19" s="1"/>
  <c r="L46" i="19"/>
  <c r="L47" i="19" s="1"/>
  <c r="L48" i="19" s="1"/>
  <c r="K46" i="19"/>
  <c r="J46" i="19"/>
  <c r="J47" i="19" s="1"/>
  <c r="J48" i="19" s="1"/>
  <c r="I46" i="19"/>
  <c r="H46" i="19"/>
  <c r="H47" i="19" s="1"/>
  <c r="H48" i="19" s="1"/>
  <c r="G46" i="19"/>
  <c r="F46" i="19"/>
  <c r="F47" i="19" s="1"/>
  <c r="F48" i="19" s="1"/>
  <c r="E46" i="19"/>
  <c r="D46" i="19"/>
  <c r="N42" i="19"/>
  <c r="N43" i="19" s="1"/>
  <c r="N44" i="19" s="1"/>
  <c r="M42" i="19"/>
  <c r="M43" i="19" s="1"/>
  <c r="M44" i="19" s="1"/>
  <c r="L42" i="19"/>
  <c r="L43" i="19" s="1"/>
  <c r="L44" i="19" s="1"/>
  <c r="K42" i="19"/>
  <c r="J42" i="19"/>
  <c r="J43" i="19" s="1"/>
  <c r="J44" i="19" s="1"/>
  <c r="I42" i="19"/>
  <c r="H42" i="19"/>
  <c r="H43" i="19" s="1"/>
  <c r="H44" i="19" s="1"/>
  <c r="G42" i="19"/>
  <c r="F42" i="19"/>
  <c r="F43" i="19" s="1"/>
  <c r="F44" i="19" s="1"/>
  <c r="E42" i="19"/>
  <c r="D42" i="19"/>
  <c r="N38" i="19"/>
  <c r="N39" i="19" s="1"/>
  <c r="N40" i="19" s="1"/>
  <c r="M38" i="19"/>
  <c r="M39" i="19" s="1"/>
  <c r="M40" i="19" s="1"/>
  <c r="L38" i="19"/>
  <c r="L39" i="19" s="1"/>
  <c r="L40" i="19" s="1"/>
  <c r="K38" i="19"/>
  <c r="J38" i="19"/>
  <c r="J39" i="19" s="1"/>
  <c r="J40" i="19" s="1"/>
  <c r="I38" i="19"/>
  <c r="H38" i="19"/>
  <c r="H39" i="19" s="1"/>
  <c r="H40" i="19" s="1"/>
  <c r="G38" i="19"/>
  <c r="F38" i="19"/>
  <c r="F39" i="19" s="1"/>
  <c r="F40" i="19" s="1"/>
  <c r="E38" i="19"/>
  <c r="D38" i="19"/>
  <c r="N34" i="19"/>
  <c r="N35" i="19" s="1"/>
  <c r="N36" i="19" s="1"/>
  <c r="M34" i="19"/>
  <c r="M35" i="19" s="1"/>
  <c r="M36" i="19" s="1"/>
  <c r="L34" i="19"/>
  <c r="L35" i="19" s="1"/>
  <c r="L36" i="19" s="1"/>
  <c r="K34" i="19"/>
  <c r="J34" i="19"/>
  <c r="J35" i="19" s="1"/>
  <c r="J36" i="19" s="1"/>
  <c r="I34" i="19"/>
  <c r="H34" i="19"/>
  <c r="H35" i="19" s="1"/>
  <c r="H36" i="19" s="1"/>
  <c r="G34" i="19"/>
  <c r="F34" i="19"/>
  <c r="F35" i="19" s="1"/>
  <c r="F36" i="19" s="1"/>
  <c r="E34" i="19"/>
  <c r="D34" i="19"/>
  <c r="N30" i="19"/>
  <c r="N31" i="19" s="1"/>
  <c r="N32" i="19" s="1"/>
  <c r="M30" i="19"/>
  <c r="M31" i="19" s="1"/>
  <c r="M32" i="19" s="1"/>
  <c r="L30" i="19"/>
  <c r="L31" i="19" s="1"/>
  <c r="L32" i="19" s="1"/>
  <c r="K30" i="19"/>
  <c r="J30" i="19"/>
  <c r="J31" i="19" s="1"/>
  <c r="J32" i="19" s="1"/>
  <c r="I30" i="19"/>
  <c r="H30" i="19"/>
  <c r="H31" i="19" s="1"/>
  <c r="H32" i="19" s="1"/>
  <c r="G30" i="19"/>
  <c r="F30" i="19"/>
  <c r="F31" i="19" s="1"/>
  <c r="F32" i="19" s="1"/>
  <c r="E30" i="19"/>
  <c r="D30" i="19"/>
  <c r="N26" i="19"/>
  <c r="N27" i="19" s="1"/>
  <c r="N28" i="19" s="1"/>
  <c r="M26" i="19"/>
  <c r="M27" i="19" s="1"/>
  <c r="M28" i="19" s="1"/>
  <c r="L26" i="19"/>
  <c r="L27" i="19" s="1"/>
  <c r="L28" i="19" s="1"/>
  <c r="K26" i="19"/>
  <c r="J26" i="19"/>
  <c r="J27" i="19" s="1"/>
  <c r="J28" i="19" s="1"/>
  <c r="I26" i="19"/>
  <c r="H26" i="19"/>
  <c r="H27" i="19" s="1"/>
  <c r="H28" i="19" s="1"/>
  <c r="G26" i="19"/>
  <c r="F26" i="19"/>
  <c r="F27" i="19" s="1"/>
  <c r="F28" i="19" s="1"/>
  <c r="E26" i="19"/>
  <c r="D26" i="19"/>
  <c r="N22" i="19"/>
  <c r="N23" i="19" s="1"/>
  <c r="N24" i="19" s="1"/>
  <c r="M22" i="19"/>
  <c r="M23" i="19" s="1"/>
  <c r="M24" i="19" s="1"/>
  <c r="L22" i="19"/>
  <c r="L23" i="19" s="1"/>
  <c r="L24" i="19" s="1"/>
  <c r="K22" i="19"/>
  <c r="J22" i="19"/>
  <c r="J23" i="19" s="1"/>
  <c r="J24" i="19" s="1"/>
  <c r="I22" i="19"/>
  <c r="H22" i="19"/>
  <c r="H23" i="19" s="1"/>
  <c r="H24" i="19" s="1"/>
  <c r="G22" i="19"/>
  <c r="F22" i="19"/>
  <c r="F23" i="19" s="1"/>
  <c r="F24" i="19" s="1"/>
  <c r="E22" i="19"/>
  <c r="D22" i="19"/>
  <c r="N18" i="19"/>
  <c r="N19" i="19" s="1"/>
  <c r="N20" i="19" s="1"/>
  <c r="M18" i="19"/>
  <c r="M19" i="19" s="1"/>
  <c r="M20" i="19" s="1"/>
  <c r="L18" i="19"/>
  <c r="L19" i="19" s="1"/>
  <c r="L20" i="19" s="1"/>
  <c r="K18" i="19"/>
  <c r="J18" i="19"/>
  <c r="J19" i="19" s="1"/>
  <c r="J20" i="19" s="1"/>
  <c r="I18" i="19"/>
  <c r="H18" i="19"/>
  <c r="H19" i="19" s="1"/>
  <c r="H20" i="19" s="1"/>
  <c r="G18" i="19"/>
  <c r="F18" i="19"/>
  <c r="F19" i="19" s="1"/>
  <c r="F20" i="19" s="1"/>
  <c r="E18" i="19"/>
  <c r="D18" i="19"/>
  <c r="N14" i="19"/>
  <c r="N15" i="19" s="1"/>
  <c r="N16" i="19" s="1"/>
  <c r="M14" i="19"/>
  <c r="M15" i="19" s="1"/>
  <c r="M16" i="19" s="1"/>
  <c r="L14" i="19"/>
  <c r="L15" i="19" s="1"/>
  <c r="L16" i="19" s="1"/>
  <c r="K14" i="19"/>
  <c r="J14" i="19"/>
  <c r="J15" i="19" s="1"/>
  <c r="J16" i="19" s="1"/>
  <c r="I14" i="19"/>
  <c r="H14" i="19"/>
  <c r="H15" i="19" s="1"/>
  <c r="H16" i="19" s="1"/>
  <c r="G14" i="19"/>
  <c r="F14" i="19"/>
  <c r="F15" i="19" s="1"/>
  <c r="F16" i="19" s="1"/>
  <c r="E14" i="19"/>
  <c r="D14" i="19"/>
  <c r="N10" i="19"/>
  <c r="N11" i="19" s="1"/>
  <c r="N12" i="19" s="1"/>
  <c r="M10" i="19"/>
  <c r="M11" i="19" s="1"/>
  <c r="M12" i="19" s="1"/>
  <c r="L10" i="19"/>
  <c r="L11" i="19" s="1"/>
  <c r="L12" i="19" s="1"/>
  <c r="K10" i="19"/>
  <c r="J10" i="19"/>
  <c r="J11" i="19" s="1"/>
  <c r="J12" i="19" s="1"/>
  <c r="I10" i="19"/>
  <c r="H10" i="19"/>
  <c r="H11" i="19" s="1"/>
  <c r="H12" i="19" s="1"/>
  <c r="G10" i="19"/>
  <c r="F10" i="19"/>
  <c r="F11" i="19" s="1"/>
  <c r="F12" i="19" s="1"/>
  <c r="E10" i="19"/>
  <c r="D10" i="19"/>
  <c r="N6" i="19"/>
  <c r="N189" i="19" s="1"/>
  <c r="M6" i="19"/>
  <c r="M189" i="19" s="1"/>
  <c r="L6" i="19"/>
  <c r="L189" i="19" s="1"/>
  <c r="K6" i="19"/>
  <c r="J6" i="19"/>
  <c r="J189" i="19" s="1"/>
  <c r="I6" i="19"/>
  <c r="H6" i="19"/>
  <c r="H189" i="19" s="1"/>
  <c r="G6" i="19"/>
  <c r="F6" i="19"/>
  <c r="F189" i="19" s="1"/>
  <c r="E6" i="19"/>
  <c r="D6" i="19"/>
  <c r="D189" i="19" s="1"/>
  <c r="R3" i="19"/>
  <c r="O3" i="19"/>
  <c r="N4" i="19" s="1"/>
  <c r="N190" i="18"/>
  <c r="M190" i="18"/>
  <c r="L190" i="18"/>
  <c r="K190" i="18"/>
  <c r="J190" i="18"/>
  <c r="I190" i="18"/>
  <c r="H190" i="18"/>
  <c r="G190" i="18"/>
  <c r="F190" i="18"/>
  <c r="E190" i="18"/>
  <c r="D190" i="18"/>
  <c r="N186" i="18"/>
  <c r="M186" i="18"/>
  <c r="L186" i="18"/>
  <c r="K186" i="18"/>
  <c r="J186" i="18"/>
  <c r="I186" i="18"/>
  <c r="H186" i="18"/>
  <c r="G186" i="18"/>
  <c r="F186" i="18"/>
  <c r="E186" i="18"/>
  <c r="D186" i="18"/>
  <c r="N182" i="18"/>
  <c r="M182" i="18"/>
  <c r="L182" i="18"/>
  <c r="K182" i="18"/>
  <c r="J182" i="18"/>
  <c r="I182" i="18"/>
  <c r="H182" i="18"/>
  <c r="G182" i="18"/>
  <c r="F182" i="18"/>
  <c r="E182" i="18"/>
  <c r="D182" i="18"/>
  <c r="N178" i="18"/>
  <c r="M178" i="18"/>
  <c r="L178" i="18"/>
  <c r="K178" i="18"/>
  <c r="J178" i="18"/>
  <c r="I178" i="18"/>
  <c r="H178" i="18"/>
  <c r="G178" i="18"/>
  <c r="F178" i="18"/>
  <c r="E178" i="18"/>
  <c r="D178" i="18"/>
  <c r="N174" i="18"/>
  <c r="M174" i="18"/>
  <c r="L174" i="18"/>
  <c r="K174" i="18"/>
  <c r="J174" i="18"/>
  <c r="I174" i="18"/>
  <c r="H174" i="18"/>
  <c r="G174" i="18"/>
  <c r="F174" i="18"/>
  <c r="E174" i="18"/>
  <c r="D174" i="18"/>
  <c r="N170" i="18"/>
  <c r="M170" i="18"/>
  <c r="L170" i="18"/>
  <c r="K170" i="18"/>
  <c r="J170" i="18"/>
  <c r="I170" i="18"/>
  <c r="H170" i="18"/>
  <c r="G170" i="18"/>
  <c r="F170" i="18"/>
  <c r="E170" i="18"/>
  <c r="D170" i="18"/>
  <c r="N166" i="18"/>
  <c r="M166" i="18"/>
  <c r="L166" i="18"/>
  <c r="K166" i="18"/>
  <c r="J166" i="18"/>
  <c r="I166" i="18"/>
  <c r="H166" i="18"/>
  <c r="G166" i="18"/>
  <c r="F166" i="18"/>
  <c r="E166" i="18"/>
  <c r="D166" i="18"/>
  <c r="N162" i="18"/>
  <c r="M162" i="18"/>
  <c r="L162" i="18"/>
  <c r="K162" i="18"/>
  <c r="J162" i="18"/>
  <c r="I162" i="18"/>
  <c r="H162" i="18"/>
  <c r="G162" i="18"/>
  <c r="F162" i="18"/>
  <c r="E162" i="18"/>
  <c r="D162" i="18"/>
  <c r="N158" i="18"/>
  <c r="M158" i="18"/>
  <c r="L158" i="18"/>
  <c r="K158" i="18"/>
  <c r="J158" i="18"/>
  <c r="I158" i="18"/>
  <c r="H158" i="18"/>
  <c r="G158" i="18"/>
  <c r="F158" i="18"/>
  <c r="E158" i="18"/>
  <c r="D158" i="18"/>
  <c r="N154" i="18"/>
  <c r="M154" i="18"/>
  <c r="L154" i="18"/>
  <c r="K154" i="18"/>
  <c r="J154" i="18"/>
  <c r="I154" i="18"/>
  <c r="H154" i="18"/>
  <c r="G154" i="18"/>
  <c r="F154" i="18"/>
  <c r="E154" i="18"/>
  <c r="D154" i="18"/>
  <c r="N150" i="18"/>
  <c r="M150" i="18"/>
  <c r="L150" i="18"/>
  <c r="K150" i="18"/>
  <c r="J150" i="18"/>
  <c r="I150" i="18"/>
  <c r="H150" i="18"/>
  <c r="G150" i="18"/>
  <c r="F150" i="18"/>
  <c r="E150" i="18"/>
  <c r="D150" i="18"/>
  <c r="N146" i="18"/>
  <c r="M146" i="18"/>
  <c r="L146" i="18"/>
  <c r="K146" i="18"/>
  <c r="J146" i="18"/>
  <c r="I146" i="18"/>
  <c r="H146" i="18"/>
  <c r="G146" i="18"/>
  <c r="F146" i="18"/>
  <c r="E146" i="18"/>
  <c r="D146" i="18"/>
  <c r="N142" i="18"/>
  <c r="M142" i="18"/>
  <c r="L142" i="18"/>
  <c r="K142" i="18"/>
  <c r="J142" i="18"/>
  <c r="I142" i="18"/>
  <c r="H142" i="18"/>
  <c r="G142" i="18"/>
  <c r="F142" i="18"/>
  <c r="E142" i="18"/>
  <c r="D142" i="18"/>
  <c r="N138" i="18"/>
  <c r="M138" i="18"/>
  <c r="L138" i="18"/>
  <c r="K138" i="18"/>
  <c r="J138" i="18"/>
  <c r="I138" i="18"/>
  <c r="H138" i="18"/>
  <c r="G138" i="18"/>
  <c r="F138" i="18"/>
  <c r="E138" i="18"/>
  <c r="D138" i="18"/>
  <c r="N134" i="18"/>
  <c r="M134" i="18"/>
  <c r="L134" i="18"/>
  <c r="K134" i="18"/>
  <c r="J134" i="18"/>
  <c r="I134" i="18"/>
  <c r="H134" i="18"/>
  <c r="G134" i="18"/>
  <c r="F134" i="18"/>
  <c r="E134" i="18"/>
  <c r="D134" i="18"/>
  <c r="N130" i="18"/>
  <c r="M130" i="18"/>
  <c r="L130" i="18"/>
  <c r="K130" i="18"/>
  <c r="J130" i="18"/>
  <c r="I130" i="18"/>
  <c r="H130" i="18"/>
  <c r="G130" i="18"/>
  <c r="F130" i="18"/>
  <c r="E130" i="18"/>
  <c r="D130" i="18"/>
  <c r="N126" i="18"/>
  <c r="M126" i="18"/>
  <c r="L126" i="18"/>
  <c r="K126" i="18"/>
  <c r="J126" i="18"/>
  <c r="I126" i="18"/>
  <c r="H126" i="18"/>
  <c r="G126" i="18"/>
  <c r="F126" i="18"/>
  <c r="E126" i="18"/>
  <c r="D126" i="18"/>
  <c r="N122" i="18"/>
  <c r="M122" i="18"/>
  <c r="L122" i="18"/>
  <c r="K122" i="18"/>
  <c r="J122" i="18"/>
  <c r="I122" i="18"/>
  <c r="H122" i="18"/>
  <c r="G122" i="18"/>
  <c r="F122" i="18"/>
  <c r="E122" i="18"/>
  <c r="D122" i="18"/>
  <c r="N118" i="18"/>
  <c r="M118" i="18"/>
  <c r="L118" i="18"/>
  <c r="K118" i="18"/>
  <c r="J118" i="18"/>
  <c r="I118" i="18"/>
  <c r="H118" i="18"/>
  <c r="G118" i="18"/>
  <c r="F118" i="18"/>
  <c r="E118" i="18"/>
  <c r="D118" i="18"/>
  <c r="N114" i="18"/>
  <c r="M114" i="18"/>
  <c r="L114" i="18"/>
  <c r="K114" i="18"/>
  <c r="J114" i="18"/>
  <c r="I114" i="18"/>
  <c r="H114" i="18"/>
  <c r="G114" i="18"/>
  <c r="F114" i="18"/>
  <c r="E114" i="18"/>
  <c r="D114" i="18"/>
  <c r="N110" i="18"/>
  <c r="M110" i="18"/>
  <c r="L110" i="18"/>
  <c r="K110" i="18"/>
  <c r="J110" i="18"/>
  <c r="I110" i="18"/>
  <c r="H110" i="18"/>
  <c r="G110" i="18"/>
  <c r="F110" i="18"/>
  <c r="E110" i="18"/>
  <c r="D110" i="18"/>
  <c r="N106" i="18"/>
  <c r="M106" i="18"/>
  <c r="L106" i="18"/>
  <c r="K106" i="18"/>
  <c r="J106" i="18"/>
  <c r="I106" i="18"/>
  <c r="H106" i="18"/>
  <c r="G106" i="18"/>
  <c r="F106" i="18"/>
  <c r="E106" i="18"/>
  <c r="D106" i="18"/>
  <c r="N102" i="18"/>
  <c r="M102" i="18"/>
  <c r="L102" i="18"/>
  <c r="K102" i="18"/>
  <c r="J102" i="18"/>
  <c r="I102" i="18"/>
  <c r="H102" i="18"/>
  <c r="G102" i="18"/>
  <c r="F102" i="18"/>
  <c r="E102" i="18"/>
  <c r="D102" i="18"/>
  <c r="N98" i="18"/>
  <c r="M98" i="18"/>
  <c r="L98" i="18"/>
  <c r="K98" i="18"/>
  <c r="J98" i="18"/>
  <c r="I98" i="18"/>
  <c r="H98" i="18"/>
  <c r="G98" i="18"/>
  <c r="F98" i="18"/>
  <c r="E98" i="18"/>
  <c r="D98" i="18"/>
  <c r="N94" i="18"/>
  <c r="M94" i="18"/>
  <c r="L94" i="18"/>
  <c r="K94" i="18"/>
  <c r="J94" i="18"/>
  <c r="I94" i="18"/>
  <c r="H94" i="18"/>
  <c r="G94" i="18"/>
  <c r="F94" i="18"/>
  <c r="E94" i="18"/>
  <c r="D94" i="18"/>
  <c r="N90" i="18"/>
  <c r="M90" i="18"/>
  <c r="L90" i="18"/>
  <c r="K90" i="18"/>
  <c r="J90" i="18"/>
  <c r="I90" i="18"/>
  <c r="H90" i="18"/>
  <c r="G90" i="18"/>
  <c r="F90" i="18"/>
  <c r="E90" i="18"/>
  <c r="D90" i="18"/>
  <c r="N86" i="18"/>
  <c r="M86" i="18"/>
  <c r="L86" i="18"/>
  <c r="K86" i="18"/>
  <c r="J86" i="18"/>
  <c r="I86" i="18"/>
  <c r="H86" i="18"/>
  <c r="G86" i="18"/>
  <c r="F86" i="18"/>
  <c r="E86" i="18"/>
  <c r="D86" i="18"/>
  <c r="N82" i="18"/>
  <c r="M82" i="18"/>
  <c r="L82" i="18"/>
  <c r="K82" i="18"/>
  <c r="J82" i="18"/>
  <c r="I82" i="18"/>
  <c r="H82" i="18"/>
  <c r="G82" i="18"/>
  <c r="F82" i="18"/>
  <c r="E82" i="18"/>
  <c r="D82" i="18"/>
  <c r="N78" i="18"/>
  <c r="M78" i="18"/>
  <c r="L78" i="18"/>
  <c r="K78" i="18"/>
  <c r="J78" i="18"/>
  <c r="I78" i="18"/>
  <c r="H78" i="18"/>
  <c r="G78" i="18"/>
  <c r="F78" i="18"/>
  <c r="E78" i="18"/>
  <c r="D78" i="18"/>
  <c r="N74" i="18"/>
  <c r="M74" i="18"/>
  <c r="L74" i="18"/>
  <c r="K74" i="18"/>
  <c r="J74" i="18"/>
  <c r="I74" i="18"/>
  <c r="H74" i="18"/>
  <c r="G74" i="18"/>
  <c r="F74" i="18"/>
  <c r="E74" i="18"/>
  <c r="D74" i="18"/>
  <c r="N70" i="18"/>
  <c r="M70" i="18"/>
  <c r="L70" i="18"/>
  <c r="K70" i="18"/>
  <c r="J70" i="18"/>
  <c r="I70" i="18"/>
  <c r="H70" i="18"/>
  <c r="G70" i="18"/>
  <c r="F70" i="18"/>
  <c r="E70" i="18"/>
  <c r="D70" i="18"/>
  <c r="N66" i="18"/>
  <c r="M66" i="18"/>
  <c r="L66" i="18"/>
  <c r="K66" i="18"/>
  <c r="J66" i="18"/>
  <c r="I66" i="18"/>
  <c r="H66" i="18"/>
  <c r="G66" i="18"/>
  <c r="F66" i="18"/>
  <c r="E66" i="18"/>
  <c r="D66" i="18"/>
  <c r="N62" i="18"/>
  <c r="M62" i="18"/>
  <c r="L62" i="18"/>
  <c r="K62" i="18"/>
  <c r="J62" i="18"/>
  <c r="I62" i="18"/>
  <c r="H62" i="18"/>
  <c r="G62" i="18"/>
  <c r="F62" i="18"/>
  <c r="E62" i="18"/>
  <c r="D62" i="18"/>
  <c r="N58" i="18"/>
  <c r="M58" i="18"/>
  <c r="L58" i="18"/>
  <c r="K58" i="18"/>
  <c r="J58" i="18"/>
  <c r="I58" i="18"/>
  <c r="H58" i="18"/>
  <c r="G58" i="18"/>
  <c r="F58" i="18"/>
  <c r="E58" i="18"/>
  <c r="D58" i="18"/>
  <c r="N54" i="18"/>
  <c r="M54" i="18"/>
  <c r="L54" i="18"/>
  <c r="K54" i="18"/>
  <c r="J54" i="18"/>
  <c r="I54" i="18"/>
  <c r="H54" i="18"/>
  <c r="G54" i="18"/>
  <c r="F54" i="18"/>
  <c r="E54" i="18"/>
  <c r="D54" i="18"/>
  <c r="N50" i="18"/>
  <c r="M50" i="18"/>
  <c r="L50" i="18"/>
  <c r="K50" i="18"/>
  <c r="J50" i="18"/>
  <c r="I50" i="18"/>
  <c r="H50" i="18"/>
  <c r="G50" i="18"/>
  <c r="F50" i="18"/>
  <c r="E50" i="18"/>
  <c r="D50" i="18"/>
  <c r="N46" i="18"/>
  <c r="M46" i="18"/>
  <c r="L46" i="18"/>
  <c r="K46" i="18"/>
  <c r="J46" i="18"/>
  <c r="I46" i="18"/>
  <c r="H46" i="18"/>
  <c r="G46" i="18"/>
  <c r="F46" i="18"/>
  <c r="E46" i="18"/>
  <c r="D46" i="18"/>
  <c r="N42" i="18"/>
  <c r="M42" i="18"/>
  <c r="L42" i="18"/>
  <c r="K42" i="18"/>
  <c r="J42" i="18"/>
  <c r="I42" i="18"/>
  <c r="H42" i="18"/>
  <c r="G42" i="18"/>
  <c r="F42" i="18"/>
  <c r="E42" i="18"/>
  <c r="D42" i="18"/>
  <c r="N38" i="18"/>
  <c r="M38" i="18"/>
  <c r="L38" i="18"/>
  <c r="K38" i="18"/>
  <c r="J38" i="18"/>
  <c r="I38" i="18"/>
  <c r="H38" i="18"/>
  <c r="G38" i="18"/>
  <c r="F38" i="18"/>
  <c r="E38" i="18"/>
  <c r="D38" i="18"/>
  <c r="N34" i="18"/>
  <c r="M34" i="18"/>
  <c r="L34" i="18"/>
  <c r="K34" i="18"/>
  <c r="J34" i="18"/>
  <c r="I34" i="18"/>
  <c r="H34" i="18"/>
  <c r="G34" i="18"/>
  <c r="F34" i="18"/>
  <c r="E34" i="18"/>
  <c r="D34" i="18"/>
  <c r="N30" i="18"/>
  <c r="M30" i="18"/>
  <c r="L30" i="18"/>
  <c r="K30" i="18"/>
  <c r="J30" i="18"/>
  <c r="I30" i="18"/>
  <c r="H30" i="18"/>
  <c r="G30" i="18"/>
  <c r="F30" i="18"/>
  <c r="E30" i="18"/>
  <c r="D30" i="18"/>
  <c r="N26" i="18"/>
  <c r="M26" i="18"/>
  <c r="L26" i="18"/>
  <c r="K26" i="18"/>
  <c r="J26" i="18"/>
  <c r="I26" i="18"/>
  <c r="H26" i="18"/>
  <c r="G26" i="18"/>
  <c r="F26" i="18"/>
  <c r="E26" i="18"/>
  <c r="D26" i="18"/>
  <c r="N22" i="18"/>
  <c r="M22" i="18"/>
  <c r="L22" i="18"/>
  <c r="K22" i="18"/>
  <c r="J22" i="18"/>
  <c r="I22" i="18"/>
  <c r="H22" i="18"/>
  <c r="G22" i="18"/>
  <c r="F22" i="18"/>
  <c r="E22" i="18"/>
  <c r="D22" i="18"/>
  <c r="N18" i="18"/>
  <c r="M18" i="18"/>
  <c r="L18" i="18"/>
  <c r="K18" i="18"/>
  <c r="J18" i="18"/>
  <c r="I18" i="18"/>
  <c r="H18" i="18"/>
  <c r="G18" i="18"/>
  <c r="F18" i="18"/>
  <c r="E18" i="18"/>
  <c r="D18" i="18"/>
  <c r="N14" i="18"/>
  <c r="M14" i="18"/>
  <c r="L14" i="18"/>
  <c r="K14" i="18"/>
  <c r="J14" i="18"/>
  <c r="I14" i="18"/>
  <c r="H14" i="18"/>
  <c r="G14" i="18"/>
  <c r="F14" i="18"/>
  <c r="E14" i="18"/>
  <c r="D14" i="18"/>
  <c r="N10" i="18"/>
  <c r="M10" i="18"/>
  <c r="L10" i="18"/>
  <c r="K10" i="18"/>
  <c r="J10" i="18"/>
  <c r="I10" i="18"/>
  <c r="H10" i="18"/>
  <c r="G10" i="18"/>
  <c r="F10" i="18"/>
  <c r="E10" i="18"/>
  <c r="D10" i="18"/>
  <c r="N6" i="18"/>
  <c r="N189" i="18" s="1"/>
  <c r="M6" i="18"/>
  <c r="L6" i="18"/>
  <c r="L189" i="18" s="1"/>
  <c r="L87" i="18" s="1"/>
  <c r="L88" i="18" s="1"/>
  <c r="K6" i="18"/>
  <c r="J6" i="18"/>
  <c r="J189" i="18" s="1"/>
  <c r="I6" i="18"/>
  <c r="H6" i="18"/>
  <c r="H189" i="18" s="1"/>
  <c r="H87" i="18" s="1"/>
  <c r="H88" i="18" s="1"/>
  <c r="G6" i="18"/>
  <c r="F6" i="18"/>
  <c r="F189" i="18" s="1"/>
  <c r="E6" i="18"/>
  <c r="D6" i="18"/>
  <c r="R3" i="18"/>
  <c r="O3" i="18"/>
  <c r="K4" i="18" s="1"/>
  <c r="N190" i="17"/>
  <c r="M190" i="17"/>
  <c r="L190" i="17"/>
  <c r="K190" i="17"/>
  <c r="J190" i="17"/>
  <c r="I190" i="17"/>
  <c r="H190" i="17"/>
  <c r="G190" i="17"/>
  <c r="F190" i="17"/>
  <c r="E190" i="17"/>
  <c r="D190" i="17"/>
  <c r="N186" i="17"/>
  <c r="M186" i="17"/>
  <c r="L186" i="17"/>
  <c r="K186" i="17"/>
  <c r="J186" i="17"/>
  <c r="I186" i="17"/>
  <c r="H186" i="17"/>
  <c r="G186" i="17"/>
  <c r="F186" i="17"/>
  <c r="E186" i="17"/>
  <c r="D186" i="17"/>
  <c r="N182" i="17"/>
  <c r="M182" i="17"/>
  <c r="L182" i="17"/>
  <c r="K182" i="17"/>
  <c r="J182" i="17"/>
  <c r="I182" i="17"/>
  <c r="H182" i="17"/>
  <c r="G182" i="17"/>
  <c r="F182" i="17"/>
  <c r="E182" i="17"/>
  <c r="D182" i="17"/>
  <c r="N178" i="17"/>
  <c r="M178" i="17"/>
  <c r="L178" i="17"/>
  <c r="K178" i="17"/>
  <c r="J178" i="17"/>
  <c r="I178" i="17"/>
  <c r="H178" i="17"/>
  <c r="G178" i="17"/>
  <c r="F178" i="17"/>
  <c r="E178" i="17"/>
  <c r="D178" i="17"/>
  <c r="N174" i="17"/>
  <c r="M174" i="17"/>
  <c r="L174" i="17"/>
  <c r="K174" i="17"/>
  <c r="J174" i="17"/>
  <c r="I174" i="17"/>
  <c r="H174" i="17"/>
  <c r="G174" i="17"/>
  <c r="F174" i="17"/>
  <c r="E174" i="17"/>
  <c r="D174" i="17"/>
  <c r="N170" i="17"/>
  <c r="M170" i="17"/>
  <c r="L170" i="17"/>
  <c r="K170" i="17"/>
  <c r="J170" i="17"/>
  <c r="I170" i="17"/>
  <c r="H170" i="17"/>
  <c r="G170" i="17"/>
  <c r="F170" i="17"/>
  <c r="E170" i="17"/>
  <c r="D170" i="17"/>
  <c r="N166" i="17"/>
  <c r="M166" i="17"/>
  <c r="L166" i="17"/>
  <c r="K166" i="17"/>
  <c r="J166" i="17"/>
  <c r="I166" i="17"/>
  <c r="H166" i="17"/>
  <c r="G166" i="17"/>
  <c r="F166" i="17"/>
  <c r="E166" i="17"/>
  <c r="D166" i="17"/>
  <c r="N162" i="17"/>
  <c r="M162" i="17"/>
  <c r="L162" i="17"/>
  <c r="K162" i="17"/>
  <c r="J162" i="17"/>
  <c r="I162" i="17"/>
  <c r="H162" i="17"/>
  <c r="G162" i="17"/>
  <c r="F162" i="17"/>
  <c r="E162" i="17"/>
  <c r="D162" i="17"/>
  <c r="N158" i="17"/>
  <c r="M158" i="17"/>
  <c r="L158" i="17"/>
  <c r="K158" i="17"/>
  <c r="J158" i="17"/>
  <c r="I158" i="17"/>
  <c r="H158" i="17"/>
  <c r="G158" i="17"/>
  <c r="F158" i="17"/>
  <c r="E158" i="17"/>
  <c r="D158" i="17"/>
  <c r="N154" i="17"/>
  <c r="M154" i="17"/>
  <c r="L154" i="17"/>
  <c r="K154" i="17"/>
  <c r="J154" i="17"/>
  <c r="I154" i="17"/>
  <c r="H154" i="17"/>
  <c r="G154" i="17"/>
  <c r="F154" i="17"/>
  <c r="E154" i="17"/>
  <c r="D154" i="17"/>
  <c r="N150" i="17"/>
  <c r="M150" i="17"/>
  <c r="L150" i="17"/>
  <c r="K150" i="17"/>
  <c r="J150" i="17"/>
  <c r="I150" i="17"/>
  <c r="H150" i="17"/>
  <c r="G150" i="17"/>
  <c r="F150" i="17"/>
  <c r="E150" i="17"/>
  <c r="D150" i="17"/>
  <c r="N146" i="17"/>
  <c r="M146" i="17"/>
  <c r="L146" i="17"/>
  <c r="K146" i="17"/>
  <c r="J146" i="17"/>
  <c r="I146" i="17"/>
  <c r="H146" i="17"/>
  <c r="G146" i="17"/>
  <c r="F146" i="17"/>
  <c r="E146" i="17"/>
  <c r="D146" i="17"/>
  <c r="N142" i="17"/>
  <c r="M142" i="17"/>
  <c r="L142" i="17"/>
  <c r="K142" i="17"/>
  <c r="J142" i="17"/>
  <c r="I142" i="17"/>
  <c r="H142" i="17"/>
  <c r="G142" i="17"/>
  <c r="F142" i="17"/>
  <c r="E142" i="17"/>
  <c r="D142" i="17"/>
  <c r="N138" i="17"/>
  <c r="M138" i="17"/>
  <c r="L138" i="17"/>
  <c r="K138" i="17"/>
  <c r="J138" i="17"/>
  <c r="I138" i="17"/>
  <c r="H138" i="17"/>
  <c r="G138" i="17"/>
  <c r="F138" i="17"/>
  <c r="E138" i="17"/>
  <c r="D138" i="17"/>
  <c r="N134" i="17"/>
  <c r="M134" i="17"/>
  <c r="L134" i="17"/>
  <c r="K134" i="17"/>
  <c r="J134" i="17"/>
  <c r="I134" i="17"/>
  <c r="H134" i="17"/>
  <c r="G134" i="17"/>
  <c r="F134" i="17"/>
  <c r="E134" i="17"/>
  <c r="D134" i="17"/>
  <c r="N130" i="17"/>
  <c r="M130" i="17"/>
  <c r="L130" i="17"/>
  <c r="K130" i="17"/>
  <c r="J130" i="17"/>
  <c r="I130" i="17"/>
  <c r="H130" i="17"/>
  <c r="G130" i="17"/>
  <c r="F130" i="17"/>
  <c r="E130" i="17"/>
  <c r="D130" i="17"/>
  <c r="N126" i="17"/>
  <c r="M126" i="17"/>
  <c r="L126" i="17"/>
  <c r="K126" i="17"/>
  <c r="J126" i="17"/>
  <c r="I126" i="17"/>
  <c r="H126" i="17"/>
  <c r="G126" i="17"/>
  <c r="F126" i="17"/>
  <c r="E126" i="17"/>
  <c r="D126" i="17"/>
  <c r="N122" i="17"/>
  <c r="M122" i="17"/>
  <c r="L122" i="17"/>
  <c r="K122" i="17"/>
  <c r="J122" i="17"/>
  <c r="I122" i="17"/>
  <c r="H122" i="17"/>
  <c r="G122" i="17"/>
  <c r="F122" i="17"/>
  <c r="E122" i="17"/>
  <c r="D122" i="17"/>
  <c r="N118" i="17"/>
  <c r="M118" i="17"/>
  <c r="L118" i="17"/>
  <c r="K118" i="17"/>
  <c r="J118" i="17"/>
  <c r="I118" i="17"/>
  <c r="H118" i="17"/>
  <c r="G118" i="17"/>
  <c r="F118" i="17"/>
  <c r="E118" i="17"/>
  <c r="D118" i="17"/>
  <c r="N114" i="17"/>
  <c r="M114" i="17"/>
  <c r="L114" i="17"/>
  <c r="K114" i="17"/>
  <c r="J114" i="17"/>
  <c r="I114" i="17"/>
  <c r="H114" i="17"/>
  <c r="G114" i="17"/>
  <c r="F114" i="17"/>
  <c r="E114" i="17"/>
  <c r="D114" i="17"/>
  <c r="N110" i="17"/>
  <c r="M110" i="17"/>
  <c r="L110" i="17"/>
  <c r="K110" i="17"/>
  <c r="J110" i="17"/>
  <c r="I110" i="17"/>
  <c r="H110" i="17"/>
  <c r="G110" i="17"/>
  <c r="F110" i="17"/>
  <c r="E110" i="17"/>
  <c r="D110" i="17"/>
  <c r="N106" i="17"/>
  <c r="M106" i="17"/>
  <c r="L106" i="17"/>
  <c r="K106" i="17"/>
  <c r="J106" i="17"/>
  <c r="I106" i="17"/>
  <c r="H106" i="17"/>
  <c r="G106" i="17"/>
  <c r="F106" i="17"/>
  <c r="E106" i="17"/>
  <c r="D106" i="17"/>
  <c r="N102" i="17"/>
  <c r="M102" i="17"/>
  <c r="L102" i="17"/>
  <c r="K102" i="17"/>
  <c r="J102" i="17"/>
  <c r="I102" i="17"/>
  <c r="H102" i="17"/>
  <c r="G102" i="17"/>
  <c r="F102" i="17"/>
  <c r="E102" i="17"/>
  <c r="D102" i="17"/>
  <c r="N98" i="17"/>
  <c r="M98" i="17"/>
  <c r="L98" i="17"/>
  <c r="K98" i="17"/>
  <c r="J98" i="17"/>
  <c r="I98" i="17"/>
  <c r="H98" i="17"/>
  <c r="G98" i="17"/>
  <c r="F98" i="17"/>
  <c r="E98" i="17"/>
  <c r="D98" i="17"/>
  <c r="N94" i="17"/>
  <c r="M94" i="17"/>
  <c r="L94" i="17"/>
  <c r="K94" i="17"/>
  <c r="J94" i="17"/>
  <c r="I94" i="17"/>
  <c r="H94" i="17"/>
  <c r="G94" i="17"/>
  <c r="F94" i="17"/>
  <c r="E94" i="17"/>
  <c r="D94" i="17"/>
  <c r="N90" i="17"/>
  <c r="M90" i="17"/>
  <c r="L90" i="17"/>
  <c r="K90" i="17"/>
  <c r="J90" i="17"/>
  <c r="I90" i="17"/>
  <c r="H90" i="17"/>
  <c r="G90" i="17"/>
  <c r="F90" i="17"/>
  <c r="E90" i="17"/>
  <c r="D90" i="17"/>
  <c r="N86" i="17"/>
  <c r="M86" i="17"/>
  <c r="L86" i="17"/>
  <c r="K86" i="17"/>
  <c r="J86" i="17"/>
  <c r="I86" i="17"/>
  <c r="H86" i="17"/>
  <c r="G86" i="17"/>
  <c r="F86" i="17"/>
  <c r="E86" i="17"/>
  <c r="D86" i="17"/>
  <c r="N82" i="17"/>
  <c r="M82" i="17"/>
  <c r="L82" i="17"/>
  <c r="K82" i="17"/>
  <c r="J82" i="17"/>
  <c r="I82" i="17"/>
  <c r="H82" i="17"/>
  <c r="G82" i="17"/>
  <c r="F82" i="17"/>
  <c r="E82" i="17"/>
  <c r="D82" i="17"/>
  <c r="N78" i="17"/>
  <c r="M78" i="17"/>
  <c r="L78" i="17"/>
  <c r="K78" i="17"/>
  <c r="J78" i="17"/>
  <c r="I78" i="17"/>
  <c r="H78" i="17"/>
  <c r="G78" i="17"/>
  <c r="F78" i="17"/>
  <c r="F79" i="17" s="1"/>
  <c r="F80" i="17" s="1"/>
  <c r="E78" i="17"/>
  <c r="D78" i="17"/>
  <c r="N74" i="17"/>
  <c r="M74" i="17"/>
  <c r="L74" i="17"/>
  <c r="K74" i="17"/>
  <c r="J74" i="17"/>
  <c r="I74" i="17"/>
  <c r="H74" i="17"/>
  <c r="G74" i="17"/>
  <c r="F74" i="17"/>
  <c r="F75" i="17" s="1"/>
  <c r="F76" i="17" s="1"/>
  <c r="E74" i="17"/>
  <c r="D74" i="17"/>
  <c r="N70" i="17"/>
  <c r="M70" i="17"/>
  <c r="L70" i="17"/>
  <c r="K70" i="17"/>
  <c r="J70" i="17"/>
  <c r="I70" i="17"/>
  <c r="H70" i="17"/>
  <c r="G70" i="17"/>
  <c r="F70" i="17"/>
  <c r="F71" i="17" s="1"/>
  <c r="F72" i="17" s="1"/>
  <c r="E70" i="17"/>
  <c r="D70" i="17"/>
  <c r="N66" i="17"/>
  <c r="M66" i="17"/>
  <c r="L66" i="17"/>
  <c r="K66" i="17"/>
  <c r="J66" i="17"/>
  <c r="I66" i="17"/>
  <c r="H66" i="17"/>
  <c r="G66" i="17"/>
  <c r="F66" i="17"/>
  <c r="F67" i="17" s="1"/>
  <c r="F68" i="17" s="1"/>
  <c r="E66" i="17"/>
  <c r="D66" i="17"/>
  <c r="N62" i="17"/>
  <c r="M62" i="17"/>
  <c r="L62" i="17"/>
  <c r="K62" i="17"/>
  <c r="J62" i="17"/>
  <c r="I62" i="17"/>
  <c r="H62" i="17"/>
  <c r="G62" i="17"/>
  <c r="F62" i="17"/>
  <c r="F63" i="17" s="1"/>
  <c r="F64" i="17" s="1"/>
  <c r="E62" i="17"/>
  <c r="D62" i="17"/>
  <c r="N58" i="17"/>
  <c r="M58" i="17"/>
  <c r="L58" i="17"/>
  <c r="K58" i="17"/>
  <c r="J58" i="17"/>
  <c r="I58" i="17"/>
  <c r="H58" i="17"/>
  <c r="G58" i="17"/>
  <c r="F58" i="17"/>
  <c r="F59" i="17" s="1"/>
  <c r="F60" i="17" s="1"/>
  <c r="E58" i="17"/>
  <c r="D58" i="17"/>
  <c r="N54" i="17"/>
  <c r="M54" i="17"/>
  <c r="L54" i="17"/>
  <c r="K54" i="17"/>
  <c r="J54" i="17"/>
  <c r="I54" i="17"/>
  <c r="H54" i="17"/>
  <c r="G54" i="17"/>
  <c r="F54" i="17"/>
  <c r="F55" i="17" s="1"/>
  <c r="F56" i="17" s="1"/>
  <c r="E54" i="17"/>
  <c r="D54" i="17"/>
  <c r="N50" i="17"/>
  <c r="M50" i="17"/>
  <c r="L50" i="17"/>
  <c r="K50" i="17"/>
  <c r="J50" i="17"/>
  <c r="I50" i="17"/>
  <c r="H50" i="17"/>
  <c r="G50" i="17"/>
  <c r="F50" i="17"/>
  <c r="F51" i="17" s="1"/>
  <c r="F52" i="17" s="1"/>
  <c r="E50" i="17"/>
  <c r="D50" i="17"/>
  <c r="N46" i="17"/>
  <c r="M46" i="17"/>
  <c r="L46" i="17"/>
  <c r="K46" i="17"/>
  <c r="J46" i="17"/>
  <c r="I46" i="17"/>
  <c r="H46" i="17"/>
  <c r="G46" i="17"/>
  <c r="F46" i="17"/>
  <c r="F47" i="17" s="1"/>
  <c r="F48" i="17" s="1"/>
  <c r="E46" i="17"/>
  <c r="D46" i="17"/>
  <c r="N42" i="17"/>
  <c r="M42" i="17"/>
  <c r="L42" i="17"/>
  <c r="K42" i="17"/>
  <c r="J42" i="17"/>
  <c r="I42" i="17"/>
  <c r="H42" i="17"/>
  <c r="G42" i="17"/>
  <c r="F42" i="17"/>
  <c r="F43" i="17" s="1"/>
  <c r="F44" i="17" s="1"/>
  <c r="E42" i="17"/>
  <c r="D42" i="17"/>
  <c r="N38" i="17"/>
  <c r="M38" i="17"/>
  <c r="L38" i="17"/>
  <c r="K38" i="17"/>
  <c r="J38" i="17"/>
  <c r="I38" i="17"/>
  <c r="H38" i="17"/>
  <c r="G38" i="17"/>
  <c r="F38" i="17"/>
  <c r="F39" i="17" s="1"/>
  <c r="F40" i="17" s="1"/>
  <c r="E38" i="17"/>
  <c r="D38" i="17"/>
  <c r="N34" i="17"/>
  <c r="M34" i="17"/>
  <c r="L34" i="17"/>
  <c r="K34" i="17"/>
  <c r="J34" i="17"/>
  <c r="I34" i="17"/>
  <c r="H34" i="17"/>
  <c r="G34" i="17"/>
  <c r="F34" i="17"/>
  <c r="F35" i="17" s="1"/>
  <c r="F36" i="17" s="1"/>
  <c r="E34" i="17"/>
  <c r="D34" i="17"/>
  <c r="N30" i="17"/>
  <c r="M30" i="17"/>
  <c r="L30" i="17"/>
  <c r="K30" i="17"/>
  <c r="J30" i="17"/>
  <c r="I30" i="17"/>
  <c r="H30" i="17"/>
  <c r="G30" i="17"/>
  <c r="F30" i="17"/>
  <c r="F31" i="17" s="1"/>
  <c r="F32" i="17" s="1"/>
  <c r="E30" i="17"/>
  <c r="D30" i="17"/>
  <c r="N26" i="17"/>
  <c r="M26" i="17"/>
  <c r="L26" i="17"/>
  <c r="K26" i="17"/>
  <c r="J26" i="17"/>
  <c r="I26" i="17"/>
  <c r="H26" i="17"/>
  <c r="G26" i="17"/>
  <c r="F26" i="17"/>
  <c r="F27" i="17" s="1"/>
  <c r="F28" i="17" s="1"/>
  <c r="E26" i="17"/>
  <c r="D26" i="17"/>
  <c r="N22" i="17"/>
  <c r="M22" i="17"/>
  <c r="L22" i="17"/>
  <c r="K22" i="17"/>
  <c r="J22" i="17"/>
  <c r="I22" i="17"/>
  <c r="H22" i="17"/>
  <c r="G22" i="17"/>
  <c r="F22" i="17"/>
  <c r="F23" i="17" s="1"/>
  <c r="F24" i="17" s="1"/>
  <c r="E22" i="17"/>
  <c r="D22" i="17"/>
  <c r="N18" i="17"/>
  <c r="M18" i="17"/>
  <c r="L18" i="17"/>
  <c r="K18" i="17"/>
  <c r="J18" i="17"/>
  <c r="I18" i="17"/>
  <c r="H18" i="17"/>
  <c r="G18" i="17"/>
  <c r="F18" i="17"/>
  <c r="F19" i="17" s="1"/>
  <c r="F20" i="17" s="1"/>
  <c r="E18" i="17"/>
  <c r="D18" i="17"/>
  <c r="N14" i="17"/>
  <c r="M14" i="17"/>
  <c r="L14" i="17"/>
  <c r="K14" i="17"/>
  <c r="J14" i="17"/>
  <c r="I14" i="17"/>
  <c r="H14" i="17"/>
  <c r="G14" i="17"/>
  <c r="F14" i="17"/>
  <c r="F15" i="17" s="1"/>
  <c r="F16" i="17" s="1"/>
  <c r="E14" i="17"/>
  <c r="D14" i="17"/>
  <c r="N10" i="17"/>
  <c r="M10" i="17"/>
  <c r="L10" i="17"/>
  <c r="K10" i="17"/>
  <c r="J10" i="17"/>
  <c r="I10" i="17"/>
  <c r="H10" i="17"/>
  <c r="G10" i="17"/>
  <c r="F10" i="17"/>
  <c r="F11" i="17" s="1"/>
  <c r="F12" i="17" s="1"/>
  <c r="E10" i="17"/>
  <c r="D10" i="17"/>
  <c r="N6" i="17"/>
  <c r="M6" i="17"/>
  <c r="M189" i="17" s="1"/>
  <c r="M79" i="17" s="1"/>
  <c r="M80" i="17" s="1"/>
  <c r="L6" i="17"/>
  <c r="L189" i="17" s="1"/>
  <c r="K6" i="17"/>
  <c r="K189" i="17" s="1"/>
  <c r="K79" i="17" s="1"/>
  <c r="K80" i="17" s="1"/>
  <c r="J6" i="17"/>
  <c r="J189" i="17" s="1"/>
  <c r="I6" i="17"/>
  <c r="I189" i="17" s="1"/>
  <c r="I79" i="17" s="1"/>
  <c r="I80" i="17" s="1"/>
  <c r="H6" i="17"/>
  <c r="H189" i="17" s="1"/>
  <c r="G6" i="17"/>
  <c r="F6" i="17"/>
  <c r="F189" i="17" s="1"/>
  <c r="E6" i="17"/>
  <c r="D6" i="17"/>
  <c r="D189" i="17" s="1"/>
  <c r="R3" i="17"/>
  <c r="O3" i="17"/>
  <c r="N4" i="17" s="1"/>
  <c r="N190" i="16"/>
  <c r="M190" i="16"/>
  <c r="L190" i="16"/>
  <c r="K190" i="16"/>
  <c r="J190" i="16"/>
  <c r="I190" i="16"/>
  <c r="H190" i="16"/>
  <c r="G190" i="16"/>
  <c r="F190" i="16"/>
  <c r="E190" i="16"/>
  <c r="D190" i="16"/>
  <c r="N186" i="16"/>
  <c r="M186" i="16"/>
  <c r="L186" i="16"/>
  <c r="K186" i="16"/>
  <c r="J186" i="16"/>
  <c r="I186" i="16"/>
  <c r="H186" i="16"/>
  <c r="G186" i="16"/>
  <c r="F186" i="16"/>
  <c r="E186" i="16"/>
  <c r="D186" i="16"/>
  <c r="N182" i="16"/>
  <c r="M182" i="16"/>
  <c r="L182" i="16"/>
  <c r="K182" i="16"/>
  <c r="J182" i="16"/>
  <c r="I182" i="16"/>
  <c r="H182" i="16"/>
  <c r="G182" i="16"/>
  <c r="F182" i="16"/>
  <c r="E182" i="16"/>
  <c r="D182" i="16"/>
  <c r="N178" i="16"/>
  <c r="M178" i="16"/>
  <c r="L178" i="16"/>
  <c r="K178" i="16"/>
  <c r="J178" i="16"/>
  <c r="I178" i="16"/>
  <c r="H178" i="16"/>
  <c r="G178" i="16"/>
  <c r="F178" i="16"/>
  <c r="E178" i="16"/>
  <c r="D178" i="16"/>
  <c r="N174" i="16"/>
  <c r="M174" i="16"/>
  <c r="L174" i="16"/>
  <c r="K174" i="16"/>
  <c r="J174" i="16"/>
  <c r="I174" i="16"/>
  <c r="H174" i="16"/>
  <c r="G174" i="16"/>
  <c r="F174" i="16"/>
  <c r="E174" i="16"/>
  <c r="D174" i="16"/>
  <c r="N170" i="16"/>
  <c r="M170" i="16"/>
  <c r="L170" i="16"/>
  <c r="K170" i="16"/>
  <c r="J170" i="16"/>
  <c r="I170" i="16"/>
  <c r="H170" i="16"/>
  <c r="G170" i="16"/>
  <c r="F170" i="16"/>
  <c r="E170" i="16"/>
  <c r="D170" i="16"/>
  <c r="N166" i="16"/>
  <c r="M166" i="16"/>
  <c r="L166" i="16"/>
  <c r="K166" i="16"/>
  <c r="J166" i="16"/>
  <c r="I166" i="16"/>
  <c r="H166" i="16"/>
  <c r="G166" i="16"/>
  <c r="F166" i="16"/>
  <c r="E166" i="16"/>
  <c r="D166" i="16"/>
  <c r="N162" i="16"/>
  <c r="M162" i="16"/>
  <c r="L162" i="16"/>
  <c r="K162" i="16"/>
  <c r="J162" i="16"/>
  <c r="I162" i="16"/>
  <c r="H162" i="16"/>
  <c r="G162" i="16"/>
  <c r="F162" i="16"/>
  <c r="E162" i="16"/>
  <c r="D162" i="16"/>
  <c r="N158" i="16"/>
  <c r="M158" i="16"/>
  <c r="L158" i="16"/>
  <c r="K158" i="16"/>
  <c r="J158" i="16"/>
  <c r="I158" i="16"/>
  <c r="H158" i="16"/>
  <c r="G158" i="16"/>
  <c r="F158" i="16"/>
  <c r="E158" i="16"/>
  <c r="D158" i="16"/>
  <c r="N154" i="16"/>
  <c r="M154" i="16"/>
  <c r="L154" i="16"/>
  <c r="K154" i="16"/>
  <c r="J154" i="16"/>
  <c r="I154" i="16"/>
  <c r="H154" i="16"/>
  <c r="G154" i="16"/>
  <c r="F154" i="16"/>
  <c r="E154" i="16"/>
  <c r="D154" i="16"/>
  <c r="N150" i="16"/>
  <c r="M150" i="16"/>
  <c r="L150" i="16"/>
  <c r="K150" i="16"/>
  <c r="J150" i="16"/>
  <c r="I150" i="16"/>
  <c r="H150" i="16"/>
  <c r="G150" i="16"/>
  <c r="F150" i="16"/>
  <c r="E150" i="16"/>
  <c r="D150" i="16"/>
  <c r="N146" i="16"/>
  <c r="M146" i="16"/>
  <c r="L146" i="16"/>
  <c r="K146" i="16"/>
  <c r="J146" i="16"/>
  <c r="I146" i="16"/>
  <c r="H146" i="16"/>
  <c r="G146" i="16"/>
  <c r="F146" i="16"/>
  <c r="E146" i="16"/>
  <c r="D146" i="16"/>
  <c r="N142" i="16"/>
  <c r="M142" i="16"/>
  <c r="L142" i="16"/>
  <c r="K142" i="16"/>
  <c r="J142" i="16"/>
  <c r="I142" i="16"/>
  <c r="H142" i="16"/>
  <c r="G142" i="16"/>
  <c r="F142" i="16"/>
  <c r="E142" i="16"/>
  <c r="D142" i="16"/>
  <c r="N138" i="16"/>
  <c r="M138" i="16"/>
  <c r="L138" i="16"/>
  <c r="K138" i="16"/>
  <c r="J138" i="16"/>
  <c r="I138" i="16"/>
  <c r="H138" i="16"/>
  <c r="G138" i="16"/>
  <c r="F138" i="16"/>
  <c r="E138" i="16"/>
  <c r="D138" i="16"/>
  <c r="N134" i="16"/>
  <c r="M134" i="16"/>
  <c r="L134" i="16"/>
  <c r="K134" i="16"/>
  <c r="J134" i="16"/>
  <c r="I134" i="16"/>
  <c r="H134" i="16"/>
  <c r="G134" i="16"/>
  <c r="F134" i="16"/>
  <c r="E134" i="16"/>
  <c r="D134" i="16"/>
  <c r="N130" i="16"/>
  <c r="M130" i="16"/>
  <c r="L130" i="16"/>
  <c r="K130" i="16"/>
  <c r="J130" i="16"/>
  <c r="I130" i="16"/>
  <c r="H130" i="16"/>
  <c r="G130" i="16"/>
  <c r="F130" i="16"/>
  <c r="E130" i="16"/>
  <c r="D130" i="16"/>
  <c r="N126" i="16"/>
  <c r="M126" i="16"/>
  <c r="L126" i="16"/>
  <c r="K126" i="16"/>
  <c r="J126" i="16"/>
  <c r="I126" i="16"/>
  <c r="H126" i="16"/>
  <c r="G126" i="16"/>
  <c r="F126" i="16"/>
  <c r="E126" i="16"/>
  <c r="D126" i="16"/>
  <c r="N122" i="16"/>
  <c r="M122" i="16"/>
  <c r="L122" i="16"/>
  <c r="K122" i="16"/>
  <c r="J122" i="16"/>
  <c r="I122" i="16"/>
  <c r="H122" i="16"/>
  <c r="G122" i="16"/>
  <c r="F122" i="16"/>
  <c r="E122" i="16"/>
  <c r="D122" i="16"/>
  <c r="N118" i="16"/>
  <c r="M118" i="16"/>
  <c r="L118" i="16"/>
  <c r="K118" i="16"/>
  <c r="J118" i="16"/>
  <c r="I118" i="16"/>
  <c r="H118" i="16"/>
  <c r="G118" i="16"/>
  <c r="F118" i="16"/>
  <c r="E118" i="16"/>
  <c r="D118" i="16"/>
  <c r="N114" i="16"/>
  <c r="M114" i="16"/>
  <c r="L114" i="16"/>
  <c r="K114" i="16"/>
  <c r="J114" i="16"/>
  <c r="I114" i="16"/>
  <c r="H114" i="16"/>
  <c r="G114" i="16"/>
  <c r="F114" i="16"/>
  <c r="E114" i="16"/>
  <c r="D114" i="16"/>
  <c r="N110" i="16"/>
  <c r="M110" i="16"/>
  <c r="L110" i="16"/>
  <c r="K110" i="16"/>
  <c r="J110" i="16"/>
  <c r="I110" i="16"/>
  <c r="H110" i="16"/>
  <c r="G110" i="16"/>
  <c r="F110" i="16"/>
  <c r="E110" i="16"/>
  <c r="D110" i="16"/>
  <c r="N106" i="16"/>
  <c r="M106" i="16"/>
  <c r="L106" i="16"/>
  <c r="K106" i="16"/>
  <c r="J106" i="16"/>
  <c r="I106" i="16"/>
  <c r="H106" i="16"/>
  <c r="G106" i="16"/>
  <c r="F106" i="16"/>
  <c r="E106" i="16"/>
  <c r="D106" i="16"/>
  <c r="N102" i="16"/>
  <c r="M102" i="16"/>
  <c r="L102" i="16"/>
  <c r="K102" i="16"/>
  <c r="J102" i="16"/>
  <c r="I102" i="16"/>
  <c r="H102" i="16"/>
  <c r="G102" i="16"/>
  <c r="F102" i="16"/>
  <c r="E102" i="16"/>
  <c r="D102" i="16"/>
  <c r="N98" i="16"/>
  <c r="M98" i="16"/>
  <c r="L98" i="16"/>
  <c r="K98" i="16"/>
  <c r="J98" i="16"/>
  <c r="I98" i="16"/>
  <c r="H98" i="16"/>
  <c r="G98" i="16"/>
  <c r="F98" i="16"/>
  <c r="E98" i="16"/>
  <c r="D98" i="16"/>
  <c r="N94" i="16"/>
  <c r="M94" i="16"/>
  <c r="L94" i="16"/>
  <c r="K94" i="16"/>
  <c r="J94" i="16"/>
  <c r="I94" i="16"/>
  <c r="H94" i="16"/>
  <c r="G94" i="16"/>
  <c r="F94" i="16"/>
  <c r="E94" i="16"/>
  <c r="D94" i="16"/>
  <c r="N90" i="16"/>
  <c r="M90" i="16"/>
  <c r="L90" i="16"/>
  <c r="K90" i="16"/>
  <c r="J90" i="16"/>
  <c r="I90" i="16"/>
  <c r="H90" i="16"/>
  <c r="G90" i="16"/>
  <c r="F90" i="16"/>
  <c r="E90" i="16"/>
  <c r="D90" i="16"/>
  <c r="N86" i="16"/>
  <c r="M86" i="16"/>
  <c r="L86" i="16"/>
  <c r="K86" i="16"/>
  <c r="J86" i="16"/>
  <c r="I86" i="16"/>
  <c r="H86" i="16"/>
  <c r="G86" i="16"/>
  <c r="F86" i="16"/>
  <c r="E86" i="16"/>
  <c r="D86" i="16"/>
  <c r="N82" i="16"/>
  <c r="M82" i="16"/>
  <c r="L82" i="16"/>
  <c r="K82" i="16"/>
  <c r="J82" i="16"/>
  <c r="I82" i="16"/>
  <c r="H82" i="16"/>
  <c r="G82" i="16"/>
  <c r="F82" i="16"/>
  <c r="E82" i="16"/>
  <c r="D82" i="16"/>
  <c r="N78" i="16"/>
  <c r="M78" i="16"/>
  <c r="L78" i="16"/>
  <c r="K78" i="16"/>
  <c r="J78" i="16"/>
  <c r="I78" i="16"/>
  <c r="H78" i="16"/>
  <c r="G78" i="16"/>
  <c r="F78" i="16"/>
  <c r="E78" i="16"/>
  <c r="D78" i="16"/>
  <c r="N74" i="16"/>
  <c r="M74" i="16"/>
  <c r="L74" i="16"/>
  <c r="K74" i="16"/>
  <c r="J74" i="16"/>
  <c r="I74" i="16"/>
  <c r="H74" i="16"/>
  <c r="G74" i="16"/>
  <c r="F74" i="16"/>
  <c r="E74" i="16"/>
  <c r="D74" i="16"/>
  <c r="N70" i="16"/>
  <c r="M70" i="16"/>
  <c r="L70" i="16"/>
  <c r="K70" i="16"/>
  <c r="J70" i="16"/>
  <c r="I70" i="16"/>
  <c r="H70" i="16"/>
  <c r="G70" i="16"/>
  <c r="F70" i="16"/>
  <c r="E70" i="16"/>
  <c r="D70" i="16"/>
  <c r="N66" i="16"/>
  <c r="M66" i="16"/>
  <c r="L66" i="16"/>
  <c r="K66" i="16"/>
  <c r="J66" i="16"/>
  <c r="I66" i="16"/>
  <c r="H66" i="16"/>
  <c r="G66" i="16"/>
  <c r="F66" i="16"/>
  <c r="E66" i="16"/>
  <c r="D66" i="16"/>
  <c r="N62" i="16"/>
  <c r="M62" i="16"/>
  <c r="L62" i="16"/>
  <c r="K62" i="16"/>
  <c r="J62" i="16"/>
  <c r="I62" i="16"/>
  <c r="H62" i="16"/>
  <c r="G62" i="16"/>
  <c r="F62" i="16"/>
  <c r="E62" i="16"/>
  <c r="D62" i="16"/>
  <c r="N58" i="16"/>
  <c r="M58" i="16"/>
  <c r="L58" i="16"/>
  <c r="K58" i="16"/>
  <c r="J58" i="16"/>
  <c r="I58" i="16"/>
  <c r="H58" i="16"/>
  <c r="G58" i="16"/>
  <c r="F58" i="16"/>
  <c r="E58" i="16"/>
  <c r="D58" i="16"/>
  <c r="N54" i="16"/>
  <c r="M54" i="16"/>
  <c r="L54" i="16"/>
  <c r="K54" i="16"/>
  <c r="J54" i="16"/>
  <c r="I54" i="16"/>
  <c r="H54" i="16"/>
  <c r="G54" i="16"/>
  <c r="F54" i="16"/>
  <c r="E54" i="16"/>
  <c r="D54" i="16"/>
  <c r="N50" i="16"/>
  <c r="M50" i="16"/>
  <c r="L50" i="16"/>
  <c r="K50" i="16"/>
  <c r="J50" i="16"/>
  <c r="I50" i="16"/>
  <c r="H50" i="16"/>
  <c r="G50" i="16"/>
  <c r="F50" i="16"/>
  <c r="E50" i="16"/>
  <c r="D50" i="16"/>
  <c r="N46" i="16"/>
  <c r="M46" i="16"/>
  <c r="L46" i="16"/>
  <c r="K46" i="16"/>
  <c r="J46" i="16"/>
  <c r="I46" i="16"/>
  <c r="H46" i="16"/>
  <c r="G46" i="16"/>
  <c r="F46" i="16"/>
  <c r="E46" i="16"/>
  <c r="D46" i="16"/>
  <c r="N42" i="16"/>
  <c r="M42" i="16"/>
  <c r="L42" i="16"/>
  <c r="K42" i="16"/>
  <c r="J42" i="16"/>
  <c r="I42" i="16"/>
  <c r="H42" i="16"/>
  <c r="G42" i="16"/>
  <c r="F42" i="16"/>
  <c r="E42" i="16"/>
  <c r="D42" i="16"/>
  <c r="N38" i="16"/>
  <c r="M38" i="16"/>
  <c r="L38" i="16"/>
  <c r="K38" i="16"/>
  <c r="I38" i="16"/>
  <c r="H38" i="16"/>
  <c r="G38" i="16"/>
  <c r="F38" i="16"/>
  <c r="E38" i="16"/>
  <c r="D38" i="16"/>
  <c r="N34" i="16"/>
  <c r="M34" i="16"/>
  <c r="L34" i="16"/>
  <c r="K34" i="16"/>
  <c r="J34" i="16"/>
  <c r="I34" i="16"/>
  <c r="H34" i="16"/>
  <c r="G34" i="16"/>
  <c r="F34" i="16"/>
  <c r="E34" i="16"/>
  <c r="D34" i="16"/>
  <c r="N30" i="16"/>
  <c r="M30" i="16"/>
  <c r="L30" i="16"/>
  <c r="K30" i="16"/>
  <c r="J30" i="16"/>
  <c r="I30" i="16"/>
  <c r="H30" i="16"/>
  <c r="G30" i="16"/>
  <c r="F30" i="16"/>
  <c r="E30" i="16"/>
  <c r="D30" i="16"/>
  <c r="N26" i="16"/>
  <c r="M26" i="16"/>
  <c r="L26" i="16"/>
  <c r="K26" i="16"/>
  <c r="J26" i="16"/>
  <c r="I26" i="16"/>
  <c r="H26" i="16"/>
  <c r="G26" i="16"/>
  <c r="F26" i="16"/>
  <c r="E26" i="16"/>
  <c r="D26" i="16"/>
  <c r="N22" i="16"/>
  <c r="M22" i="16"/>
  <c r="L22" i="16"/>
  <c r="K22" i="16"/>
  <c r="J22" i="16"/>
  <c r="I22" i="16"/>
  <c r="H22" i="16"/>
  <c r="G22" i="16"/>
  <c r="F22" i="16"/>
  <c r="E22" i="16"/>
  <c r="D22" i="16"/>
  <c r="N18" i="16"/>
  <c r="M18" i="16"/>
  <c r="L18" i="16"/>
  <c r="K18" i="16"/>
  <c r="J18" i="16"/>
  <c r="I18" i="16"/>
  <c r="H18" i="16"/>
  <c r="G18" i="16"/>
  <c r="F18" i="16"/>
  <c r="E18" i="16"/>
  <c r="D18" i="16"/>
  <c r="N14" i="16"/>
  <c r="M14" i="16"/>
  <c r="L14" i="16"/>
  <c r="K14" i="16"/>
  <c r="J14" i="16"/>
  <c r="I14" i="16"/>
  <c r="H14" i="16"/>
  <c r="G14" i="16"/>
  <c r="F14" i="16"/>
  <c r="E14" i="16"/>
  <c r="D14" i="16"/>
  <c r="N10" i="16"/>
  <c r="M10" i="16"/>
  <c r="L10" i="16"/>
  <c r="K10" i="16"/>
  <c r="J10" i="16"/>
  <c r="I10" i="16"/>
  <c r="H10" i="16"/>
  <c r="G10" i="16"/>
  <c r="F10" i="16"/>
  <c r="E10" i="16"/>
  <c r="D10" i="16"/>
  <c r="N6" i="16"/>
  <c r="M6" i="16"/>
  <c r="L6" i="16"/>
  <c r="K6" i="16"/>
  <c r="J6" i="16"/>
  <c r="J189" i="16" s="1"/>
  <c r="I6" i="16"/>
  <c r="I189" i="16" s="1"/>
  <c r="H6" i="16"/>
  <c r="G6" i="16"/>
  <c r="G189" i="16" s="1"/>
  <c r="F6" i="16"/>
  <c r="E6" i="16"/>
  <c r="E189" i="16" s="1"/>
  <c r="D6" i="16"/>
  <c r="D189" i="16" s="1"/>
  <c r="R3" i="16"/>
  <c r="O3" i="16"/>
  <c r="N4" i="16" s="1"/>
  <c r="N190" i="15"/>
  <c r="M190" i="15"/>
  <c r="L190" i="15"/>
  <c r="K190" i="15"/>
  <c r="J190" i="15"/>
  <c r="I190" i="15"/>
  <c r="H190" i="15"/>
  <c r="G190" i="15"/>
  <c r="F190" i="15"/>
  <c r="E190" i="15"/>
  <c r="D190" i="15"/>
  <c r="N186" i="15"/>
  <c r="M186" i="15"/>
  <c r="L186" i="15"/>
  <c r="K186" i="15"/>
  <c r="J186" i="15"/>
  <c r="I186" i="15"/>
  <c r="H186" i="15"/>
  <c r="G186" i="15"/>
  <c r="F186" i="15"/>
  <c r="E186" i="15"/>
  <c r="D186" i="15"/>
  <c r="N182" i="15"/>
  <c r="M182" i="15"/>
  <c r="L182" i="15"/>
  <c r="K182" i="15"/>
  <c r="J182" i="15"/>
  <c r="I182" i="15"/>
  <c r="H182" i="15"/>
  <c r="G182" i="15"/>
  <c r="F182" i="15"/>
  <c r="E182" i="15"/>
  <c r="D182" i="15"/>
  <c r="N178" i="15"/>
  <c r="M178" i="15"/>
  <c r="L178" i="15"/>
  <c r="K178" i="15"/>
  <c r="J178" i="15"/>
  <c r="I178" i="15"/>
  <c r="H178" i="15"/>
  <c r="G178" i="15"/>
  <c r="F178" i="15"/>
  <c r="E178" i="15"/>
  <c r="D178" i="15"/>
  <c r="N174" i="15"/>
  <c r="M174" i="15"/>
  <c r="L174" i="15"/>
  <c r="K174" i="15"/>
  <c r="J174" i="15"/>
  <c r="I174" i="15"/>
  <c r="H174" i="15"/>
  <c r="G174" i="15"/>
  <c r="F174" i="15"/>
  <c r="E174" i="15"/>
  <c r="D174" i="15"/>
  <c r="N170" i="15"/>
  <c r="M170" i="15"/>
  <c r="L170" i="15"/>
  <c r="K170" i="15"/>
  <c r="J170" i="15"/>
  <c r="I170" i="15"/>
  <c r="H170" i="15"/>
  <c r="G170" i="15"/>
  <c r="F170" i="15"/>
  <c r="E170" i="15"/>
  <c r="D170" i="15"/>
  <c r="N166" i="15"/>
  <c r="M166" i="15"/>
  <c r="L166" i="15"/>
  <c r="K166" i="15"/>
  <c r="J166" i="15"/>
  <c r="I166" i="15"/>
  <c r="H166" i="15"/>
  <c r="G166" i="15"/>
  <c r="F166" i="15"/>
  <c r="E166" i="15"/>
  <c r="D166" i="15"/>
  <c r="N162" i="15"/>
  <c r="M162" i="15"/>
  <c r="L162" i="15"/>
  <c r="K162" i="15"/>
  <c r="J162" i="15"/>
  <c r="I162" i="15"/>
  <c r="H162" i="15"/>
  <c r="G162" i="15"/>
  <c r="F162" i="15"/>
  <c r="E162" i="15"/>
  <c r="D162" i="15"/>
  <c r="N158" i="15"/>
  <c r="M158" i="15"/>
  <c r="L158" i="15"/>
  <c r="K158" i="15"/>
  <c r="J158" i="15"/>
  <c r="I158" i="15"/>
  <c r="H158" i="15"/>
  <c r="G158" i="15"/>
  <c r="F158" i="15"/>
  <c r="E158" i="15"/>
  <c r="D158" i="15"/>
  <c r="M154" i="15"/>
  <c r="L154" i="15"/>
  <c r="K154" i="15"/>
  <c r="J154" i="15"/>
  <c r="I154" i="15"/>
  <c r="H154" i="15"/>
  <c r="G154" i="15"/>
  <c r="F154" i="15"/>
  <c r="E154" i="15"/>
  <c r="D154" i="15"/>
  <c r="N150" i="15"/>
  <c r="M150" i="15"/>
  <c r="L150" i="15"/>
  <c r="K150" i="15"/>
  <c r="J150" i="15"/>
  <c r="I150" i="15"/>
  <c r="H150" i="15"/>
  <c r="G150" i="15"/>
  <c r="F150" i="15"/>
  <c r="E150" i="15"/>
  <c r="D150" i="15"/>
  <c r="N146" i="15"/>
  <c r="M146" i="15"/>
  <c r="L146" i="15"/>
  <c r="K146" i="15"/>
  <c r="J146" i="15"/>
  <c r="I146" i="15"/>
  <c r="H146" i="15"/>
  <c r="G146" i="15"/>
  <c r="F146" i="15"/>
  <c r="E146" i="15"/>
  <c r="D146" i="15"/>
  <c r="N142" i="15"/>
  <c r="M142" i="15"/>
  <c r="L142" i="15"/>
  <c r="K142" i="15"/>
  <c r="J142" i="15"/>
  <c r="I142" i="15"/>
  <c r="H142" i="15"/>
  <c r="G142" i="15"/>
  <c r="F142" i="15"/>
  <c r="E142" i="15"/>
  <c r="D142" i="15"/>
  <c r="N138" i="15"/>
  <c r="M138" i="15"/>
  <c r="L138" i="15"/>
  <c r="K138" i="15"/>
  <c r="J138" i="15"/>
  <c r="I138" i="15"/>
  <c r="H138" i="15"/>
  <c r="G138" i="15"/>
  <c r="F138" i="15"/>
  <c r="E138" i="15"/>
  <c r="D138" i="15"/>
  <c r="N134" i="15"/>
  <c r="M134" i="15"/>
  <c r="L134" i="15"/>
  <c r="K134" i="15"/>
  <c r="J134" i="15"/>
  <c r="I134" i="15"/>
  <c r="H134" i="15"/>
  <c r="G134" i="15"/>
  <c r="F134" i="15"/>
  <c r="E134" i="15"/>
  <c r="D134" i="15"/>
  <c r="N130" i="15"/>
  <c r="M130" i="15"/>
  <c r="L130" i="15"/>
  <c r="K130" i="15"/>
  <c r="J130" i="15"/>
  <c r="I130" i="15"/>
  <c r="H130" i="15"/>
  <c r="G130" i="15"/>
  <c r="F130" i="15"/>
  <c r="E130" i="15"/>
  <c r="D130" i="15"/>
  <c r="N126" i="15"/>
  <c r="M126" i="15"/>
  <c r="L126" i="15"/>
  <c r="K126" i="15"/>
  <c r="J126" i="15"/>
  <c r="I126" i="15"/>
  <c r="H126" i="15"/>
  <c r="G126" i="15"/>
  <c r="F126" i="15"/>
  <c r="E126" i="15"/>
  <c r="D126" i="15"/>
  <c r="N122" i="15"/>
  <c r="M122" i="15"/>
  <c r="L122" i="15"/>
  <c r="K122" i="15"/>
  <c r="J122" i="15"/>
  <c r="I122" i="15"/>
  <c r="H122" i="15"/>
  <c r="G122" i="15"/>
  <c r="F122" i="15"/>
  <c r="E122" i="15"/>
  <c r="D122" i="15"/>
  <c r="N118" i="15"/>
  <c r="M118" i="15"/>
  <c r="L118" i="15"/>
  <c r="K118" i="15"/>
  <c r="J118" i="15"/>
  <c r="I118" i="15"/>
  <c r="H118" i="15"/>
  <c r="G118" i="15"/>
  <c r="F118" i="15"/>
  <c r="E118" i="15"/>
  <c r="D118" i="15"/>
  <c r="N114" i="15"/>
  <c r="M114" i="15"/>
  <c r="L114" i="15"/>
  <c r="K114" i="15"/>
  <c r="J114" i="15"/>
  <c r="I114" i="15"/>
  <c r="H114" i="15"/>
  <c r="G114" i="15"/>
  <c r="F114" i="15"/>
  <c r="E114" i="15"/>
  <c r="D114" i="15"/>
  <c r="N110" i="15"/>
  <c r="M110" i="15"/>
  <c r="L110" i="15"/>
  <c r="K110" i="15"/>
  <c r="J110" i="15"/>
  <c r="I110" i="15"/>
  <c r="H110" i="15"/>
  <c r="G110" i="15"/>
  <c r="F110" i="15"/>
  <c r="E110" i="15"/>
  <c r="D110" i="15"/>
  <c r="N106" i="15"/>
  <c r="M106" i="15"/>
  <c r="L106" i="15"/>
  <c r="K106" i="15"/>
  <c r="J106" i="15"/>
  <c r="I106" i="15"/>
  <c r="H106" i="15"/>
  <c r="G106" i="15"/>
  <c r="F106" i="15"/>
  <c r="E106" i="15"/>
  <c r="D106" i="15"/>
  <c r="N102" i="15"/>
  <c r="M102" i="15"/>
  <c r="L102" i="15"/>
  <c r="K102" i="15"/>
  <c r="J102" i="15"/>
  <c r="I102" i="15"/>
  <c r="H102" i="15"/>
  <c r="G102" i="15"/>
  <c r="F102" i="15"/>
  <c r="E102" i="15"/>
  <c r="D102" i="15"/>
  <c r="N98" i="15"/>
  <c r="M98" i="15"/>
  <c r="L98" i="15"/>
  <c r="K98" i="15"/>
  <c r="J98" i="15"/>
  <c r="I98" i="15"/>
  <c r="H98" i="15"/>
  <c r="G98" i="15"/>
  <c r="F98" i="15"/>
  <c r="E98" i="15"/>
  <c r="D98" i="15"/>
  <c r="N94" i="15"/>
  <c r="M94" i="15"/>
  <c r="L94" i="15"/>
  <c r="K94" i="15"/>
  <c r="J94" i="15"/>
  <c r="I94" i="15"/>
  <c r="H94" i="15"/>
  <c r="G94" i="15"/>
  <c r="F94" i="15"/>
  <c r="E94" i="15"/>
  <c r="D94" i="15"/>
  <c r="N90" i="15"/>
  <c r="M90" i="15"/>
  <c r="L90" i="15"/>
  <c r="K90" i="15"/>
  <c r="J90" i="15"/>
  <c r="I90" i="15"/>
  <c r="H90" i="15"/>
  <c r="G90" i="15"/>
  <c r="F90" i="15"/>
  <c r="E90" i="15"/>
  <c r="D90" i="15"/>
  <c r="N86" i="15"/>
  <c r="M86" i="15"/>
  <c r="L86" i="15"/>
  <c r="K86" i="15"/>
  <c r="J86" i="15"/>
  <c r="I86" i="15"/>
  <c r="H86" i="15"/>
  <c r="G86" i="15"/>
  <c r="F86" i="15"/>
  <c r="E86" i="15"/>
  <c r="D86" i="15"/>
  <c r="N82" i="15"/>
  <c r="M82" i="15"/>
  <c r="L82" i="15"/>
  <c r="K82" i="15"/>
  <c r="J82" i="15"/>
  <c r="I82" i="15"/>
  <c r="H82" i="15"/>
  <c r="G82" i="15"/>
  <c r="F82" i="15"/>
  <c r="E82" i="15"/>
  <c r="D82" i="15"/>
  <c r="N78" i="15"/>
  <c r="M78" i="15"/>
  <c r="L78" i="15"/>
  <c r="K78" i="15"/>
  <c r="J78" i="15"/>
  <c r="I78" i="15"/>
  <c r="H78" i="15"/>
  <c r="G78" i="15"/>
  <c r="F78" i="15"/>
  <c r="E78" i="15"/>
  <c r="D78" i="15"/>
  <c r="N74" i="15"/>
  <c r="M74" i="15"/>
  <c r="L74" i="15"/>
  <c r="K74" i="15"/>
  <c r="J74" i="15"/>
  <c r="I74" i="15"/>
  <c r="H74" i="15"/>
  <c r="G74" i="15"/>
  <c r="F74" i="15"/>
  <c r="E74" i="15"/>
  <c r="D74" i="15"/>
  <c r="N70" i="15"/>
  <c r="M70" i="15"/>
  <c r="L70" i="15"/>
  <c r="K70" i="15"/>
  <c r="J70" i="15"/>
  <c r="I70" i="15"/>
  <c r="H70" i="15"/>
  <c r="G70" i="15"/>
  <c r="F70" i="15"/>
  <c r="E70" i="15"/>
  <c r="D70" i="15"/>
  <c r="N66" i="15"/>
  <c r="M66" i="15"/>
  <c r="L66" i="15"/>
  <c r="K66" i="15"/>
  <c r="J66" i="15"/>
  <c r="I66" i="15"/>
  <c r="H66" i="15"/>
  <c r="G66" i="15"/>
  <c r="F66" i="15"/>
  <c r="E66" i="15"/>
  <c r="D66" i="15"/>
  <c r="N62" i="15"/>
  <c r="M62" i="15"/>
  <c r="L62" i="15"/>
  <c r="K62" i="15"/>
  <c r="J62" i="15"/>
  <c r="I62" i="15"/>
  <c r="H62" i="15"/>
  <c r="G62" i="15"/>
  <c r="F62" i="15"/>
  <c r="E62" i="15"/>
  <c r="D62" i="15"/>
  <c r="N58" i="15"/>
  <c r="M58" i="15"/>
  <c r="L58" i="15"/>
  <c r="K58" i="15"/>
  <c r="J58" i="15"/>
  <c r="I58" i="15"/>
  <c r="H58" i="15"/>
  <c r="G58" i="15"/>
  <c r="F58" i="15"/>
  <c r="E58" i="15"/>
  <c r="D58" i="15"/>
  <c r="N54" i="15"/>
  <c r="M54" i="15"/>
  <c r="L54" i="15"/>
  <c r="K54" i="15"/>
  <c r="J54" i="15"/>
  <c r="I54" i="15"/>
  <c r="H54" i="15"/>
  <c r="G54" i="15"/>
  <c r="F54" i="15"/>
  <c r="E54" i="15"/>
  <c r="D54" i="15"/>
  <c r="N50" i="15"/>
  <c r="M50" i="15"/>
  <c r="L50" i="15"/>
  <c r="K50" i="15"/>
  <c r="J50" i="15"/>
  <c r="I50" i="15"/>
  <c r="H50" i="15"/>
  <c r="G50" i="15"/>
  <c r="F50" i="15"/>
  <c r="E50" i="15"/>
  <c r="D50" i="15"/>
  <c r="N46" i="15"/>
  <c r="M46" i="15"/>
  <c r="L46" i="15"/>
  <c r="K46" i="15"/>
  <c r="J46" i="15"/>
  <c r="I46" i="15"/>
  <c r="H46" i="15"/>
  <c r="G46" i="15"/>
  <c r="F46" i="15"/>
  <c r="E46" i="15"/>
  <c r="D46" i="15"/>
  <c r="N42" i="15"/>
  <c r="M42" i="15"/>
  <c r="L42" i="15"/>
  <c r="K42" i="15"/>
  <c r="J42" i="15"/>
  <c r="I42" i="15"/>
  <c r="H42" i="15"/>
  <c r="G42" i="15"/>
  <c r="F42" i="15"/>
  <c r="E42" i="15"/>
  <c r="D42" i="15"/>
  <c r="N38" i="15"/>
  <c r="M38" i="15"/>
  <c r="L38" i="15"/>
  <c r="K38" i="15"/>
  <c r="J38" i="15"/>
  <c r="I38" i="15"/>
  <c r="H38" i="15"/>
  <c r="G38" i="15"/>
  <c r="F38" i="15"/>
  <c r="E38" i="15"/>
  <c r="D38" i="15"/>
  <c r="N34" i="15"/>
  <c r="M34" i="15"/>
  <c r="L34" i="15"/>
  <c r="K34" i="15"/>
  <c r="J34" i="15"/>
  <c r="I34" i="15"/>
  <c r="H34" i="15"/>
  <c r="G34" i="15"/>
  <c r="F34" i="15"/>
  <c r="E34" i="15"/>
  <c r="D34" i="15"/>
  <c r="N30" i="15"/>
  <c r="M30" i="15"/>
  <c r="L30" i="15"/>
  <c r="K30" i="15"/>
  <c r="J30" i="15"/>
  <c r="I30" i="15"/>
  <c r="H30" i="15"/>
  <c r="G30" i="15"/>
  <c r="F30" i="15"/>
  <c r="E30" i="15"/>
  <c r="D30" i="15"/>
  <c r="N26" i="15"/>
  <c r="M26" i="15"/>
  <c r="L26" i="15"/>
  <c r="K26" i="15"/>
  <c r="J26" i="15"/>
  <c r="I26" i="15"/>
  <c r="H26" i="15"/>
  <c r="G26" i="15"/>
  <c r="F26" i="15"/>
  <c r="E26" i="15"/>
  <c r="D26" i="15"/>
  <c r="N22" i="15"/>
  <c r="M22" i="15"/>
  <c r="L22" i="15"/>
  <c r="K22" i="15"/>
  <c r="J22" i="15"/>
  <c r="I22" i="15"/>
  <c r="H22" i="15"/>
  <c r="G22" i="15"/>
  <c r="F22" i="15"/>
  <c r="E22" i="15"/>
  <c r="D22" i="15"/>
  <c r="N18" i="15"/>
  <c r="M18" i="15"/>
  <c r="L18" i="15"/>
  <c r="K18" i="15"/>
  <c r="J18" i="15"/>
  <c r="I18" i="15"/>
  <c r="H18" i="15"/>
  <c r="G18" i="15"/>
  <c r="F18" i="15"/>
  <c r="E18" i="15"/>
  <c r="D18" i="15"/>
  <c r="N14" i="15"/>
  <c r="M14" i="15"/>
  <c r="L14" i="15"/>
  <c r="K14" i="15"/>
  <c r="J14" i="15"/>
  <c r="I14" i="15"/>
  <c r="H14" i="15"/>
  <c r="G14" i="15"/>
  <c r="F14" i="15"/>
  <c r="E14" i="15"/>
  <c r="D14" i="15"/>
  <c r="N10" i="15"/>
  <c r="M10" i="15"/>
  <c r="L10" i="15"/>
  <c r="K10" i="15"/>
  <c r="J10" i="15"/>
  <c r="I10" i="15"/>
  <c r="H10" i="15"/>
  <c r="G10" i="15"/>
  <c r="F10" i="15"/>
  <c r="E10" i="15"/>
  <c r="D10" i="15"/>
  <c r="N6" i="15"/>
  <c r="N189" i="15" s="1"/>
  <c r="N87" i="15" s="1"/>
  <c r="N88" i="15" s="1"/>
  <c r="M6" i="15"/>
  <c r="M189" i="15" s="1"/>
  <c r="L6" i="15"/>
  <c r="L189" i="15" s="1"/>
  <c r="K6" i="15"/>
  <c r="K189" i="15" s="1"/>
  <c r="J6" i="15"/>
  <c r="J189" i="15" s="1"/>
  <c r="J87" i="15" s="1"/>
  <c r="J88" i="15" s="1"/>
  <c r="I6" i="15"/>
  <c r="I189" i="15" s="1"/>
  <c r="H6" i="15"/>
  <c r="H189" i="15" s="1"/>
  <c r="G6" i="15"/>
  <c r="G189" i="15" s="1"/>
  <c r="F6" i="15"/>
  <c r="F189" i="15" s="1"/>
  <c r="F87" i="15" s="1"/>
  <c r="F88" i="15" s="1"/>
  <c r="E6" i="15"/>
  <c r="E189" i="15" s="1"/>
  <c r="D6" i="15"/>
  <c r="D189" i="15" s="1"/>
  <c r="R3" i="15"/>
  <c r="O3" i="15"/>
  <c r="N4" i="15" s="1"/>
  <c r="N190" i="14"/>
  <c r="M190" i="14"/>
  <c r="L190" i="14"/>
  <c r="K190" i="14"/>
  <c r="J190" i="14"/>
  <c r="I190" i="14"/>
  <c r="H190" i="14"/>
  <c r="G190" i="14"/>
  <c r="F190" i="14"/>
  <c r="E190" i="14"/>
  <c r="D190" i="14"/>
  <c r="N186" i="14"/>
  <c r="M186" i="14"/>
  <c r="L186" i="14"/>
  <c r="K186" i="14"/>
  <c r="J186" i="14"/>
  <c r="I186" i="14"/>
  <c r="H186" i="14"/>
  <c r="G186" i="14"/>
  <c r="F186" i="14"/>
  <c r="E186" i="14"/>
  <c r="D186" i="14"/>
  <c r="N182" i="14"/>
  <c r="M182" i="14"/>
  <c r="L182" i="14"/>
  <c r="K182" i="14"/>
  <c r="J182" i="14"/>
  <c r="I182" i="14"/>
  <c r="H182" i="14"/>
  <c r="G182" i="14"/>
  <c r="F182" i="14"/>
  <c r="E182" i="14"/>
  <c r="D182" i="14"/>
  <c r="N178" i="14"/>
  <c r="M178" i="14"/>
  <c r="L178" i="14"/>
  <c r="K178" i="14"/>
  <c r="J178" i="14"/>
  <c r="I178" i="14"/>
  <c r="H178" i="14"/>
  <c r="G178" i="14"/>
  <c r="F178" i="14"/>
  <c r="E178" i="14"/>
  <c r="D178" i="14"/>
  <c r="N174" i="14"/>
  <c r="M174" i="14"/>
  <c r="L174" i="14"/>
  <c r="K174" i="14"/>
  <c r="J174" i="14"/>
  <c r="I174" i="14"/>
  <c r="H174" i="14"/>
  <c r="G174" i="14"/>
  <c r="F174" i="14"/>
  <c r="E174" i="14"/>
  <c r="D174" i="14"/>
  <c r="N170" i="14"/>
  <c r="M170" i="14"/>
  <c r="L170" i="14"/>
  <c r="K170" i="14"/>
  <c r="J170" i="14"/>
  <c r="I170" i="14"/>
  <c r="H170" i="14"/>
  <c r="G170" i="14"/>
  <c r="F170" i="14"/>
  <c r="E170" i="14"/>
  <c r="D170" i="14"/>
  <c r="N166" i="14"/>
  <c r="M166" i="14"/>
  <c r="L166" i="14"/>
  <c r="K166" i="14"/>
  <c r="J166" i="14"/>
  <c r="I166" i="14"/>
  <c r="H166" i="14"/>
  <c r="G166" i="14"/>
  <c r="F166" i="14"/>
  <c r="E166" i="14"/>
  <c r="D166" i="14"/>
  <c r="N162" i="14"/>
  <c r="M162" i="14"/>
  <c r="L162" i="14"/>
  <c r="K162" i="14"/>
  <c r="J162" i="14"/>
  <c r="I162" i="14"/>
  <c r="H162" i="14"/>
  <c r="G162" i="14"/>
  <c r="F162" i="14"/>
  <c r="E162" i="14"/>
  <c r="D162" i="14"/>
  <c r="N158" i="14"/>
  <c r="M158" i="14"/>
  <c r="L158" i="14"/>
  <c r="K158" i="14"/>
  <c r="J158" i="14"/>
  <c r="I158" i="14"/>
  <c r="H158" i="14"/>
  <c r="G158" i="14"/>
  <c r="F158" i="14"/>
  <c r="E158" i="14"/>
  <c r="D158" i="14"/>
  <c r="N154" i="14"/>
  <c r="M154" i="14"/>
  <c r="L154" i="14"/>
  <c r="K154" i="14"/>
  <c r="J154" i="14"/>
  <c r="I154" i="14"/>
  <c r="H154" i="14"/>
  <c r="G154" i="14"/>
  <c r="F154" i="14"/>
  <c r="E154" i="14"/>
  <c r="D154" i="14"/>
  <c r="N150" i="14"/>
  <c r="M150" i="14"/>
  <c r="L150" i="14"/>
  <c r="K150" i="14"/>
  <c r="J150" i="14"/>
  <c r="I150" i="14"/>
  <c r="H150" i="14"/>
  <c r="G150" i="14"/>
  <c r="F150" i="14"/>
  <c r="E150" i="14"/>
  <c r="D150" i="14"/>
  <c r="N146" i="14"/>
  <c r="M146" i="14"/>
  <c r="L146" i="14"/>
  <c r="K146" i="14"/>
  <c r="J146" i="14"/>
  <c r="I146" i="14"/>
  <c r="H146" i="14"/>
  <c r="G146" i="14"/>
  <c r="F146" i="14"/>
  <c r="E146" i="14"/>
  <c r="D146" i="14"/>
  <c r="N142" i="14"/>
  <c r="M142" i="14"/>
  <c r="L142" i="14"/>
  <c r="K142" i="14"/>
  <c r="J142" i="14"/>
  <c r="I142" i="14"/>
  <c r="H142" i="14"/>
  <c r="G142" i="14"/>
  <c r="F142" i="14"/>
  <c r="E142" i="14"/>
  <c r="D142" i="14"/>
  <c r="N138" i="14"/>
  <c r="M138" i="14"/>
  <c r="L138" i="14"/>
  <c r="K138" i="14"/>
  <c r="J138" i="14"/>
  <c r="I138" i="14"/>
  <c r="H138" i="14"/>
  <c r="G138" i="14"/>
  <c r="F138" i="14"/>
  <c r="E138" i="14"/>
  <c r="D138" i="14"/>
  <c r="N134" i="14"/>
  <c r="M134" i="14"/>
  <c r="L134" i="14"/>
  <c r="K134" i="14"/>
  <c r="J134" i="14"/>
  <c r="I134" i="14"/>
  <c r="H134" i="14"/>
  <c r="G134" i="14"/>
  <c r="F134" i="14"/>
  <c r="E134" i="14"/>
  <c r="D134" i="14"/>
  <c r="N130" i="14"/>
  <c r="M130" i="14"/>
  <c r="L130" i="14"/>
  <c r="K130" i="14"/>
  <c r="J130" i="14"/>
  <c r="I130" i="14"/>
  <c r="H130" i="14"/>
  <c r="G130" i="14"/>
  <c r="F130" i="14"/>
  <c r="E130" i="14"/>
  <c r="D130" i="14"/>
  <c r="N126" i="14"/>
  <c r="M126" i="14"/>
  <c r="L126" i="14"/>
  <c r="K126" i="14"/>
  <c r="J126" i="14"/>
  <c r="I126" i="14"/>
  <c r="H126" i="14"/>
  <c r="G126" i="14"/>
  <c r="F126" i="14"/>
  <c r="E126" i="14"/>
  <c r="D126" i="14"/>
  <c r="N122" i="14"/>
  <c r="M122" i="14"/>
  <c r="L122" i="14"/>
  <c r="K122" i="14"/>
  <c r="J122" i="14"/>
  <c r="I122" i="14"/>
  <c r="H122" i="14"/>
  <c r="G122" i="14"/>
  <c r="F122" i="14"/>
  <c r="E122" i="14"/>
  <c r="D122" i="14"/>
  <c r="N118" i="14"/>
  <c r="M118" i="14"/>
  <c r="L118" i="14"/>
  <c r="K118" i="14"/>
  <c r="J118" i="14"/>
  <c r="I118" i="14"/>
  <c r="H118" i="14"/>
  <c r="G118" i="14"/>
  <c r="F118" i="14"/>
  <c r="E118" i="14"/>
  <c r="D118" i="14"/>
  <c r="N114" i="14"/>
  <c r="M114" i="14"/>
  <c r="L114" i="14"/>
  <c r="K114" i="14"/>
  <c r="J114" i="14"/>
  <c r="I114" i="14"/>
  <c r="H114" i="14"/>
  <c r="G114" i="14"/>
  <c r="F114" i="14"/>
  <c r="E114" i="14"/>
  <c r="D114" i="14"/>
  <c r="N110" i="14"/>
  <c r="M110" i="14"/>
  <c r="L110" i="14"/>
  <c r="K110" i="14"/>
  <c r="J110" i="14"/>
  <c r="I110" i="14"/>
  <c r="H110" i="14"/>
  <c r="G110" i="14"/>
  <c r="F110" i="14"/>
  <c r="E110" i="14"/>
  <c r="D110" i="14"/>
  <c r="N106" i="14"/>
  <c r="M106" i="14"/>
  <c r="L106" i="14"/>
  <c r="K106" i="14"/>
  <c r="J106" i="14"/>
  <c r="I106" i="14"/>
  <c r="H106" i="14"/>
  <c r="G106" i="14"/>
  <c r="F106" i="14"/>
  <c r="E106" i="14"/>
  <c r="D106" i="14"/>
  <c r="N102" i="14"/>
  <c r="M102" i="14"/>
  <c r="L102" i="14"/>
  <c r="K102" i="14"/>
  <c r="J102" i="14"/>
  <c r="I102" i="14"/>
  <c r="H102" i="14"/>
  <c r="G102" i="14"/>
  <c r="F102" i="14"/>
  <c r="E102" i="14"/>
  <c r="D102" i="14"/>
  <c r="N98" i="14"/>
  <c r="M98" i="14"/>
  <c r="L98" i="14"/>
  <c r="K98" i="14"/>
  <c r="J98" i="14"/>
  <c r="I98" i="14"/>
  <c r="H98" i="14"/>
  <c r="G98" i="14"/>
  <c r="F98" i="14"/>
  <c r="E98" i="14"/>
  <c r="D98" i="14"/>
  <c r="N94" i="14"/>
  <c r="M94" i="14"/>
  <c r="L94" i="14"/>
  <c r="K94" i="14"/>
  <c r="J94" i="14"/>
  <c r="I94" i="14"/>
  <c r="H94" i="14"/>
  <c r="G94" i="14"/>
  <c r="F94" i="14"/>
  <c r="E94" i="14"/>
  <c r="D94" i="14"/>
  <c r="N90" i="14"/>
  <c r="M90" i="14"/>
  <c r="L90" i="14"/>
  <c r="K90" i="14"/>
  <c r="J90" i="14"/>
  <c r="I90" i="14"/>
  <c r="H90" i="14"/>
  <c r="G90" i="14"/>
  <c r="F90" i="14"/>
  <c r="E90" i="14"/>
  <c r="D90" i="14"/>
  <c r="N86" i="14"/>
  <c r="M86" i="14"/>
  <c r="L86" i="14"/>
  <c r="K86" i="14"/>
  <c r="J86" i="14"/>
  <c r="I86" i="14"/>
  <c r="H86" i="14"/>
  <c r="G86" i="14"/>
  <c r="F86" i="14"/>
  <c r="E86" i="14"/>
  <c r="D86" i="14"/>
  <c r="N82" i="14"/>
  <c r="M82" i="14"/>
  <c r="L82" i="14"/>
  <c r="K82" i="14"/>
  <c r="J82" i="14"/>
  <c r="I82" i="14"/>
  <c r="H82" i="14"/>
  <c r="G82" i="14"/>
  <c r="F82" i="14"/>
  <c r="E82" i="14"/>
  <c r="D82" i="14"/>
  <c r="N78" i="14"/>
  <c r="M78" i="14"/>
  <c r="L78" i="14"/>
  <c r="K78" i="14"/>
  <c r="J78" i="14"/>
  <c r="I78" i="14"/>
  <c r="H78" i="14"/>
  <c r="G78" i="14"/>
  <c r="F78" i="14"/>
  <c r="E78" i="14"/>
  <c r="D78" i="14"/>
  <c r="N74" i="14"/>
  <c r="M74" i="14"/>
  <c r="L74" i="14"/>
  <c r="K74" i="14"/>
  <c r="J74" i="14"/>
  <c r="I74" i="14"/>
  <c r="H74" i="14"/>
  <c r="G74" i="14"/>
  <c r="F74" i="14"/>
  <c r="E74" i="14"/>
  <c r="D74" i="14"/>
  <c r="N70" i="14"/>
  <c r="M70" i="14"/>
  <c r="L70" i="14"/>
  <c r="K70" i="14"/>
  <c r="J70" i="14"/>
  <c r="I70" i="14"/>
  <c r="H70" i="14"/>
  <c r="G70" i="14"/>
  <c r="F70" i="14"/>
  <c r="E70" i="14"/>
  <c r="D70" i="14"/>
  <c r="N66" i="14"/>
  <c r="M66" i="14"/>
  <c r="L66" i="14"/>
  <c r="K66" i="14"/>
  <c r="J66" i="14"/>
  <c r="I66" i="14"/>
  <c r="H66" i="14"/>
  <c r="G66" i="14"/>
  <c r="F66" i="14"/>
  <c r="E66" i="14"/>
  <c r="D66" i="14"/>
  <c r="N62" i="14"/>
  <c r="M62" i="14"/>
  <c r="L62" i="14"/>
  <c r="K62" i="14"/>
  <c r="J62" i="14"/>
  <c r="I62" i="14"/>
  <c r="H62" i="14"/>
  <c r="G62" i="14"/>
  <c r="F62" i="14"/>
  <c r="E62" i="14"/>
  <c r="D62" i="14"/>
  <c r="N58" i="14"/>
  <c r="M58" i="14"/>
  <c r="L58" i="14"/>
  <c r="K58" i="14"/>
  <c r="J58" i="14"/>
  <c r="I58" i="14"/>
  <c r="H58" i="14"/>
  <c r="G58" i="14"/>
  <c r="F58" i="14"/>
  <c r="E58" i="14"/>
  <c r="D58" i="14"/>
  <c r="N54" i="14"/>
  <c r="M54" i="14"/>
  <c r="L54" i="14"/>
  <c r="K54" i="14"/>
  <c r="J54" i="14"/>
  <c r="I54" i="14"/>
  <c r="H54" i="14"/>
  <c r="G54" i="14"/>
  <c r="F54" i="14"/>
  <c r="E54" i="14"/>
  <c r="D54" i="14"/>
  <c r="N50" i="14"/>
  <c r="M50" i="14"/>
  <c r="L50" i="14"/>
  <c r="K50" i="14"/>
  <c r="J50" i="14"/>
  <c r="I50" i="14"/>
  <c r="H50" i="14"/>
  <c r="G50" i="14"/>
  <c r="F50" i="14"/>
  <c r="E50" i="14"/>
  <c r="D50" i="14"/>
  <c r="N46" i="14"/>
  <c r="M46" i="14"/>
  <c r="L46" i="14"/>
  <c r="K46" i="14"/>
  <c r="J46" i="14"/>
  <c r="I46" i="14"/>
  <c r="H46" i="14"/>
  <c r="G46" i="14"/>
  <c r="F46" i="14"/>
  <c r="E46" i="14"/>
  <c r="D46" i="14"/>
  <c r="N42" i="14"/>
  <c r="M42" i="14"/>
  <c r="L42" i="14"/>
  <c r="K42" i="14"/>
  <c r="J42" i="14"/>
  <c r="I42" i="14"/>
  <c r="H42" i="14"/>
  <c r="G42" i="14"/>
  <c r="F42" i="14"/>
  <c r="E42" i="14"/>
  <c r="D42" i="14"/>
  <c r="N38" i="14"/>
  <c r="M38" i="14"/>
  <c r="L38" i="14"/>
  <c r="K38" i="14"/>
  <c r="J38" i="14"/>
  <c r="I38" i="14"/>
  <c r="H38" i="14"/>
  <c r="G38" i="14"/>
  <c r="F38" i="14"/>
  <c r="E38" i="14"/>
  <c r="D38" i="14"/>
  <c r="N34" i="14"/>
  <c r="M34" i="14"/>
  <c r="L34" i="14"/>
  <c r="K34" i="14"/>
  <c r="J34" i="14"/>
  <c r="I34" i="14"/>
  <c r="H34" i="14"/>
  <c r="G34" i="14"/>
  <c r="F34" i="14"/>
  <c r="E34" i="14"/>
  <c r="D34" i="14"/>
  <c r="N30" i="14"/>
  <c r="M30" i="14"/>
  <c r="L30" i="14"/>
  <c r="K30" i="14"/>
  <c r="J30" i="14"/>
  <c r="I30" i="14"/>
  <c r="H30" i="14"/>
  <c r="G30" i="14"/>
  <c r="F30" i="14"/>
  <c r="E30" i="14"/>
  <c r="D30" i="14"/>
  <c r="N26" i="14"/>
  <c r="M26" i="14"/>
  <c r="L26" i="14"/>
  <c r="K26" i="14"/>
  <c r="J26" i="14"/>
  <c r="I26" i="14"/>
  <c r="H26" i="14"/>
  <c r="G26" i="14"/>
  <c r="F26" i="14"/>
  <c r="E26" i="14"/>
  <c r="D26" i="14"/>
  <c r="N22" i="14"/>
  <c r="M22" i="14"/>
  <c r="L22" i="14"/>
  <c r="K22" i="14"/>
  <c r="J22" i="14"/>
  <c r="I22" i="14"/>
  <c r="H22" i="14"/>
  <c r="G22" i="14"/>
  <c r="F22" i="14"/>
  <c r="E22" i="14"/>
  <c r="D22" i="14"/>
  <c r="N18" i="14"/>
  <c r="M18" i="14"/>
  <c r="L18" i="14"/>
  <c r="K18" i="14"/>
  <c r="J18" i="14"/>
  <c r="I18" i="14"/>
  <c r="H18" i="14"/>
  <c r="G18" i="14"/>
  <c r="F18" i="14"/>
  <c r="E18" i="14"/>
  <c r="D18" i="14"/>
  <c r="N14" i="14"/>
  <c r="M14" i="14"/>
  <c r="L14" i="14"/>
  <c r="K14" i="14"/>
  <c r="J14" i="14"/>
  <c r="I14" i="14"/>
  <c r="H14" i="14"/>
  <c r="G14" i="14"/>
  <c r="F14" i="14"/>
  <c r="E14" i="14"/>
  <c r="D14" i="14"/>
  <c r="N10" i="14"/>
  <c r="M10" i="14"/>
  <c r="L10" i="14"/>
  <c r="K10" i="14"/>
  <c r="J10" i="14"/>
  <c r="I10" i="14"/>
  <c r="H10" i="14"/>
  <c r="G10" i="14"/>
  <c r="F10" i="14"/>
  <c r="E10" i="14"/>
  <c r="D10" i="14"/>
  <c r="N6" i="14"/>
  <c r="N189" i="14" s="1"/>
  <c r="M6" i="14"/>
  <c r="M189" i="14" s="1"/>
  <c r="L6" i="14"/>
  <c r="L189" i="14" s="1"/>
  <c r="K6" i="14"/>
  <c r="K189" i="14" s="1"/>
  <c r="J6" i="14"/>
  <c r="J189" i="14" s="1"/>
  <c r="I6" i="14"/>
  <c r="I189" i="14" s="1"/>
  <c r="H6" i="14"/>
  <c r="H189" i="14" s="1"/>
  <c r="G6" i="14"/>
  <c r="G189" i="14" s="1"/>
  <c r="F6" i="14"/>
  <c r="F189" i="14" s="1"/>
  <c r="E6" i="14"/>
  <c r="E189" i="14" s="1"/>
  <c r="D6" i="14"/>
  <c r="D189" i="14" s="1"/>
  <c r="R3" i="14"/>
  <c r="O3" i="14"/>
  <c r="N4" i="14" s="1"/>
  <c r="N190" i="13"/>
  <c r="M190" i="13"/>
  <c r="L190" i="13"/>
  <c r="K190" i="13"/>
  <c r="J190" i="13"/>
  <c r="I190" i="13"/>
  <c r="H190" i="13"/>
  <c r="G190" i="13"/>
  <c r="F190" i="13"/>
  <c r="E190" i="13"/>
  <c r="D190" i="13"/>
  <c r="N186" i="13"/>
  <c r="M186" i="13"/>
  <c r="L186" i="13"/>
  <c r="K186" i="13"/>
  <c r="J186" i="13"/>
  <c r="I186" i="13"/>
  <c r="H186" i="13"/>
  <c r="G186" i="13"/>
  <c r="F186" i="13"/>
  <c r="E186" i="13"/>
  <c r="D186" i="13"/>
  <c r="N182" i="13"/>
  <c r="M182" i="13"/>
  <c r="L182" i="13"/>
  <c r="K182" i="13"/>
  <c r="J182" i="13"/>
  <c r="I182" i="13"/>
  <c r="H182" i="13"/>
  <c r="G182" i="13"/>
  <c r="F182" i="13"/>
  <c r="E182" i="13"/>
  <c r="D182" i="13"/>
  <c r="N178" i="13"/>
  <c r="M178" i="13"/>
  <c r="L178" i="13"/>
  <c r="K178" i="13"/>
  <c r="J178" i="13"/>
  <c r="I178" i="13"/>
  <c r="H178" i="13"/>
  <c r="G178" i="13"/>
  <c r="F178" i="13"/>
  <c r="E178" i="13"/>
  <c r="D178" i="13"/>
  <c r="N174" i="13"/>
  <c r="M174" i="13"/>
  <c r="L174" i="13"/>
  <c r="K174" i="13"/>
  <c r="J174" i="13"/>
  <c r="I174" i="13"/>
  <c r="H174" i="13"/>
  <c r="G174" i="13"/>
  <c r="F174" i="13"/>
  <c r="E174" i="13"/>
  <c r="D174" i="13"/>
  <c r="N170" i="13"/>
  <c r="M170" i="13"/>
  <c r="L170" i="13"/>
  <c r="K170" i="13"/>
  <c r="J170" i="13"/>
  <c r="I170" i="13"/>
  <c r="H170" i="13"/>
  <c r="G170" i="13"/>
  <c r="F170" i="13"/>
  <c r="E170" i="13"/>
  <c r="D170" i="13"/>
  <c r="N166" i="13"/>
  <c r="M166" i="13"/>
  <c r="L166" i="13"/>
  <c r="K166" i="13"/>
  <c r="J166" i="13"/>
  <c r="I166" i="13"/>
  <c r="H166" i="13"/>
  <c r="G166" i="13"/>
  <c r="F166" i="13"/>
  <c r="E166" i="13"/>
  <c r="D166" i="13"/>
  <c r="N162" i="13"/>
  <c r="M162" i="13"/>
  <c r="L162" i="13"/>
  <c r="K162" i="13"/>
  <c r="J162" i="13"/>
  <c r="I162" i="13"/>
  <c r="H162" i="13"/>
  <c r="G162" i="13"/>
  <c r="F162" i="13"/>
  <c r="E162" i="13"/>
  <c r="D162" i="13"/>
  <c r="N158" i="13"/>
  <c r="M158" i="13"/>
  <c r="L158" i="13"/>
  <c r="K158" i="13"/>
  <c r="J158" i="13"/>
  <c r="I158" i="13"/>
  <c r="H158" i="13"/>
  <c r="G158" i="13"/>
  <c r="F158" i="13"/>
  <c r="E158" i="13"/>
  <c r="D158" i="13"/>
  <c r="N154" i="13"/>
  <c r="M154" i="13"/>
  <c r="L154" i="13"/>
  <c r="K154" i="13"/>
  <c r="J154" i="13"/>
  <c r="I154" i="13"/>
  <c r="H154" i="13"/>
  <c r="G154" i="13"/>
  <c r="F154" i="13"/>
  <c r="E154" i="13"/>
  <c r="D154" i="13"/>
  <c r="N150" i="13"/>
  <c r="M150" i="13"/>
  <c r="L150" i="13"/>
  <c r="K150" i="13"/>
  <c r="J150" i="13"/>
  <c r="I150" i="13"/>
  <c r="H150" i="13"/>
  <c r="G150" i="13"/>
  <c r="F150" i="13"/>
  <c r="E150" i="13"/>
  <c r="D150" i="13"/>
  <c r="N146" i="13"/>
  <c r="M146" i="13"/>
  <c r="L146" i="13"/>
  <c r="K146" i="13"/>
  <c r="J146" i="13"/>
  <c r="I146" i="13"/>
  <c r="H146" i="13"/>
  <c r="G146" i="13"/>
  <c r="F146" i="13"/>
  <c r="E146" i="13"/>
  <c r="D146" i="13"/>
  <c r="N142" i="13"/>
  <c r="M142" i="13"/>
  <c r="L142" i="13"/>
  <c r="K142" i="13"/>
  <c r="J142" i="13"/>
  <c r="I142" i="13"/>
  <c r="H142" i="13"/>
  <c r="G142" i="13"/>
  <c r="F142" i="13"/>
  <c r="E142" i="13"/>
  <c r="D142" i="13"/>
  <c r="N138" i="13"/>
  <c r="M138" i="13"/>
  <c r="L138" i="13"/>
  <c r="K138" i="13"/>
  <c r="J138" i="13"/>
  <c r="I138" i="13"/>
  <c r="H138" i="13"/>
  <c r="G138" i="13"/>
  <c r="F138" i="13"/>
  <c r="E138" i="13"/>
  <c r="D138" i="13"/>
  <c r="N134" i="13"/>
  <c r="M134" i="13"/>
  <c r="L134" i="13"/>
  <c r="K134" i="13"/>
  <c r="J134" i="13"/>
  <c r="I134" i="13"/>
  <c r="H134" i="13"/>
  <c r="G134" i="13"/>
  <c r="F134" i="13"/>
  <c r="E134" i="13"/>
  <c r="D134" i="13"/>
  <c r="N130" i="13"/>
  <c r="M130" i="13"/>
  <c r="L130" i="13"/>
  <c r="K130" i="13"/>
  <c r="J130" i="13"/>
  <c r="I130" i="13"/>
  <c r="H130" i="13"/>
  <c r="G130" i="13"/>
  <c r="F130" i="13"/>
  <c r="E130" i="13"/>
  <c r="D130" i="13"/>
  <c r="N126" i="13"/>
  <c r="M126" i="13"/>
  <c r="L126" i="13"/>
  <c r="K126" i="13"/>
  <c r="J126" i="13"/>
  <c r="I126" i="13"/>
  <c r="H126" i="13"/>
  <c r="G126" i="13"/>
  <c r="F126" i="13"/>
  <c r="E126" i="13"/>
  <c r="D126" i="13"/>
  <c r="N122" i="13"/>
  <c r="M122" i="13"/>
  <c r="L122" i="13"/>
  <c r="K122" i="13"/>
  <c r="J122" i="13"/>
  <c r="I122" i="13"/>
  <c r="H122" i="13"/>
  <c r="G122" i="13"/>
  <c r="F122" i="13"/>
  <c r="E122" i="13"/>
  <c r="D122" i="13"/>
  <c r="N118" i="13"/>
  <c r="M118" i="13"/>
  <c r="L118" i="13"/>
  <c r="K118" i="13"/>
  <c r="J118" i="13"/>
  <c r="I118" i="13"/>
  <c r="H118" i="13"/>
  <c r="G118" i="13"/>
  <c r="F118" i="13"/>
  <c r="E118" i="13"/>
  <c r="D118" i="13"/>
  <c r="N114" i="13"/>
  <c r="M114" i="13"/>
  <c r="L114" i="13"/>
  <c r="K114" i="13"/>
  <c r="J114" i="13"/>
  <c r="I114" i="13"/>
  <c r="H114" i="13"/>
  <c r="G114" i="13"/>
  <c r="F114" i="13"/>
  <c r="E114" i="13"/>
  <c r="D114" i="13"/>
  <c r="N110" i="13"/>
  <c r="M110" i="13"/>
  <c r="L110" i="13"/>
  <c r="K110" i="13"/>
  <c r="J110" i="13"/>
  <c r="I110" i="13"/>
  <c r="H110" i="13"/>
  <c r="G110" i="13"/>
  <c r="F110" i="13"/>
  <c r="E110" i="13"/>
  <c r="D110" i="13"/>
  <c r="N106" i="13"/>
  <c r="M106" i="13"/>
  <c r="L106" i="13"/>
  <c r="K106" i="13"/>
  <c r="J106" i="13"/>
  <c r="I106" i="13"/>
  <c r="H106" i="13"/>
  <c r="G106" i="13"/>
  <c r="F106" i="13"/>
  <c r="E106" i="13"/>
  <c r="D106" i="13"/>
  <c r="N102" i="13"/>
  <c r="M102" i="13"/>
  <c r="L102" i="13"/>
  <c r="K102" i="13"/>
  <c r="J102" i="13"/>
  <c r="I102" i="13"/>
  <c r="H102" i="13"/>
  <c r="G102" i="13"/>
  <c r="F102" i="13"/>
  <c r="E102" i="13"/>
  <c r="D102" i="13"/>
  <c r="N98" i="13"/>
  <c r="M98" i="13"/>
  <c r="L98" i="13"/>
  <c r="K98" i="13"/>
  <c r="J98" i="13"/>
  <c r="I98" i="13"/>
  <c r="H98" i="13"/>
  <c r="G98" i="13"/>
  <c r="F98" i="13"/>
  <c r="E98" i="13"/>
  <c r="D98" i="13"/>
  <c r="N94" i="13"/>
  <c r="M94" i="13"/>
  <c r="L94" i="13"/>
  <c r="K94" i="13"/>
  <c r="J94" i="13"/>
  <c r="I94" i="13"/>
  <c r="H94" i="13"/>
  <c r="G94" i="13"/>
  <c r="F94" i="13"/>
  <c r="E94" i="13"/>
  <c r="D94" i="13"/>
  <c r="N90" i="13"/>
  <c r="M90" i="13"/>
  <c r="L90" i="13"/>
  <c r="K90" i="13"/>
  <c r="J90" i="13"/>
  <c r="I90" i="13"/>
  <c r="H90" i="13"/>
  <c r="G90" i="13"/>
  <c r="F90" i="13"/>
  <c r="E90" i="13"/>
  <c r="D90" i="13"/>
  <c r="N86" i="13"/>
  <c r="M86" i="13"/>
  <c r="L86" i="13"/>
  <c r="K86" i="13"/>
  <c r="J86" i="13"/>
  <c r="I86" i="13"/>
  <c r="H86" i="13"/>
  <c r="G86" i="13"/>
  <c r="F86" i="13"/>
  <c r="E86" i="13"/>
  <c r="D86" i="13"/>
  <c r="N82" i="13"/>
  <c r="M82" i="13"/>
  <c r="L82" i="13"/>
  <c r="K82" i="13"/>
  <c r="J82" i="13"/>
  <c r="I82" i="13"/>
  <c r="H82" i="13"/>
  <c r="G82" i="13"/>
  <c r="F82" i="13"/>
  <c r="E82" i="13"/>
  <c r="D82" i="13"/>
  <c r="N78" i="13"/>
  <c r="M78" i="13"/>
  <c r="L78" i="13"/>
  <c r="K78" i="13"/>
  <c r="J78" i="13"/>
  <c r="I78" i="13"/>
  <c r="H78" i="13"/>
  <c r="G78" i="13"/>
  <c r="F78" i="13"/>
  <c r="E78" i="13"/>
  <c r="D78" i="13"/>
  <c r="N74" i="13"/>
  <c r="M74" i="13"/>
  <c r="L74" i="13"/>
  <c r="K74" i="13"/>
  <c r="J74" i="13"/>
  <c r="I74" i="13"/>
  <c r="H74" i="13"/>
  <c r="G74" i="13"/>
  <c r="F74" i="13"/>
  <c r="E74" i="13"/>
  <c r="D74" i="13"/>
  <c r="N70" i="13"/>
  <c r="M70" i="13"/>
  <c r="L70" i="13"/>
  <c r="K70" i="13"/>
  <c r="J70" i="13"/>
  <c r="I70" i="13"/>
  <c r="H70" i="13"/>
  <c r="G70" i="13"/>
  <c r="F70" i="13"/>
  <c r="E70" i="13"/>
  <c r="D70" i="13"/>
  <c r="N66" i="13"/>
  <c r="M66" i="13"/>
  <c r="L66" i="13"/>
  <c r="K66" i="13"/>
  <c r="J66" i="13"/>
  <c r="I66" i="13"/>
  <c r="H66" i="13"/>
  <c r="G66" i="13"/>
  <c r="F66" i="13"/>
  <c r="E66" i="13"/>
  <c r="D66" i="13"/>
  <c r="N62" i="13"/>
  <c r="M62" i="13"/>
  <c r="L62" i="13"/>
  <c r="K62" i="13"/>
  <c r="J62" i="13"/>
  <c r="I62" i="13"/>
  <c r="H62" i="13"/>
  <c r="G62" i="13"/>
  <c r="F62" i="13"/>
  <c r="E62" i="13"/>
  <c r="D62" i="13"/>
  <c r="N58" i="13"/>
  <c r="M58" i="13"/>
  <c r="L58" i="13"/>
  <c r="K58" i="13"/>
  <c r="J58" i="13"/>
  <c r="I58" i="13"/>
  <c r="H58" i="13"/>
  <c r="G58" i="13"/>
  <c r="F58" i="13"/>
  <c r="E58" i="13"/>
  <c r="D58" i="13"/>
  <c r="N54" i="13"/>
  <c r="M54" i="13"/>
  <c r="L54" i="13"/>
  <c r="K54" i="13"/>
  <c r="J54" i="13"/>
  <c r="I54" i="13"/>
  <c r="H54" i="13"/>
  <c r="G54" i="13"/>
  <c r="F54" i="13"/>
  <c r="E54" i="13"/>
  <c r="D54" i="13"/>
  <c r="N50" i="13"/>
  <c r="M50" i="13"/>
  <c r="L50" i="13"/>
  <c r="K50" i="13"/>
  <c r="J50" i="13"/>
  <c r="I50" i="13"/>
  <c r="H50" i="13"/>
  <c r="G50" i="13"/>
  <c r="F50" i="13"/>
  <c r="E50" i="13"/>
  <c r="D50" i="13"/>
  <c r="N46" i="13"/>
  <c r="M46" i="13"/>
  <c r="L46" i="13"/>
  <c r="K46" i="13"/>
  <c r="J46" i="13"/>
  <c r="I46" i="13"/>
  <c r="H46" i="13"/>
  <c r="G46" i="13"/>
  <c r="F46" i="13"/>
  <c r="E46" i="13"/>
  <c r="D46" i="13"/>
  <c r="N42" i="13"/>
  <c r="M42" i="13"/>
  <c r="L42" i="13"/>
  <c r="K42" i="13"/>
  <c r="J42" i="13"/>
  <c r="I42" i="13"/>
  <c r="H42" i="13"/>
  <c r="G42" i="13"/>
  <c r="F42" i="13"/>
  <c r="E42" i="13"/>
  <c r="D42" i="13"/>
  <c r="N38" i="13"/>
  <c r="M38" i="13"/>
  <c r="L38" i="13"/>
  <c r="K38" i="13"/>
  <c r="J38" i="13"/>
  <c r="I38" i="13"/>
  <c r="H38" i="13"/>
  <c r="G38" i="13"/>
  <c r="F38" i="13"/>
  <c r="E38" i="13"/>
  <c r="D38" i="13"/>
  <c r="N34" i="13"/>
  <c r="M34" i="13"/>
  <c r="L34" i="13"/>
  <c r="K34" i="13"/>
  <c r="J34" i="13"/>
  <c r="I34" i="13"/>
  <c r="H34" i="13"/>
  <c r="G34" i="13"/>
  <c r="F34" i="13"/>
  <c r="E34" i="13"/>
  <c r="D34" i="13"/>
  <c r="N30" i="13"/>
  <c r="M30" i="13"/>
  <c r="L30" i="13"/>
  <c r="K30" i="13"/>
  <c r="J30" i="13"/>
  <c r="I30" i="13"/>
  <c r="H30" i="13"/>
  <c r="G30" i="13"/>
  <c r="F30" i="13"/>
  <c r="E30" i="13"/>
  <c r="D30" i="13"/>
  <c r="N26" i="13"/>
  <c r="M26" i="13"/>
  <c r="L26" i="13"/>
  <c r="K26" i="13"/>
  <c r="J26" i="13"/>
  <c r="I26" i="13"/>
  <c r="H26" i="13"/>
  <c r="G26" i="13"/>
  <c r="F26" i="13"/>
  <c r="E26" i="13"/>
  <c r="D26" i="13"/>
  <c r="N22" i="13"/>
  <c r="M22" i="13"/>
  <c r="L22" i="13"/>
  <c r="K22" i="13"/>
  <c r="J22" i="13"/>
  <c r="I22" i="13"/>
  <c r="H22" i="13"/>
  <c r="G22" i="13"/>
  <c r="F22" i="13"/>
  <c r="E22" i="13"/>
  <c r="D22" i="13"/>
  <c r="N18" i="13"/>
  <c r="M18" i="13"/>
  <c r="L18" i="13"/>
  <c r="K18" i="13"/>
  <c r="J18" i="13"/>
  <c r="I18" i="13"/>
  <c r="H18" i="13"/>
  <c r="G18" i="13"/>
  <c r="F18" i="13"/>
  <c r="E18" i="13"/>
  <c r="D18" i="13"/>
  <c r="N14" i="13"/>
  <c r="M14" i="13"/>
  <c r="L14" i="13"/>
  <c r="K14" i="13"/>
  <c r="J14" i="13"/>
  <c r="I14" i="13"/>
  <c r="H14" i="13"/>
  <c r="G14" i="13"/>
  <c r="F14" i="13"/>
  <c r="E14" i="13"/>
  <c r="D14" i="13"/>
  <c r="N10" i="13"/>
  <c r="M10" i="13"/>
  <c r="L10" i="13"/>
  <c r="K10" i="13"/>
  <c r="J10" i="13"/>
  <c r="I10" i="13"/>
  <c r="H10" i="13"/>
  <c r="G10" i="13"/>
  <c r="F10" i="13"/>
  <c r="E10" i="13"/>
  <c r="D10" i="13"/>
  <c r="N6" i="13"/>
  <c r="N189" i="13" s="1"/>
  <c r="M6" i="13"/>
  <c r="M189" i="13" s="1"/>
  <c r="L6" i="13"/>
  <c r="L189" i="13" s="1"/>
  <c r="K6" i="13"/>
  <c r="K189" i="13" s="1"/>
  <c r="J6" i="13"/>
  <c r="J189" i="13" s="1"/>
  <c r="I6" i="13"/>
  <c r="I189" i="13" s="1"/>
  <c r="H6" i="13"/>
  <c r="H189" i="13" s="1"/>
  <c r="G6" i="13"/>
  <c r="G189" i="13" s="1"/>
  <c r="F6" i="13"/>
  <c r="F189" i="13" s="1"/>
  <c r="E6" i="13"/>
  <c r="E189" i="13" s="1"/>
  <c r="D6" i="13"/>
  <c r="D189" i="13" s="1"/>
  <c r="R3" i="13"/>
  <c r="O3" i="13"/>
  <c r="N4" i="13" s="1"/>
  <c r="N190" i="12"/>
  <c r="M190" i="12"/>
  <c r="L190" i="12"/>
  <c r="K190" i="12"/>
  <c r="J190" i="12"/>
  <c r="I190" i="12"/>
  <c r="H190" i="12"/>
  <c r="G190" i="12"/>
  <c r="F190" i="12"/>
  <c r="E190" i="12"/>
  <c r="D190" i="12"/>
  <c r="N186" i="12"/>
  <c r="M186" i="12"/>
  <c r="L186" i="12"/>
  <c r="K186" i="12"/>
  <c r="J186" i="12"/>
  <c r="I186" i="12"/>
  <c r="H186" i="12"/>
  <c r="G186" i="12"/>
  <c r="F186" i="12"/>
  <c r="E186" i="12"/>
  <c r="D186" i="12"/>
  <c r="N182" i="12"/>
  <c r="M182" i="12"/>
  <c r="L182" i="12"/>
  <c r="K182" i="12"/>
  <c r="J182" i="12"/>
  <c r="I182" i="12"/>
  <c r="H182" i="12"/>
  <c r="G182" i="12"/>
  <c r="F182" i="12"/>
  <c r="E182" i="12"/>
  <c r="D182" i="12"/>
  <c r="N178" i="12"/>
  <c r="M178" i="12"/>
  <c r="L178" i="12"/>
  <c r="K178" i="12"/>
  <c r="J178" i="12"/>
  <c r="I178" i="12"/>
  <c r="H178" i="12"/>
  <c r="G178" i="12"/>
  <c r="F178" i="12"/>
  <c r="E178" i="12"/>
  <c r="D178" i="12"/>
  <c r="N174" i="12"/>
  <c r="M174" i="12"/>
  <c r="L174" i="12"/>
  <c r="K174" i="12"/>
  <c r="J174" i="12"/>
  <c r="I174" i="12"/>
  <c r="H174" i="12"/>
  <c r="G174" i="12"/>
  <c r="F174" i="12"/>
  <c r="E174" i="12"/>
  <c r="D174" i="12"/>
  <c r="N170" i="12"/>
  <c r="M170" i="12"/>
  <c r="L170" i="12"/>
  <c r="K170" i="12"/>
  <c r="J170" i="12"/>
  <c r="I170" i="12"/>
  <c r="H170" i="12"/>
  <c r="G170" i="12"/>
  <c r="F170" i="12"/>
  <c r="E170" i="12"/>
  <c r="D170" i="12"/>
  <c r="N166" i="12"/>
  <c r="M166" i="12"/>
  <c r="L166" i="12"/>
  <c r="K166" i="12"/>
  <c r="J166" i="12"/>
  <c r="I166" i="12"/>
  <c r="H166" i="12"/>
  <c r="G166" i="12"/>
  <c r="F166" i="12"/>
  <c r="E166" i="12"/>
  <c r="D166" i="12"/>
  <c r="N162" i="12"/>
  <c r="M162" i="12"/>
  <c r="L162" i="12"/>
  <c r="K162" i="12"/>
  <c r="J162" i="12"/>
  <c r="I162" i="12"/>
  <c r="H162" i="12"/>
  <c r="G162" i="12"/>
  <c r="F162" i="12"/>
  <c r="E162" i="12"/>
  <c r="D162" i="12"/>
  <c r="N158" i="12"/>
  <c r="M158" i="12"/>
  <c r="L158" i="12"/>
  <c r="K158" i="12"/>
  <c r="J158" i="12"/>
  <c r="I158" i="12"/>
  <c r="H158" i="12"/>
  <c r="G158" i="12"/>
  <c r="F158" i="12"/>
  <c r="E158" i="12"/>
  <c r="D158" i="12"/>
  <c r="N154" i="12"/>
  <c r="M154" i="12"/>
  <c r="L154" i="12"/>
  <c r="K154" i="12"/>
  <c r="J154" i="12"/>
  <c r="I154" i="12"/>
  <c r="H154" i="12"/>
  <c r="G154" i="12"/>
  <c r="F154" i="12"/>
  <c r="E154" i="12"/>
  <c r="D154" i="12"/>
  <c r="N150" i="12"/>
  <c r="M150" i="12"/>
  <c r="L150" i="12"/>
  <c r="K150" i="12"/>
  <c r="J150" i="12"/>
  <c r="I150" i="12"/>
  <c r="H150" i="12"/>
  <c r="G150" i="12"/>
  <c r="F150" i="12"/>
  <c r="E150" i="12"/>
  <c r="D150" i="12"/>
  <c r="N146" i="12"/>
  <c r="M146" i="12"/>
  <c r="L146" i="12"/>
  <c r="K146" i="12"/>
  <c r="J146" i="12"/>
  <c r="I146" i="12"/>
  <c r="H146" i="12"/>
  <c r="G146" i="12"/>
  <c r="F146" i="12"/>
  <c r="E146" i="12"/>
  <c r="D146" i="12"/>
  <c r="N142" i="12"/>
  <c r="M142" i="12"/>
  <c r="L142" i="12"/>
  <c r="K142" i="12"/>
  <c r="J142" i="12"/>
  <c r="I142" i="12"/>
  <c r="H142" i="12"/>
  <c r="G142" i="12"/>
  <c r="F142" i="12"/>
  <c r="E142" i="12"/>
  <c r="D142" i="12"/>
  <c r="N138" i="12"/>
  <c r="M138" i="12"/>
  <c r="L138" i="12"/>
  <c r="K138" i="12"/>
  <c r="J138" i="12"/>
  <c r="I138" i="12"/>
  <c r="H138" i="12"/>
  <c r="G138" i="12"/>
  <c r="F138" i="12"/>
  <c r="E138" i="12"/>
  <c r="D138" i="12"/>
  <c r="N134" i="12"/>
  <c r="M134" i="12"/>
  <c r="L134" i="12"/>
  <c r="K134" i="12"/>
  <c r="J134" i="12"/>
  <c r="I134" i="12"/>
  <c r="H134" i="12"/>
  <c r="G134" i="12"/>
  <c r="F134" i="12"/>
  <c r="E134" i="12"/>
  <c r="D134" i="12"/>
  <c r="N130" i="12"/>
  <c r="M130" i="12"/>
  <c r="L130" i="12"/>
  <c r="K130" i="12"/>
  <c r="J130" i="12"/>
  <c r="I130" i="12"/>
  <c r="H130" i="12"/>
  <c r="G130" i="12"/>
  <c r="F130" i="12"/>
  <c r="E130" i="12"/>
  <c r="D130" i="12"/>
  <c r="N126" i="12"/>
  <c r="M126" i="12"/>
  <c r="L126" i="12"/>
  <c r="K126" i="12"/>
  <c r="J126" i="12"/>
  <c r="I126" i="12"/>
  <c r="H126" i="12"/>
  <c r="G126" i="12"/>
  <c r="F126" i="12"/>
  <c r="E126" i="12"/>
  <c r="D126" i="12"/>
  <c r="N122" i="12"/>
  <c r="M122" i="12"/>
  <c r="L122" i="12"/>
  <c r="K122" i="12"/>
  <c r="J122" i="12"/>
  <c r="I122" i="12"/>
  <c r="H122" i="12"/>
  <c r="G122" i="12"/>
  <c r="F122" i="12"/>
  <c r="E122" i="12"/>
  <c r="D122" i="12"/>
  <c r="N118" i="12"/>
  <c r="M118" i="12"/>
  <c r="L118" i="12"/>
  <c r="K118" i="12"/>
  <c r="J118" i="12"/>
  <c r="I118" i="12"/>
  <c r="H118" i="12"/>
  <c r="G118" i="12"/>
  <c r="F118" i="12"/>
  <c r="E118" i="12"/>
  <c r="D118" i="12"/>
  <c r="N114" i="12"/>
  <c r="M114" i="12"/>
  <c r="L114" i="12"/>
  <c r="K114" i="12"/>
  <c r="J114" i="12"/>
  <c r="I114" i="12"/>
  <c r="H114" i="12"/>
  <c r="G114" i="12"/>
  <c r="F114" i="12"/>
  <c r="E114" i="12"/>
  <c r="D114" i="12"/>
  <c r="N110" i="12"/>
  <c r="M110" i="12"/>
  <c r="L110" i="12"/>
  <c r="K110" i="12"/>
  <c r="J110" i="12"/>
  <c r="I110" i="12"/>
  <c r="H110" i="12"/>
  <c r="G110" i="12"/>
  <c r="F110" i="12"/>
  <c r="E110" i="12"/>
  <c r="D110" i="12"/>
  <c r="N106" i="12"/>
  <c r="M106" i="12"/>
  <c r="L106" i="12"/>
  <c r="K106" i="12"/>
  <c r="J106" i="12"/>
  <c r="I106" i="12"/>
  <c r="H106" i="12"/>
  <c r="G106" i="12"/>
  <c r="F106" i="12"/>
  <c r="E106" i="12"/>
  <c r="D106" i="12"/>
  <c r="N102" i="12"/>
  <c r="M102" i="12"/>
  <c r="L102" i="12"/>
  <c r="K102" i="12"/>
  <c r="J102" i="12"/>
  <c r="I102" i="12"/>
  <c r="H102" i="12"/>
  <c r="G102" i="12"/>
  <c r="F102" i="12"/>
  <c r="E102" i="12"/>
  <c r="D102" i="12"/>
  <c r="N98" i="12"/>
  <c r="M98" i="12"/>
  <c r="L98" i="12"/>
  <c r="K98" i="12"/>
  <c r="J98" i="12"/>
  <c r="I98" i="12"/>
  <c r="H98" i="12"/>
  <c r="G98" i="12"/>
  <c r="F98" i="12"/>
  <c r="E98" i="12"/>
  <c r="D98" i="12"/>
  <c r="N94" i="12"/>
  <c r="M94" i="12"/>
  <c r="L94" i="12"/>
  <c r="K94" i="12"/>
  <c r="J94" i="12"/>
  <c r="I94" i="12"/>
  <c r="H94" i="12"/>
  <c r="G94" i="12"/>
  <c r="F94" i="12"/>
  <c r="E94" i="12"/>
  <c r="D94" i="12"/>
  <c r="N90" i="12"/>
  <c r="M90" i="12"/>
  <c r="L90" i="12"/>
  <c r="K90" i="12"/>
  <c r="J90" i="12"/>
  <c r="I90" i="12"/>
  <c r="H90" i="12"/>
  <c r="G90" i="12"/>
  <c r="F90" i="12"/>
  <c r="E90" i="12"/>
  <c r="D90" i="12"/>
  <c r="N86" i="12"/>
  <c r="M86" i="12"/>
  <c r="L86" i="12"/>
  <c r="K86" i="12"/>
  <c r="J86" i="12"/>
  <c r="I86" i="12"/>
  <c r="H86" i="12"/>
  <c r="G86" i="12"/>
  <c r="F86" i="12"/>
  <c r="E86" i="12"/>
  <c r="D86" i="12"/>
  <c r="N82" i="12"/>
  <c r="M82" i="12"/>
  <c r="L82" i="12"/>
  <c r="K82" i="12"/>
  <c r="J82" i="12"/>
  <c r="I82" i="12"/>
  <c r="H82" i="12"/>
  <c r="G82" i="12"/>
  <c r="F82" i="12"/>
  <c r="E82" i="12"/>
  <c r="D82" i="12"/>
  <c r="N78" i="12"/>
  <c r="M78" i="12"/>
  <c r="L78" i="12"/>
  <c r="K78" i="12"/>
  <c r="J78" i="12"/>
  <c r="I78" i="12"/>
  <c r="H78" i="12"/>
  <c r="G78" i="12"/>
  <c r="F78" i="12"/>
  <c r="E78" i="12"/>
  <c r="D78" i="12"/>
  <c r="N74" i="12"/>
  <c r="M74" i="12"/>
  <c r="L74" i="12"/>
  <c r="K74" i="12"/>
  <c r="J74" i="12"/>
  <c r="I74" i="12"/>
  <c r="H74" i="12"/>
  <c r="G74" i="12"/>
  <c r="F74" i="12"/>
  <c r="E74" i="12"/>
  <c r="D74" i="12"/>
  <c r="N70" i="12"/>
  <c r="M70" i="12"/>
  <c r="L70" i="12"/>
  <c r="K70" i="12"/>
  <c r="J70" i="12"/>
  <c r="I70" i="12"/>
  <c r="H70" i="12"/>
  <c r="G70" i="12"/>
  <c r="F70" i="12"/>
  <c r="E70" i="12"/>
  <c r="D70" i="12"/>
  <c r="N66" i="12"/>
  <c r="M66" i="12"/>
  <c r="L66" i="12"/>
  <c r="K66" i="12"/>
  <c r="J66" i="12"/>
  <c r="I66" i="12"/>
  <c r="H66" i="12"/>
  <c r="G66" i="12"/>
  <c r="F66" i="12"/>
  <c r="E66" i="12"/>
  <c r="D66" i="12"/>
  <c r="N62" i="12"/>
  <c r="M62" i="12"/>
  <c r="L62" i="12"/>
  <c r="K62" i="12"/>
  <c r="J62" i="12"/>
  <c r="I62" i="12"/>
  <c r="H62" i="12"/>
  <c r="G62" i="12"/>
  <c r="F62" i="12"/>
  <c r="E62" i="12"/>
  <c r="D62" i="12"/>
  <c r="N58" i="12"/>
  <c r="M58" i="12"/>
  <c r="L58" i="12"/>
  <c r="K58" i="12"/>
  <c r="J58" i="12"/>
  <c r="I58" i="12"/>
  <c r="H58" i="12"/>
  <c r="G58" i="12"/>
  <c r="F58" i="12"/>
  <c r="E58" i="12"/>
  <c r="D58" i="12"/>
  <c r="N54" i="12"/>
  <c r="M54" i="12"/>
  <c r="L54" i="12"/>
  <c r="K54" i="12"/>
  <c r="J54" i="12"/>
  <c r="I54" i="12"/>
  <c r="H54" i="12"/>
  <c r="G54" i="12"/>
  <c r="F54" i="12"/>
  <c r="E54" i="12"/>
  <c r="D54" i="12"/>
  <c r="N50" i="12"/>
  <c r="M50" i="12"/>
  <c r="L50" i="12"/>
  <c r="K50" i="12"/>
  <c r="J50" i="12"/>
  <c r="I50" i="12"/>
  <c r="H50" i="12"/>
  <c r="G50" i="12"/>
  <c r="F50" i="12"/>
  <c r="E50" i="12"/>
  <c r="D50" i="12"/>
  <c r="N46" i="12"/>
  <c r="M46" i="12"/>
  <c r="L46" i="12"/>
  <c r="K46" i="12"/>
  <c r="J46" i="12"/>
  <c r="I46" i="12"/>
  <c r="H46" i="12"/>
  <c r="G46" i="12"/>
  <c r="F46" i="12"/>
  <c r="E46" i="12"/>
  <c r="D46" i="12"/>
  <c r="N42" i="12"/>
  <c r="M42" i="12"/>
  <c r="L42" i="12"/>
  <c r="K42" i="12"/>
  <c r="J42" i="12"/>
  <c r="I42" i="12"/>
  <c r="H42" i="12"/>
  <c r="G42" i="12"/>
  <c r="F42" i="12"/>
  <c r="E42" i="12"/>
  <c r="D42" i="12"/>
  <c r="N38" i="12"/>
  <c r="M38" i="12"/>
  <c r="L38" i="12"/>
  <c r="K38" i="12"/>
  <c r="J38" i="12"/>
  <c r="I38" i="12"/>
  <c r="H38" i="12"/>
  <c r="G38" i="12"/>
  <c r="F38" i="12"/>
  <c r="E38" i="12"/>
  <c r="D38" i="12"/>
  <c r="N34" i="12"/>
  <c r="M34" i="12"/>
  <c r="L34" i="12"/>
  <c r="K34" i="12"/>
  <c r="J34" i="12"/>
  <c r="I34" i="12"/>
  <c r="H34" i="12"/>
  <c r="G34" i="12"/>
  <c r="F34" i="12"/>
  <c r="E34" i="12"/>
  <c r="D34" i="12"/>
  <c r="N30" i="12"/>
  <c r="M30" i="12"/>
  <c r="L30" i="12"/>
  <c r="K30" i="12"/>
  <c r="J30" i="12"/>
  <c r="I30" i="12"/>
  <c r="H30" i="12"/>
  <c r="G30" i="12"/>
  <c r="F30" i="12"/>
  <c r="E30" i="12"/>
  <c r="D30" i="12"/>
  <c r="N26" i="12"/>
  <c r="M26" i="12"/>
  <c r="L26" i="12"/>
  <c r="K26" i="12"/>
  <c r="J26" i="12"/>
  <c r="I26" i="12"/>
  <c r="H26" i="12"/>
  <c r="G26" i="12"/>
  <c r="F26" i="12"/>
  <c r="E26" i="12"/>
  <c r="D26" i="12"/>
  <c r="N22" i="12"/>
  <c r="M22" i="12"/>
  <c r="L22" i="12"/>
  <c r="K22" i="12"/>
  <c r="J22" i="12"/>
  <c r="I22" i="12"/>
  <c r="H22" i="12"/>
  <c r="G22" i="12"/>
  <c r="F22" i="12"/>
  <c r="E22" i="12"/>
  <c r="D22" i="12"/>
  <c r="N18" i="12"/>
  <c r="M18" i="12"/>
  <c r="L18" i="12"/>
  <c r="K18" i="12"/>
  <c r="J18" i="12"/>
  <c r="I18" i="12"/>
  <c r="H18" i="12"/>
  <c r="G18" i="12"/>
  <c r="F18" i="12"/>
  <c r="E18" i="12"/>
  <c r="D18" i="12"/>
  <c r="N14" i="12"/>
  <c r="M14" i="12"/>
  <c r="L14" i="12"/>
  <c r="K14" i="12"/>
  <c r="J14" i="12"/>
  <c r="I14" i="12"/>
  <c r="H14" i="12"/>
  <c r="G14" i="12"/>
  <c r="F14" i="12"/>
  <c r="E14" i="12"/>
  <c r="D14" i="12"/>
  <c r="N10" i="12"/>
  <c r="M10" i="12"/>
  <c r="L10" i="12"/>
  <c r="K10" i="12"/>
  <c r="J10" i="12"/>
  <c r="I10" i="12"/>
  <c r="H10" i="12"/>
  <c r="G10" i="12"/>
  <c r="F10" i="12"/>
  <c r="E10" i="12"/>
  <c r="D10" i="12"/>
  <c r="N6" i="12"/>
  <c r="N189" i="12" s="1"/>
  <c r="M6" i="12"/>
  <c r="L6" i="12"/>
  <c r="L189" i="12" s="1"/>
  <c r="K6" i="12"/>
  <c r="J6" i="12"/>
  <c r="J189" i="12" s="1"/>
  <c r="I6" i="12"/>
  <c r="H6" i="12"/>
  <c r="H189" i="12" s="1"/>
  <c r="G6" i="12"/>
  <c r="F6" i="12"/>
  <c r="F189" i="12" s="1"/>
  <c r="E6" i="12"/>
  <c r="D6" i="12"/>
  <c r="D189" i="12" s="1"/>
  <c r="R3" i="12"/>
  <c r="O3" i="12"/>
  <c r="N4" i="12" s="1"/>
  <c r="N182" i="11"/>
  <c r="M182" i="11"/>
  <c r="L182" i="11"/>
  <c r="K182" i="11"/>
  <c r="J182" i="11"/>
  <c r="I182" i="11"/>
  <c r="H182" i="11"/>
  <c r="G182" i="11"/>
  <c r="F182" i="11"/>
  <c r="E182" i="11"/>
  <c r="D182" i="11"/>
  <c r="N178" i="11"/>
  <c r="M178" i="11"/>
  <c r="L178" i="11"/>
  <c r="K178" i="11"/>
  <c r="J178" i="11"/>
  <c r="I178" i="11"/>
  <c r="H178" i="11"/>
  <c r="G178" i="11"/>
  <c r="F178" i="11"/>
  <c r="E178" i="11"/>
  <c r="D178" i="11"/>
  <c r="N174" i="11"/>
  <c r="M174" i="11"/>
  <c r="L174" i="11"/>
  <c r="K174" i="11"/>
  <c r="J174" i="11"/>
  <c r="I174" i="11"/>
  <c r="H174" i="11"/>
  <c r="G174" i="11"/>
  <c r="F174" i="11"/>
  <c r="E174" i="11"/>
  <c r="D174" i="11"/>
  <c r="N170" i="11"/>
  <c r="M170" i="11"/>
  <c r="L170" i="11"/>
  <c r="K170" i="11"/>
  <c r="J170" i="11"/>
  <c r="I170" i="11"/>
  <c r="H170" i="11"/>
  <c r="G170" i="11"/>
  <c r="F170" i="11"/>
  <c r="E170" i="11"/>
  <c r="D170" i="11"/>
  <c r="N166" i="11"/>
  <c r="M166" i="11"/>
  <c r="L166" i="11"/>
  <c r="K166" i="11"/>
  <c r="J166" i="11"/>
  <c r="I166" i="11"/>
  <c r="H166" i="11"/>
  <c r="G166" i="11"/>
  <c r="F166" i="11"/>
  <c r="E166" i="11"/>
  <c r="D166" i="11"/>
  <c r="N162" i="11"/>
  <c r="M162" i="11"/>
  <c r="L162" i="11"/>
  <c r="K162" i="11"/>
  <c r="J162" i="11"/>
  <c r="I162" i="11"/>
  <c r="H162" i="11"/>
  <c r="G162" i="11"/>
  <c r="F162" i="11"/>
  <c r="E162" i="11"/>
  <c r="D162" i="11"/>
  <c r="N158" i="11"/>
  <c r="M158" i="11"/>
  <c r="L158" i="11"/>
  <c r="K158" i="11"/>
  <c r="J158" i="11"/>
  <c r="I158" i="11"/>
  <c r="H158" i="11"/>
  <c r="G158" i="11"/>
  <c r="F158" i="11"/>
  <c r="E158" i="11"/>
  <c r="D158" i="11"/>
  <c r="N154" i="11"/>
  <c r="M154" i="11"/>
  <c r="L154" i="11"/>
  <c r="K154" i="11"/>
  <c r="J154" i="11"/>
  <c r="I154" i="11"/>
  <c r="H154" i="11"/>
  <c r="G154" i="11"/>
  <c r="F154" i="11"/>
  <c r="E154" i="11"/>
  <c r="D154" i="11"/>
  <c r="N150" i="11"/>
  <c r="M150" i="11"/>
  <c r="L150" i="11"/>
  <c r="K150" i="11"/>
  <c r="J150" i="11"/>
  <c r="I150" i="11"/>
  <c r="H150" i="11"/>
  <c r="G150" i="11"/>
  <c r="F150" i="11"/>
  <c r="E150" i="11"/>
  <c r="D150" i="11"/>
  <c r="N146" i="11"/>
  <c r="M146" i="11"/>
  <c r="L146" i="11"/>
  <c r="K146" i="11"/>
  <c r="J146" i="11"/>
  <c r="I146" i="11"/>
  <c r="H146" i="11"/>
  <c r="G146" i="11"/>
  <c r="F146" i="11"/>
  <c r="E146" i="11"/>
  <c r="D146" i="11"/>
  <c r="N142" i="11"/>
  <c r="M142" i="11"/>
  <c r="L142" i="11"/>
  <c r="K142" i="11"/>
  <c r="J142" i="11"/>
  <c r="I142" i="11"/>
  <c r="H142" i="11"/>
  <c r="G142" i="11"/>
  <c r="F142" i="11"/>
  <c r="E142" i="11"/>
  <c r="D142" i="11"/>
  <c r="N138" i="11"/>
  <c r="M138" i="11"/>
  <c r="L138" i="11"/>
  <c r="K138" i="11"/>
  <c r="J138" i="11"/>
  <c r="I138" i="11"/>
  <c r="H138" i="11"/>
  <c r="G138" i="11"/>
  <c r="F138" i="11"/>
  <c r="E138" i="11"/>
  <c r="D138" i="11"/>
  <c r="N134" i="11"/>
  <c r="M134" i="11"/>
  <c r="L134" i="11"/>
  <c r="K134" i="11"/>
  <c r="J134" i="11"/>
  <c r="I134" i="11"/>
  <c r="H134" i="11"/>
  <c r="G134" i="11"/>
  <c r="F134" i="11"/>
  <c r="E134" i="11"/>
  <c r="D134" i="11"/>
  <c r="N130" i="11"/>
  <c r="M130" i="11"/>
  <c r="L130" i="11"/>
  <c r="K130" i="11"/>
  <c r="J130" i="11"/>
  <c r="I130" i="11"/>
  <c r="H130" i="11"/>
  <c r="G130" i="11"/>
  <c r="F130" i="11"/>
  <c r="E130" i="11"/>
  <c r="D130" i="11"/>
  <c r="N126" i="11"/>
  <c r="M126" i="11"/>
  <c r="L126" i="11"/>
  <c r="K126" i="11"/>
  <c r="J126" i="11"/>
  <c r="I126" i="11"/>
  <c r="H126" i="11"/>
  <c r="G126" i="11"/>
  <c r="F126" i="11"/>
  <c r="E126" i="11"/>
  <c r="D126" i="11"/>
  <c r="N122" i="11"/>
  <c r="M122" i="11"/>
  <c r="L122" i="11"/>
  <c r="K122" i="11"/>
  <c r="J122" i="11"/>
  <c r="I122" i="11"/>
  <c r="H122" i="11"/>
  <c r="G122" i="11"/>
  <c r="F122" i="11"/>
  <c r="E122" i="11"/>
  <c r="D122" i="11"/>
  <c r="N118" i="11"/>
  <c r="M118" i="11"/>
  <c r="L118" i="11"/>
  <c r="K118" i="11"/>
  <c r="J118" i="11"/>
  <c r="I118" i="11"/>
  <c r="H118" i="11"/>
  <c r="G118" i="11"/>
  <c r="F118" i="11"/>
  <c r="E118" i="11"/>
  <c r="D118" i="11"/>
  <c r="N114" i="11"/>
  <c r="M114" i="11"/>
  <c r="L114" i="11"/>
  <c r="K114" i="11"/>
  <c r="J114" i="11"/>
  <c r="I114" i="11"/>
  <c r="H114" i="11"/>
  <c r="G114" i="11"/>
  <c r="F114" i="11"/>
  <c r="E114" i="11"/>
  <c r="D114" i="11"/>
  <c r="N110" i="11"/>
  <c r="M110" i="11"/>
  <c r="L110" i="11"/>
  <c r="K110" i="11"/>
  <c r="J110" i="11"/>
  <c r="I110" i="11"/>
  <c r="H110" i="11"/>
  <c r="G110" i="11"/>
  <c r="F110" i="11"/>
  <c r="E110" i="11"/>
  <c r="D110" i="11"/>
  <c r="N106" i="11"/>
  <c r="M106" i="11"/>
  <c r="L106" i="11"/>
  <c r="K106" i="11"/>
  <c r="J106" i="11"/>
  <c r="I106" i="11"/>
  <c r="H106" i="11"/>
  <c r="G106" i="11"/>
  <c r="F106" i="11"/>
  <c r="E106" i="11"/>
  <c r="D106" i="11"/>
  <c r="N102" i="11"/>
  <c r="M102" i="11"/>
  <c r="L102" i="11"/>
  <c r="K102" i="11"/>
  <c r="J102" i="11"/>
  <c r="I102" i="11"/>
  <c r="H102" i="11"/>
  <c r="G102" i="11"/>
  <c r="F102" i="11"/>
  <c r="E102" i="11"/>
  <c r="D102" i="11"/>
  <c r="N98" i="11"/>
  <c r="M98" i="11"/>
  <c r="L98" i="11"/>
  <c r="K98" i="11"/>
  <c r="J98" i="11"/>
  <c r="I98" i="11"/>
  <c r="H98" i="11"/>
  <c r="G98" i="11"/>
  <c r="F98" i="11"/>
  <c r="E98" i="11"/>
  <c r="D98" i="11"/>
  <c r="N94" i="11"/>
  <c r="M94" i="11"/>
  <c r="L94" i="11"/>
  <c r="K94" i="11"/>
  <c r="J94" i="11"/>
  <c r="I94" i="11"/>
  <c r="H94" i="11"/>
  <c r="G94" i="11"/>
  <c r="F94" i="11"/>
  <c r="E94" i="11"/>
  <c r="D94" i="11"/>
  <c r="N90" i="11"/>
  <c r="M90" i="11"/>
  <c r="L90" i="11"/>
  <c r="K90" i="11"/>
  <c r="J90" i="11"/>
  <c r="I90" i="11"/>
  <c r="H90" i="11"/>
  <c r="G90" i="11"/>
  <c r="F90" i="11"/>
  <c r="E90" i="11"/>
  <c r="D90" i="11"/>
  <c r="N86" i="11"/>
  <c r="M86" i="11"/>
  <c r="L86" i="11"/>
  <c r="K86" i="11"/>
  <c r="J86" i="11"/>
  <c r="I86" i="11"/>
  <c r="H86" i="11"/>
  <c r="G86" i="11"/>
  <c r="F86" i="11"/>
  <c r="E86" i="11"/>
  <c r="D86" i="11"/>
  <c r="N82" i="11"/>
  <c r="M82" i="11"/>
  <c r="L82" i="11"/>
  <c r="K82" i="11"/>
  <c r="J82" i="11"/>
  <c r="I82" i="11"/>
  <c r="H82" i="11"/>
  <c r="G82" i="11"/>
  <c r="F82" i="11"/>
  <c r="E82" i="11"/>
  <c r="D82" i="11"/>
  <c r="N78" i="11"/>
  <c r="M78" i="11"/>
  <c r="L78" i="11"/>
  <c r="K78" i="11"/>
  <c r="J78" i="11"/>
  <c r="I78" i="11"/>
  <c r="H78" i="11"/>
  <c r="G78" i="11"/>
  <c r="F78" i="11"/>
  <c r="E78" i="11"/>
  <c r="D78" i="11"/>
  <c r="N74" i="11"/>
  <c r="M74" i="11"/>
  <c r="L74" i="11"/>
  <c r="K74" i="11"/>
  <c r="J74" i="11"/>
  <c r="I74" i="11"/>
  <c r="H74" i="11"/>
  <c r="G74" i="11"/>
  <c r="F74" i="11"/>
  <c r="E74" i="11"/>
  <c r="D74" i="11"/>
  <c r="N70" i="11"/>
  <c r="M70" i="11"/>
  <c r="L70" i="11"/>
  <c r="K70" i="11"/>
  <c r="J70" i="11"/>
  <c r="I70" i="11"/>
  <c r="H70" i="11"/>
  <c r="G70" i="11"/>
  <c r="F70" i="11"/>
  <c r="E70" i="11"/>
  <c r="D70" i="11"/>
  <c r="N66" i="11"/>
  <c r="M66" i="11"/>
  <c r="L66" i="11"/>
  <c r="K66" i="11"/>
  <c r="J66" i="11"/>
  <c r="I66" i="11"/>
  <c r="H66" i="11"/>
  <c r="G66" i="11"/>
  <c r="F66" i="11"/>
  <c r="E66" i="11"/>
  <c r="D66" i="11"/>
  <c r="N62" i="11"/>
  <c r="M62" i="11"/>
  <c r="L62" i="11"/>
  <c r="K62" i="11"/>
  <c r="J62" i="11"/>
  <c r="I62" i="11"/>
  <c r="H62" i="11"/>
  <c r="G62" i="11"/>
  <c r="F62" i="11"/>
  <c r="E62" i="11"/>
  <c r="D62" i="11"/>
  <c r="N58" i="11"/>
  <c r="M58" i="11"/>
  <c r="L58" i="11"/>
  <c r="K58" i="11"/>
  <c r="J58" i="11"/>
  <c r="I58" i="11"/>
  <c r="H58" i="11"/>
  <c r="G58" i="11"/>
  <c r="F58" i="11"/>
  <c r="E58" i="11"/>
  <c r="D58" i="11"/>
  <c r="N54" i="11"/>
  <c r="M54" i="11"/>
  <c r="L54" i="11"/>
  <c r="K54" i="11"/>
  <c r="J54" i="11"/>
  <c r="I54" i="11"/>
  <c r="H54" i="11"/>
  <c r="G54" i="11"/>
  <c r="F54" i="11"/>
  <c r="E54" i="11"/>
  <c r="D54" i="11"/>
  <c r="N50" i="11"/>
  <c r="M50" i="11"/>
  <c r="L50" i="11"/>
  <c r="K50" i="11"/>
  <c r="J50" i="11"/>
  <c r="I50" i="11"/>
  <c r="H50" i="11"/>
  <c r="G50" i="11"/>
  <c r="F50" i="11"/>
  <c r="E50" i="11"/>
  <c r="D50" i="11"/>
  <c r="N46" i="11"/>
  <c r="M46" i="11"/>
  <c r="L46" i="11"/>
  <c r="K46" i="11"/>
  <c r="J46" i="11"/>
  <c r="I46" i="11"/>
  <c r="H46" i="11"/>
  <c r="G46" i="11"/>
  <c r="F46" i="11"/>
  <c r="E46" i="11"/>
  <c r="D46" i="11"/>
  <c r="N42" i="11"/>
  <c r="M42" i="11"/>
  <c r="L42" i="11"/>
  <c r="K42" i="11"/>
  <c r="J42" i="11"/>
  <c r="I42" i="11"/>
  <c r="H42" i="11"/>
  <c r="G42" i="11"/>
  <c r="F42" i="11"/>
  <c r="E42" i="11"/>
  <c r="D42" i="11"/>
  <c r="N38" i="11"/>
  <c r="M38" i="11"/>
  <c r="L38" i="11"/>
  <c r="K38" i="11"/>
  <c r="J38" i="11"/>
  <c r="I38" i="11"/>
  <c r="H38" i="11"/>
  <c r="G38" i="11"/>
  <c r="F38" i="11"/>
  <c r="E38" i="11"/>
  <c r="D38" i="11"/>
  <c r="N34" i="11"/>
  <c r="M34" i="11"/>
  <c r="L34" i="11"/>
  <c r="K34" i="11"/>
  <c r="J34" i="11"/>
  <c r="I34" i="11"/>
  <c r="H34" i="11"/>
  <c r="G34" i="11"/>
  <c r="F34" i="11"/>
  <c r="E34" i="11"/>
  <c r="D34" i="11"/>
  <c r="N30" i="11"/>
  <c r="M30" i="11"/>
  <c r="L30" i="11"/>
  <c r="K30" i="11"/>
  <c r="J30" i="11"/>
  <c r="I30" i="11"/>
  <c r="H30" i="11"/>
  <c r="G30" i="11"/>
  <c r="F30" i="11"/>
  <c r="E30" i="11"/>
  <c r="D30" i="11"/>
  <c r="N26" i="11"/>
  <c r="M26" i="11"/>
  <c r="L26" i="11"/>
  <c r="K26" i="11"/>
  <c r="J26" i="11"/>
  <c r="I26" i="11"/>
  <c r="H26" i="11"/>
  <c r="G26" i="11"/>
  <c r="F26" i="11"/>
  <c r="E26" i="11"/>
  <c r="D26" i="11"/>
  <c r="N22" i="11"/>
  <c r="M22" i="11"/>
  <c r="L22" i="11"/>
  <c r="K22" i="11"/>
  <c r="J22" i="11"/>
  <c r="I22" i="11"/>
  <c r="H22" i="11"/>
  <c r="G22" i="11"/>
  <c r="F22" i="11"/>
  <c r="E22" i="11"/>
  <c r="D22" i="11"/>
  <c r="N18" i="11"/>
  <c r="M18" i="11"/>
  <c r="L18" i="11"/>
  <c r="K18" i="11"/>
  <c r="J18" i="11"/>
  <c r="I18" i="11"/>
  <c r="H18" i="11"/>
  <c r="G18" i="11"/>
  <c r="F18" i="11"/>
  <c r="E18" i="11"/>
  <c r="D18" i="11"/>
  <c r="N14" i="11"/>
  <c r="M14" i="11"/>
  <c r="L14" i="11"/>
  <c r="K14" i="11"/>
  <c r="J14" i="11"/>
  <c r="I14" i="11"/>
  <c r="H14" i="11"/>
  <c r="G14" i="11"/>
  <c r="F14" i="11"/>
  <c r="E14" i="11"/>
  <c r="D14" i="11"/>
  <c r="N10" i="11"/>
  <c r="M10" i="11"/>
  <c r="L10" i="11"/>
  <c r="K10" i="11"/>
  <c r="J10" i="11"/>
  <c r="I10" i="11"/>
  <c r="H10" i="11"/>
  <c r="G10" i="11"/>
  <c r="F10" i="11"/>
  <c r="E10" i="11"/>
  <c r="D10" i="11"/>
  <c r="N6" i="11"/>
  <c r="N181" i="11" s="1"/>
  <c r="N79" i="11" s="1"/>
  <c r="N80" i="11" s="1"/>
  <c r="M6" i="11"/>
  <c r="L6" i="11"/>
  <c r="L181" i="11" s="1"/>
  <c r="K6" i="11"/>
  <c r="J6" i="11"/>
  <c r="J181" i="11" s="1"/>
  <c r="J79" i="11" s="1"/>
  <c r="J80" i="11" s="1"/>
  <c r="I6" i="11"/>
  <c r="H6" i="11"/>
  <c r="H181" i="11" s="1"/>
  <c r="G6" i="11"/>
  <c r="F6" i="11"/>
  <c r="F181" i="11" s="1"/>
  <c r="F79" i="11" s="1"/>
  <c r="F80" i="11" s="1"/>
  <c r="E6" i="11"/>
  <c r="D6" i="11"/>
  <c r="D181" i="11" s="1"/>
  <c r="R3" i="11"/>
  <c r="O3" i="11"/>
  <c r="N4" i="11" s="1"/>
  <c r="D182" i="7"/>
  <c r="E182" i="7"/>
  <c r="F182" i="7"/>
  <c r="G182" i="7"/>
  <c r="H182" i="7"/>
  <c r="I182" i="7"/>
  <c r="J182" i="7"/>
  <c r="K182" i="7"/>
  <c r="L182" i="7"/>
  <c r="M182" i="7"/>
  <c r="N182" i="7"/>
  <c r="D186" i="7"/>
  <c r="E186" i="7"/>
  <c r="F186" i="7"/>
  <c r="G186" i="7"/>
  <c r="H186" i="7"/>
  <c r="I186" i="7"/>
  <c r="J186" i="7"/>
  <c r="K186" i="7"/>
  <c r="L186" i="7"/>
  <c r="M186" i="7"/>
  <c r="N186" i="7"/>
  <c r="R3" i="7"/>
  <c r="N150" i="7"/>
  <c r="M150" i="7"/>
  <c r="L150" i="7"/>
  <c r="K150" i="7"/>
  <c r="J150" i="7"/>
  <c r="I150" i="7"/>
  <c r="H150" i="7"/>
  <c r="G150" i="7"/>
  <c r="F150" i="7"/>
  <c r="E150" i="7"/>
  <c r="D150" i="7"/>
  <c r="N146" i="7"/>
  <c r="M146" i="7"/>
  <c r="L146" i="7"/>
  <c r="K146" i="7"/>
  <c r="J146" i="7"/>
  <c r="I146" i="7"/>
  <c r="H146" i="7"/>
  <c r="G146" i="7"/>
  <c r="F146" i="7"/>
  <c r="E146" i="7"/>
  <c r="D146" i="7"/>
  <c r="N142" i="7"/>
  <c r="M142" i="7"/>
  <c r="L142" i="7"/>
  <c r="K142" i="7"/>
  <c r="J142" i="7"/>
  <c r="I142" i="7"/>
  <c r="H142" i="7"/>
  <c r="G142" i="7"/>
  <c r="F142" i="7"/>
  <c r="E142" i="7"/>
  <c r="D142" i="7"/>
  <c r="N138" i="7"/>
  <c r="M138" i="7"/>
  <c r="L138" i="7"/>
  <c r="K138" i="7"/>
  <c r="J138" i="7"/>
  <c r="I138" i="7"/>
  <c r="H138" i="7"/>
  <c r="G138" i="7"/>
  <c r="F138" i="7"/>
  <c r="E138" i="7"/>
  <c r="D138" i="7"/>
  <c r="N134" i="7"/>
  <c r="M134" i="7"/>
  <c r="L134" i="7"/>
  <c r="K134" i="7"/>
  <c r="J134" i="7"/>
  <c r="I134" i="7"/>
  <c r="H134" i="7"/>
  <c r="G134" i="7"/>
  <c r="F134" i="7"/>
  <c r="E134" i="7"/>
  <c r="D134" i="7"/>
  <c r="N130" i="7"/>
  <c r="M130" i="7"/>
  <c r="L130" i="7"/>
  <c r="K130" i="7"/>
  <c r="J130" i="7"/>
  <c r="I130" i="7"/>
  <c r="H130" i="7"/>
  <c r="G130" i="7"/>
  <c r="F130" i="7"/>
  <c r="E130" i="7"/>
  <c r="D130" i="7"/>
  <c r="N126" i="7"/>
  <c r="M126" i="7"/>
  <c r="L126" i="7"/>
  <c r="K126" i="7"/>
  <c r="J126" i="7"/>
  <c r="I126" i="7"/>
  <c r="H126" i="7"/>
  <c r="G126" i="7"/>
  <c r="F126" i="7"/>
  <c r="E126" i="7"/>
  <c r="D126" i="7"/>
  <c r="N122" i="7"/>
  <c r="M122" i="7"/>
  <c r="L122" i="7"/>
  <c r="K122" i="7"/>
  <c r="J122" i="7"/>
  <c r="I122" i="7"/>
  <c r="H122" i="7"/>
  <c r="G122" i="7"/>
  <c r="F122" i="7"/>
  <c r="E122" i="7"/>
  <c r="D122" i="7"/>
  <c r="N154" i="7"/>
  <c r="M154" i="7"/>
  <c r="L154" i="7"/>
  <c r="K154" i="7"/>
  <c r="J154" i="7"/>
  <c r="I154" i="7"/>
  <c r="H154" i="7"/>
  <c r="G154" i="7"/>
  <c r="F154" i="7"/>
  <c r="E154" i="7"/>
  <c r="D154" i="7"/>
  <c r="N118" i="7"/>
  <c r="M118" i="7"/>
  <c r="L118" i="7"/>
  <c r="K118" i="7"/>
  <c r="J118" i="7"/>
  <c r="I118" i="7"/>
  <c r="H118" i="7"/>
  <c r="G118" i="7"/>
  <c r="F118" i="7"/>
  <c r="E118" i="7"/>
  <c r="D118" i="7"/>
  <c r="N114" i="7"/>
  <c r="M114" i="7"/>
  <c r="L114" i="7"/>
  <c r="K114" i="7"/>
  <c r="J114" i="7"/>
  <c r="I114" i="7"/>
  <c r="H114" i="7"/>
  <c r="G114" i="7"/>
  <c r="F114" i="7"/>
  <c r="E114" i="7"/>
  <c r="D114" i="7"/>
  <c r="N110" i="7"/>
  <c r="M110" i="7"/>
  <c r="L110" i="7"/>
  <c r="K110" i="7"/>
  <c r="J110" i="7"/>
  <c r="I110" i="7"/>
  <c r="H110" i="7"/>
  <c r="G110" i="7"/>
  <c r="F110" i="7"/>
  <c r="E110" i="7"/>
  <c r="D110" i="7"/>
  <c r="N106" i="7"/>
  <c r="M106" i="7"/>
  <c r="L106" i="7"/>
  <c r="K106" i="7"/>
  <c r="J106" i="7"/>
  <c r="I106" i="7"/>
  <c r="H106" i="7"/>
  <c r="G106" i="7"/>
  <c r="F106" i="7"/>
  <c r="E106" i="7"/>
  <c r="D106" i="7"/>
  <c r="N102" i="7"/>
  <c r="M102" i="7"/>
  <c r="L102" i="7"/>
  <c r="K102" i="7"/>
  <c r="J102" i="7"/>
  <c r="I102" i="7"/>
  <c r="H102" i="7"/>
  <c r="G102" i="7"/>
  <c r="F102" i="7"/>
  <c r="E102" i="7"/>
  <c r="D102" i="7"/>
  <c r="N98" i="7"/>
  <c r="M98" i="7"/>
  <c r="L98" i="7"/>
  <c r="K98" i="7"/>
  <c r="J98" i="7"/>
  <c r="I98" i="7"/>
  <c r="H98" i="7"/>
  <c r="G98" i="7"/>
  <c r="F98" i="7"/>
  <c r="E98" i="7"/>
  <c r="D98" i="7"/>
  <c r="N94" i="7"/>
  <c r="M94" i="7"/>
  <c r="L94" i="7"/>
  <c r="K94" i="7"/>
  <c r="J94" i="7"/>
  <c r="I94" i="7"/>
  <c r="H94" i="7"/>
  <c r="G94" i="7"/>
  <c r="F94" i="7"/>
  <c r="E94" i="7"/>
  <c r="D94" i="7"/>
  <c r="E189" i="20" l="1"/>
  <c r="E67" i="20" s="1"/>
  <c r="E68" i="20" s="1"/>
  <c r="D189" i="20"/>
  <c r="D15" i="20" s="1"/>
  <c r="D16" i="20" s="1"/>
  <c r="K189" i="19"/>
  <c r="K11" i="19" s="1"/>
  <c r="K12" i="19" s="1"/>
  <c r="I189" i="19"/>
  <c r="I11" i="19" s="1"/>
  <c r="I12" i="19" s="1"/>
  <c r="G189" i="19"/>
  <c r="E189" i="19"/>
  <c r="D189" i="18"/>
  <c r="D23" i="18" s="1"/>
  <c r="D24" i="18" s="1"/>
  <c r="N189" i="17"/>
  <c r="N19" i="17" s="1"/>
  <c r="N20" i="17" s="1"/>
  <c r="G189" i="17"/>
  <c r="G79" i="17" s="1"/>
  <c r="G80" i="17" s="1"/>
  <c r="E189" i="17"/>
  <c r="E79" i="17" s="1"/>
  <c r="E80" i="17" s="1"/>
  <c r="N189" i="16"/>
  <c r="N11" i="16" s="1"/>
  <c r="N12" i="16" s="1"/>
  <c r="M189" i="16"/>
  <c r="L189" i="16"/>
  <c r="K189" i="16"/>
  <c r="H189" i="16"/>
  <c r="F189" i="16"/>
  <c r="L11" i="14"/>
  <c r="L12" i="14" s="1"/>
  <c r="L19" i="14"/>
  <c r="L20" i="14" s="1"/>
  <c r="L27" i="14"/>
  <c r="L28" i="14" s="1"/>
  <c r="L35" i="14"/>
  <c r="L36" i="14" s="1"/>
  <c r="L43" i="14"/>
  <c r="L44" i="14" s="1"/>
  <c r="L51" i="14"/>
  <c r="L52" i="14" s="1"/>
  <c r="L59" i="14"/>
  <c r="L60" i="14" s="1"/>
  <c r="L67" i="14"/>
  <c r="L68" i="14" s="1"/>
  <c r="L75" i="14"/>
  <c r="L76" i="14" s="1"/>
  <c r="G189" i="12"/>
  <c r="I189" i="12"/>
  <c r="K189" i="12"/>
  <c r="M189" i="12"/>
  <c r="E189" i="12"/>
  <c r="G15" i="21"/>
  <c r="G16" i="21" s="1"/>
  <c r="G23" i="21"/>
  <c r="G24" i="21" s="1"/>
  <c r="G31" i="21"/>
  <c r="G32" i="21" s="1"/>
  <c r="G39" i="21"/>
  <c r="G40" i="21" s="1"/>
  <c r="G47" i="21"/>
  <c r="G48" i="21" s="1"/>
  <c r="G55" i="21"/>
  <c r="G56" i="21" s="1"/>
  <c r="G63" i="21"/>
  <c r="G64" i="21" s="1"/>
  <c r="G71" i="21"/>
  <c r="G72" i="21" s="1"/>
  <c r="G79" i="21"/>
  <c r="G80" i="21" s="1"/>
  <c r="G11" i="21"/>
  <c r="G12" i="21" s="1"/>
  <c r="G19" i="21"/>
  <c r="G20" i="21" s="1"/>
  <c r="G27" i="21"/>
  <c r="G28" i="21" s="1"/>
  <c r="G35" i="21"/>
  <c r="G36" i="21" s="1"/>
  <c r="G43" i="21"/>
  <c r="G44" i="21" s="1"/>
  <c r="G51" i="21"/>
  <c r="G52" i="21" s="1"/>
  <c r="G59" i="21"/>
  <c r="G60" i="21" s="1"/>
  <c r="G67" i="21"/>
  <c r="G68" i="21" s="1"/>
  <c r="G75" i="21"/>
  <c r="G76" i="21" s="1"/>
  <c r="G83" i="21"/>
  <c r="G84" i="21" s="1"/>
  <c r="K4" i="21"/>
  <c r="E15" i="21"/>
  <c r="E16" i="21" s="1"/>
  <c r="E23" i="21"/>
  <c r="E24" i="21" s="1"/>
  <c r="E31" i="21"/>
  <c r="E32" i="21" s="1"/>
  <c r="E39" i="21"/>
  <c r="E40" i="21" s="1"/>
  <c r="E47" i="21"/>
  <c r="E48" i="21" s="1"/>
  <c r="E55" i="21"/>
  <c r="E56" i="21" s="1"/>
  <c r="E63" i="21"/>
  <c r="E64" i="21" s="1"/>
  <c r="E71" i="21"/>
  <c r="E72" i="21" s="1"/>
  <c r="E79" i="21"/>
  <c r="E80" i="21" s="1"/>
  <c r="G4" i="21"/>
  <c r="E11" i="21"/>
  <c r="E12" i="21" s="1"/>
  <c r="E19" i="21"/>
  <c r="E20" i="21" s="1"/>
  <c r="E27" i="21"/>
  <c r="E28" i="21" s="1"/>
  <c r="E35" i="21"/>
  <c r="E36" i="21" s="1"/>
  <c r="E43" i="21"/>
  <c r="E44" i="21" s="1"/>
  <c r="E51" i="21"/>
  <c r="E52" i="21" s="1"/>
  <c r="E59" i="21"/>
  <c r="E60" i="21" s="1"/>
  <c r="E67" i="21"/>
  <c r="E68" i="21" s="1"/>
  <c r="E75" i="21"/>
  <c r="E76" i="21" s="1"/>
  <c r="E83" i="21"/>
  <c r="E84" i="21" s="1"/>
  <c r="E4" i="21"/>
  <c r="I4" i="21"/>
  <c r="M4" i="21"/>
  <c r="D171" i="21"/>
  <c r="D172" i="21" s="1"/>
  <c r="D167" i="21"/>
  <c r="D168" i="21" s="1"/>
  <c r="D163" i="21"/>
  <c r="D164" i="21" s="1"/>
  <c r="D159" i="21"/>
  <c r="D160" i="21" s="1"/>
  <c r="D155" i="21"/>
  <c r="D156" i="21" s="1"/>
  <c r="D151" i="21"/>
  <c r="D152" i="21" s="1"/>
  <c r="D147" i="21"/>
  <c r="D148" i="21" s="1"/>
  <c r="D143" i="21"/>
  <c r="D144" i="21" s="1"/>
  <c r="D139" i="21"/>
  <c r="D140" i="21" s="1"/>
  <c r="D135" i="21"/>
  <c r="D136" i="21" s="1"/>
  <c r="D131" i="21"/>
  <c r="D132" i="21" s="1"/>
  <c r="D127" i="21"/>
  <c r="D128" i="21" s="1"/>
  <c r="D123" i="21"/>
  <c r="D124" i="21" s="1"/>
  <c r="F171" i="21"/>
  <c r="F172" i="21" s="1"/>
  <c r="F159" i="21"/>
  <c r="F160" i="21" s="1"/>
  <c r="F155" i="21"/>
  <c r="F156" i="21" s="1"/>
  <c r="F151" i="21"/>
  <c r="F152" i="21" s="1"/>
  <c r="F147" i="21"/>
  <c r="F148" i="21" s="1"/>
  <c r="F143" i="21"/>
  <c r="F144" i="21" s="1"/>
  <c r="F139" i="21"/>
  <c r="F140" i="21" s="1"/>
  <c r="F135" i="21"/>
  <c r="F136" i="21" s="1"/>
  <c r="F131" i="21"/>
  <c r="F132" i="21" s="1"/>
  <c r="F127" i="21"/>
  <c r="F128" i="21" s="1"/>
  <c r="F167" i="21"/>
  <c r="F168" i="21" s="1"/>
  <c r="F163" i="21"/>
  <c r="F164" i="21" s="1"/>
  <c r="F123" i="21"/>
  <c r="F124" i="21" s="1"/>
  <c r="H171" i="21"/>
  <c r="H172" i="21" s="1"/>
  <c r="H167" i="21"/>
  <c r="H168" i="21" s="1"/>
  <c r="H163" i="21"/>
  <c r="H164" i="21" s="1"/>
  <c r="H159" i="21"/>
  <c r="H160" i="21" s="1"/>
  <c r="H155" i="21"/>
  <c r="H156" i="21" s="1"/>
  <c r="H151" i="21"/>
  <c r="H152" i="21" s="1"/>
  <c r="H147" i="21"/>
  <c r="H148" i="21" s="1"/>
  <c r="H143" i="21"/>
  <c r="H144" i="21" s="1"/>
  <c r="H139" i="21"/>
  <c r="H140" i="21" s="1"/>
  <c r="H135" i="21"/>
  <c r="H136" i="21" s="1"/>
  <c r="H131" i="21"/>
  <c r="H132" i="21" s="1"/>
  <c r="H127" i="21"/>
  <c r="H128" i="21" s="1"/>
  <c r="H123" i="21"/>
  <c r="H124" i="21" s="1"/>
  <c r="J159" i="21"/>
  <c r="J160" i="21" s="1"/>
  <c r="J155" i="21"/>
  <c r="J156" i="21" s="1"/>
  <c r="J151" i="21"/>
  <c r="J152" i="21" s="1"/>
  <c r="J147" i="21"/>
  <c r="J148" i="21" s="1"/>
  <c r="J143" i="21"/>
  <c r="J144" i="21" s="1"/>
  <c r="J139" i="21"/>
  <c r="J140" i="21" s="1"/>
  <c r="J135" i="21"/>
  <c r="J136" i="21" s="1"/>
  <c r="J131" i="21"/>
  <c r="J132" i="21" s="1"/>
  <c r="J127" i="21"/>
  <c r="J128" i="21" s="1"/>
  <c r="J167" i="21"/>
  <c r="J168" i="21" s="1"/>
  <c r="J163" i="21"/>
  <c r="J164" i="21" s="1"/>
  <c r="J123" i="21"/>
  <c r="J124" i="21" s="1"/>
  <c r="L167" i="21"/>
  <c r="L168" i="21" s="1"/>
  <c r="L163" i="21"/>
  <c r="L164" i="21" s="1"/>
  <c r="L159" i="21"/>
  <c r="L160" i="21" s="1"/>
  <c r="L155" i="21"/>
  <c r="L156" i="21" s="1"/>
  <c r="L151" i="21"/>
  <c r="L152" i="21" s="1"/>
  <c r="L147" i="21"/>
  <c r="L148" i="21" s="1"/>
  <c r="L143" i="21"/>
  <c r="L144" i="21" s="1"/>
  <c r="L139" i="21"/>
  <c r="L140" i="21" s="1"/>
  <c r="L135" i="21"/>
  <c r="L136" i="21" s="1"/>
  <c r="L131" i="21"/>
  <c r="L132" i="21" s="1"/>
  <c r="L127" i="21"/>
  <c r="L128" i="21" s="1"/>
  <c r="L123" i="21"/>
  <c r="L124" i="21" s="1"/>
  <c r="L119" i="21"/>
  <c r="L120" i="21" s="1"/>
  <c r="N159" i="21"/>
  <c r="N160" i="21" s="1"/>
  <c r="N155" i="21"/>
  <c r="N156" i="21" s="1"/>
  <c r="N151" i="21"/>
  <c r="N152" i="21" s="1"/>
  <c r="N147" i="21"/>
  <c r="N148" i="21" s="1"/>
  <c r="N143" i="21"/>
  <c r="N144" i="21" s="1"/>
  <c r="N139" i="21"/>
  <c r="N140" i="21" s="1"/>
  <c r="N135" i="21"/>
  <c r="N136" i="21" s="1"/>
  <c r="N131" i="21"/>
  <c r="N132" i="21" s="1"/>
  <c r="N127" i="21"/>
  <c r="N128" i="21" s="1"/>
  <c r="N167" i="21"/>
  <c r="N168" i="21" s="1"/>
  <c r="N163" i="21"/>
  <c r="N164" i="21" s="1"/>
  <c r="N123" i="21"/>
  <c r="N124" i="21" s="1"/>
  <c r="N119" i="21"/>
  <c r="N120" i="21" s="1"/>
  <c r="E7" i="21"/>
  <c r="E8" i="21" s="1"/>
  <c r="G7" i="21"/>
  <c r="G8" i="21" s="1"/>
  <c r="I7" i="21"/>
  <c r="I8" i="21" s="1"/>
  <c r="I191" i="21" s="1"/>
  <c r="K7" i="21"/>
  <c r="K8" i="21" s="1"/>
  <c r="K191" i="21" s="1"/>
  <c r="M7" i="21"/>
  <c r="M8" i="21" s="1"/>
  <c r="M191" i="21" s="1"/>
  <c r="D91" i="21"/>
  <c r="D92" i="21" s="1"/>
  <c r="F91" i="21"/>
  <c r="F92" i="21" s="1"/>
  <c r="H91" i="21"/>
  <c r="H92" i="21" s="1"/>
  <c r="J91" i="21"/>
  <c r="J92" i="21" s="1"/>
  <c r="L91" i="21"/>
  <c r="L92" i="21" s="1"/>
  <c r="N91" i="21"/>
  <c r="N92" i="21" s="1"/>
  <c r="D99" i="21"/>
  <c r="D100" i="21" s="1"/>
  <c r="F99" i="21"/>
  <c r="F100" i="21" s="1"/>
  <c r="H99" i="21"/>
  <c r="H100" i="21" s="1"/>
  <c r="J99" i="21"/>
  <c r="J100" i="21" s="1"/>
  <c r="L99" i="21"/>
  <c r="L100" i="21" s="1"/>
  <c r="N99" i="21"/>
  <c r="N100" i="21" s="1"/>
  <c r="D107" i="21"/>
  <c r="D108" i="21" s="1"/>
  <c r="F107" i="21"/>
  <c r="F108" i="21" s="1"/>
  <c r="H107" i="21"/>
  <c r="H108" i="21" s="1"/>
  <c r="J107" i="21"/>
  <c r="J108" i="21" s="1"/>
  <c r="L107" i="21"/>
  <c r="L108" i="21" s="1"/>
  <c r="N107" i="21"/>
  <c r="N108" i="21" s="1"/>
  <c r="D115" i="21"/>
  <c r="D116" i="21" s="1"/>
  <c r="F115" i="21"/>
  <c r="F116" i="21" s="1"/>
  <c r="H115" i="21"/>
  <c r="H116" i="21" s="1"/>
  <c r="J115" i="21"/>
  <c r="J116" i="21" s="1"/>
  <c r="L115" i="21"/>
  <c r="L116" i="21" s="1"/>
  <c r="N115" i="21"/>
  <c r="N116" i="21" s="1"/>
  <c r="D4" i="21"/>
  <c r="F4" i="21"/>
  <c r="H4" i="21"/>
  <c r="J4" i="21"/>
  <c r="L4" i="21"/>
  <c r="E183" i="21"/>
  <c r="E184" i="21" s="1"/>
  <c r="E175" i="21"/>
  <c r="E176" i="21" s="1"/>
  <c r="E187" i="21"/>
  <c r="E188" i="21" s="1"/>
  <c r="E179" i="21"/>
  <c r="E180" i="21" s="1"/>
  <c r="E115" i="21"/>
  <c r="E116" i="21" s="1"/>
  <c r="E111" i="21"/>
  <c r="E112" i="21" s="1"/>
  <c r="E107" i="21"/>
  <c r="E108" i="21" s="1"/>
  <c r="E103" i="21"/>
  <c r="E104" i="21" s="1"/>
  <c r="E99" i="21"/>
  <c r="E100" i="21" s="1"/>
  <c r="E95" i="21"/>
  <c r="E96" i="21" s="1"/>
  <c r="E91" i="21"/>
  <c r="E92" i="21" s="1"/>
  <c r="E87" i="21"/>
  <c r="E88" i="21" s="1"/>
  <c r="G187" i="21"/>
  <c r="G188" i="21" s="1"/>
  <c r="G179" i="21"/>
  <c r="G180" i="21" s="1"/>
  <c r="G183" i="21"/>
  <c r="G184" i="21" s="1"/>
  <c r="G175" i="21"/>
  <c r="G176" i="21" s="1"/>
  <c r="G115" i="21"/>
  <c r="G116" i="21" s="1"/>
  <c r="G111" i="21"/>
  <c r="G112" i="21" s="1"/>
  <c r="G107" i="21"/>
  <c r="G108" i="21" s="1"/>
  <c r="G103" i="21"/>
  <c r="G104" i="21" s="1"/>
  <c r="G99" i="21"/>
  <c r="G100" i="21" s="1"/>
  <c r="G95" i="21"/>
  <c r="G96" i="21" s="1"/>
  <c r="G91" i="21"/>
  <c r="G92" i="21" s="1"/>
  <c r="G87" i="21"/>
  <c r="G88" i="21" s="1"/>
  <c r="I183" i="21"/>
  <c r="I184" i="21" s="1"/>
  <c r="I175" i="21"/>
  <c r="I176" i="21" s="1"/>
  <c r="I187" i="21"/>
  <c r="I188" i="21" s="1"/>
  <c r="I179" i="21"/>
  <c r="I180" i="21" s="1"/>
  <c r="I115" i="21"/>
  <c r="I116" i="21" s="1"/>
  <c r="I111" i="21"/>
  <c r="I112" i="21" s="1"/>
  <c r="I107" i="21"/>
  <c r="I108" i="21" s="1"/>
  <c r="I103" i="21"/>
  <c r="I104" i="21" s="1"/>
  <c r="I99" i="21"/>
  <c r="I100" i="21" s="1"/>
  <c r="I95" i="21"/>
  <c r="I96" i="21" s="1"/>
  <c r="I91" i="21"/>
  <c r="I92" i="21" s="1"/>
  <c r="I87" i="21"/>
  <c r="I88" i="21" s="1"/>
  <c r="K187" i="21"/>
  <c r="K188" i="21" s="1"/>
  <c r="K179" i="21"/>
  <c r="K180" i="21" s="1"/>
  <c r="K183" i="21"/>
  <c r="K184" i="21" s="1"/>
  <c r="K175" i="21"/>
  <c r="K176" i="21" s="1"/>
  <c r="K115" i="21"/>
  <c r="K116" i="21" s="1"/>
  <c r="K111" i="21"/>
  <c r="K112" i="21" s="1"/>
  <c r="K107" i="21"/>
  <c r="K108" i="21" s="1"/>
  <c r="K103" i="21"/>
  <c r="K104" i="21" s="1"/>
  <c r="K99" i="21"/>
  <c r="K100" i="21" s="1"/>
  <c r="K95" i="21"/>
  <c r="K96" i="21" s="1"/>
  <c r="K91" i="21"/>
  <c r="K92" i="21" s="1"/>
  <c r="K87" i="21"/>
  <c r="K88" i="21" s="1"/>
  <c r="M183" i="21"/>
  <c r="M184" i="21" s="1"/>
  <c r="M175" i="21"/>
  <c r="M176" i="21" s="1"/>
  <c r="M187" i="21"/>
  <c r="M188" i="21" s="1"/>
  <c r="M179" i="21"/>
  <c r="M180" i="21" s="1"/>
  <c r="M115" i="21"/>
  <c r="M116" i="21" s="1"/>
  <c r="M111" i="21"/>
  <c r="M112" i="21" s="1"/>
  <c r="M107" i="21"/>
  <c r="M108" i="21" s="1"/>
  <c r="M103" i="21"/>
  <c r="M104" i="21" s="1"/>
  <c r="M99" i="21"/>
  <c r="M100" i="21" s="1"/>
  <c r="M95" i="21"/>
  <c r="M96" i="21" s="1"/>
  <c r="M91" i="21"/>
  <c r="M92" i="21" s="1"/>
  <c r="M87" i="21"/>
  <c r="M88" i="21" s="1"/>
  <c r="D7" i="21"/>
  <c r="D8" i="21" s="1"/>
  <c r="F7" i="21"/>
  <c r="F8" i="21" s="1"/>
  <c r="F191" i="21" s="1"/>
  <c r="H7" i="21"/>
  <c r="H8" i="21" s="1"/>
  <c r="H191" i="21" s="1"/>
  <c r="J7" i="21"/>
  <c r="J8" i="21" s="1"/>
  <c r="J191" i="21" s="1"/>
  <c r="L7" i="21"/>
  <c r="L8" i="21" s="1"/>
  <c r="L191" i="21" s="1"/>
  <c r="N7" i="21"/>
  <c r="N8" i="21" s="1"/>
  <c r="N191" i="21" s="1"/>
  <c r="D11" i="21"/>
  <c r="D12" i="21" s="1"/>
  <c r="O12" i="21" s="1"/>
  <c r="F11" i="21"/>
  <c r="F12" i="21" s="1"/>
  <c r="H11" i="21"/>
  <c r="H12" i="21" s="1"/>
  <c r="J11" i="21"/>
  <c r="J12" i="21" s="1"/>
  <c r="L11" i="21"/>
  <c r="L12" i="21" s="1"/>
  <c r="N11" i="21"/>
  <c r="N12" i="21" s="1"/>
  <c r="D15" i="21"/>
  <c r="D16" i="21" s="1"/>
  <c r="O16" i="21" s="1"/>
  <c r="F15" i="21"/>
  <c r="F16" i="21" s="1"/>
  <c r="H15" i="21"/>
  <c r="H16" i="21" s="1"/>
  <c r="J15" i="21"/>
  <c r="J16" i="21" s="1"/>
  <c r="L15" i="21"/>
  <c r="L16" i="21" s="1"/>
  <c r="N15" i="21"/>
  <c r="N16" i="21" s="1"/>
  <c r="D19" i="21"/>
  <c r="D20" i="21" s="1"/>
  <c r="F19" i="21"/>
  <c r="F20" i="21" s="1"/>
  <c r="H19" i="21"/>
  <c r="H20" i="21" s="1"/>
  <c r="J19" i="21"/>
  <c r="J20" i="21" s="1"/>
  <c r="L19" i="21"/>
  <c r="L20" i="21" s="1"/>
  <c r="N19" i="21"/>
  <c r="N20" i="21" s="1"/>
  <c r="D23" i="21"/>
  <c r="D24" i="21" s="1"/>
  <c r="F23" i="21"/>
  <c r="F24" i="21" s="1"/>
  <c r="H23" i="21"/>
  <c r="H24" i="21" s="1"/>
  <c r="J23" i="21"/>
  <c r="J24" i="21" s="1"/>
  <c r="L23" i="21"/>
  <c r="L24" i="21" s="1"/>
  <c r="N23" i="21"/>
  <c r="N24" i="21" s="1"/>
  <c r="D27" i="21"/>
  <c r="D28" i="21" s="1"/>
  <c r="O28" i="21" s="1"/>
  <c r="F27" i="21"/>
  <c r="F28" i="21" s="1"/>
  <c r="H27" i="21"/>
  <c r="H28" i="21" s="1"/>
  <c r="J27" i="21"/>
  <c r="J28" i="21" s="1"/>
  <c r="L27" i="21"/>
  <c r="L28" i="21" s="1"/>
  <c r="N27" i="21"/>
  <c r="N28" i="21" s="1"/>
  <c r="D31" i="21"/>
  <c r="D32" i="21" s="1"/>
  <c r="O32" i="21" s="1"/>
  <c r="F31" i="21"/>
  <c r="F32" i="21" s="1"/>
  <c r="H31" i="21"/>
  <c r="H32" i="21" s="1"/>
  <c r="J31" i="21"/>
  <c r="J32" i="21" s="1"/>
  <c r="L31" i="21"/>
  <c r="L32" i="21" s="1"/>
  <c r="N31" i="21"/>
  <c r="N32" i="21" s="1"/>
  <c r="D35" i="21"/>
  <c r="D36" i="21" s="1"/>
  <c r="F35" i="21"/>
  <c r="F36" i="21" s="1"/>
  <c r="H35" i="21"/>
  <c r="H36" i="21" s="1"/>
  <c r="J35" i="21"/>
  <c r="J36" i="21" s="1"/>
  <c r="L35" i="21"/>
  <c r="L36" i="21" s="1"/>
  <c r="N35" i="21"/>
  <c r="N36" i="21" s="1"/>
  <c r="D39" i="21"/>
  <c r="D40" i="21" s="1"/>
  <c r="F39" i="21"/>
  <c r="F40" i="21" s="1"/>
  <c r="H39" i="21"/>
  <c r="H40" i="21" s="1"/>
  <c r="J39" i="21"/>
  <c r="J40" i="21" s="1"/>
  <c r="L39" i="21"/>
  <c r="L40" i="21" s="1"/>
  <c r="N39" i="21"/>
  <c r="N40" i="21" s="1"/>
  <c r="D43" i="21"/>
  <c r="D44" i="21" s="1"/>
  <c r="O44" i="21" s="1"/>
  <c r="F43" i="21"/>
  <c r="F44" i="21" s="1"/>
  <c r="H43" i="21"/>
  <c r="H44" i="21" s="1"/>
  <c r="J43" i="21"/>
  <c r="J44" i="21" s="1"/>
  <c r="L43" i="21"/>
  <c r="L44" i="21" s="1"/>
  <c r="N43" i="21"/>
  <c r="N44" i="21" s="1"/>
  <c r="D47" i="21"/>
  <c r="D48" i="21" s="1"/>
  <c r="O48" i="21" s="1"/>
  <c r="F47" i="21"/>
  <c r="F48" i="21" s="1"/>
  <c r="H47" i="21"/>
  <c r="H48" i="21" s="1"/>
  <c r="J47" i="21"/>
  <c r="J48" i="21" s="1"/>
  <c r="L47" i="21"/>
  <c r="L48" i="21" s="1"/>
  <c r="N47" i="21"/>
  <c r="N48" i="21" s="1"/>
  <c r="D51" i="21"/>
  <c r="D52" i="21" s="1"/>
  <c r="F51" i="21"/>
  <c r="F52" i="21" s="1"/>
  <c r="H51" i="21"/>
  <c r="H52" i="21" s="1"/>
  <c r="J51" i="21"/>
  <c r="J52" i="21" s="1"/>
  <c r="L51" i="21"/>
  <c r="L52" i="21" s="1"/>
  <c r="N51" i="21"/>
  <c r="N52" i="21" s="1"/>
  <c r="D55" i="21"/>
  <c r="D56" i="21" s="1"/>
  <c r="F55" i="21"/>
  <c r="F56" i="21" s="1"/>
  <c r="H55" i="21"/>
  <c r="H56" i="21" s="1"/>
  <c r="J55" i="21"/>
  <c r="J56" i="21" s="1"/>
  <c r="L55" i="21"/>
  <c r="L56" i="21" s="1"/>
  <c r="N55" i="21"/>
  <c r="N56" i="21" s="1"/>
  <c r="D59" i="21"/>
  <c r="D60" i="21" s="1"/>
  <c r="O60" i="21" s="1"/>
  <c r="F59" i="21"/>
  <c r="F60" i="21" s="1"/>
  <c r="H59" i="21"/>
  <c r="H60" i="21" s="1"/>
  <c r="J59" i="21"/>
  <c r="J60" i="21" s="1"/>
  <c r="L59" i="21"/>
  <c r="L60" i="21" s="1"/>
  <c r="N59" i="21"/>
  <c r="N60" i="21" s="1"/>
  <c r="D63" i="21"/>
  <c r="D64" i="21" s="1"/>
  <c r="O64" i="21" s="1"/>
  <c r="F63" i="21"/>
  <c r="F64" i="21" s="1"/>
  <c r="H63" i="21"/>
  <c r="H64" i="21" s="1"/>
  <c r="J63" i="21"/>
  <c r="J64" i="21" s="1"/>
  <c r="L63" i="21"/>
  <c r="L64" i="21" s="1"/>
  <c r="N63" i="21"/>
  <c r="N64" i="21" s="1"/>
  <c r="D67" i="21"/>
  <c r="D68" i="21" s="1"/>
  <c r="F67" i="21"/>
  <c r="F68" i="21" s="1"/>
  <c r="H67" i="21"/>
  <c r="H68" i="21" s="1"/>
  <c r="J67" i="21"/>
  <c r="J68" i="21" s="1"/>
  <c r="L67" i="21"/>
  <c r="L68" i="21" s="1"/>
  <c r="N67" i="21"/>
  <c r="N68" i="21" s="1"/>
  <c r="D71" i="21"/>
  <c r="D72" i="21" s="1"/>
  <c r="F71" i="21"/>
  <c r="F72" i="21" s="1"/>
  <c r="H71" i="21"/>
  <c r="H72" i="21" s="1"/>
  <c r="J71" i="21"/>
  <c r="J72" i="21" s="1"/>
  <c r="L71" i="21"/>
  <c r="L72" i="21" s="1"/>
  <c r="N71" i="21"/>
  <c r="N72" i="21" s="1"/>
  <c r="D75" i="21"/>
  <c r="D76" i="21" s="1"/>
  <c r="O76" i="21" s="1"/>
  <c r="F75" i="21"/>
  <c r="F76" i="21" s="1"/>
  <c r="H75" i="21"/>
  <c r="H76" i="21" s="1"/>
  <c r="J75" i="21"/>
  <c r="J76" i="21" s="1"/>
  <c r="L75" i="21"/>
  <c r="L76" i="21" s="1"/>
  <c r="N75" i="21"/>
  <c r="N76" i="21" s="1"/>
  <c r="D79" i="21"/>
  <c r="D80" i="21" s="1"/>
  <c r="O80" i="21" s="1"/>
  <c r="F79" i="21"/>
  <c r="F80" i="21" s="1"/>
  <c r="H79" i="21"/>
  <c r="H80" i="21" s="1"/>
  <c r="J79" i="21"/>
  <c r="J80" i="21" s="1"/>
  <c r="L79" i="21"/>
  <c r="L80" i="21" s="1"/>
  <c r="N79" i="21"/>
  <c r="N80" i="21" s="1"/>
  <c r="D83" i="21"/>
  <c r="D84" i="21" s="1"/>
  <c r="F83" i="21"/>
  <c r="F84" i="21" s="1"/>
  <c r="H83" i="21"/>
  <c r="H84" i="21" s="1"/>
  <c r="J83" i="21"/>
  <c r="J84" i="21" s="1"/>
  <c r="L83" i="21"/>
  <c r="L84" i="21" s="1"/>
  <c r="N83" i="21"/>
  <c r="N84" i="21" s="1"/>
  <c r="D87" i="21"/>
  <c r="D88" i="21" s="1"/>
  <c r="F87" i="21"/>
  <c r="F88" i="21" s="1"/>
  <c r="H87" i="21"/>
  <c r="H88" i="21" s="1"/>
  <c r="J87" i="21"/>
  <c r="J88" i="21" s="1"/>
  <c r="L87" i="21"/>
  <c r="L88" i="21" s="1"/>
  <c r="N87" i="21"/>
  <c r="N88" i="21" s="1"/>
  <c r="D95" i="21"/>
  <c r="D96" i="21" s="1"/>
  <c r="F95" i="21"/>
  <c r="F96" i="21" s="1"/>
  <c r="H95" i="21"/>
  <c r="H96" i="21" s="1"/>
  <c r="J95" i="21"/>
  <c r="J96" i="21" s="1"/>
  <c r="L95" i="21"/>
  <c r="L96" i="21" s="1"/>
  <c r="N95" i="21"/>
  <c r="N96" i="21" s="1"/>
  <c r="D103" i="21"/>
  <c r="D104" i="21" s="1"/>
  <c r="F103" i="21"/>
  <c r="F104" i="21" s="1"/>
  <c r="H103" i="21"/>
  <c r="H104" i="21" s="1"/>
  <c r="J103" i="21"/>
  <c r="J104" i="21" s="1"/>
  <c r="L103" i="21"/>
  <c r="L104" i="21" s="1"/>
  <c r="N103" i="21"/>
  <c r="N104" i="21" s="1"/>
  <c r="D111" i="21"/>
  <c r="D112" i="21" s="1"/>
  <c r="F111" i="21"/>
  <c r="F112" i="21" s="1"/>
  <c r="H111" i="21"/>
  <c r="H112" i="21" s="1"/>
  <c r="J111" i="21"/>
  <c r="J112" i="21" s="1"/>
  <c r="L111" i="21"/>
  <c r="L112" i="21" s="1"/>
  <c r="N111" i="21"/>
  <c r="N112" i="21" s="1"/>
  <c r="D119" i="21"/>
  <c r="D120" i="21" s="1"/>
  <c r="F119" i="21"/>
  <c r="F120" i="21" s="1"/>
  <c r="H119" i="21"/>
  <c r="H120" i="21" s="1"/>
  <c r="J119" i="21"/>
  <c r="J120" i="21" s="1"/>
  <c r="E119" i="21"/>
  <c r="E120" i="21" s="1"/>
  <c r="G119" i="21"/>
  <c r="G120" i="21" s="1"/>
  <c r="I119" i="21"/>
  <c r="I120" i="21" s="1"/>
  <c r="K119" i="21"/>
  <c r="K120" i="21" s="1"/>
  <c r="M119" i="21"/>
  <c r="M120" i="21" s="1"/>
  <c r="E123" i="21"/>
  <c r="E124" i="21" s="1"/>
  <c r="G123" i="21"/>
  <c r="G124" i="21" s="1"/>
  <c r="I123" i="21"/>
  <c r="I124" i="21" s="1"/>
  <c r="K123" i="21"/>
  <c r="K124" i="21" s="1"/>
  <c r="M123" i="21"/>
  <c r="M124" i="21" s="1"/>
  <c r="E127" i="21"/>
  <c r="E128" i="21" s="1"/>
  <c r="G127" i="21"/>
  <c r="G128" i="21" s="1"/>
  <c r="I127" i="21"/>
  <c r="I128" i="21" s="1"/>
  <c r="K127" i="21"/>
  <c r="K128" i="21" s="1"/>
  <c r="M127" i="21"/>
  <c r="M128" i="21" s="1"/>
  <c r="E135" i="21"/>
  <c r="E136" i="21" s="1"/>
  <c r="G135" i="21"/>
  <c r="G136" i="21" s="1"/>
  <c r="I135" i="21"/>
  <c r="I136" i="21" s="1"/>
  <c r="K135" i="21"/>
  <c r="K136" i="21" s="1"/>
  <c r="M135" i="21"/>
  <c r="M136" i="21" s="1"/>
  <c r="E143" i="21"/>
  <c r="E144" i="21" s="1"/>
  <c r="G143" i="21"/>
  <c r="G144" i="21" s="1"/>
  <c r="I143" i="21"/>
  <c r="I144" i="21" s="1"/>
  <c r="K143" i="21"/>
  <c r="K144" i="21" s="1"/>
  <c r="M143" i="21"/>
  <c r="M144" i="21" s="1"/>
  <c r="E151" i="21"/>
  <c r="E152" i="21" s="1"/>
  <c r="G151" i="21"/>
  <c r="G152" i="21" s="1"/>
  <c r="I151" i="21"/>
  <c r="I152" i="21" s="1"/>
  <c r="K151" i="21"/>
  <c r="K152" i="21" s="1"/>
  <c r="M151" i="21"/>
  <c r="M152" i="21" s="1"/>
  <c r="E159" i="21"/>
  <c r="E160" i="21" s="1"/>
  <c r="G159" i="21"/>
  <c r="G160" i="21" s="1"/>
  <c r="I159" i="21"/>
  <c r="I160" i="21" s="1"/>
  <c r="K159" i="21"/>
  <c r="K160" i="21" s="1"/>
  <c r="M159" i="21"/>
  <c r="M160" i="21" s="1"/>
  <c r="E131" i="21"/>
  <c r="E132" i="21" s="1"/>
  <c r="G131" i="21"/>
  <c r="G132" i="21" s="1"/>
  <c r="I131" i="21"/>
  <c r="I132" i="21" s="1"/>
  <c r="K131" i="21"/>
  <c r="K132" i="21" s="1"/>
  <c r="M131" i="21"/>
  <c r="M132" i="21" s="1"/>
  <c r="E139" i="21"/>
  <c r="E140" i="21" s="1"/>
  <c r="G139" i="21"/>
  <c r="G140" i="21" s="1"/>
  <c r="I139" i="21"/>
  <c r="I140" i="21" s="1"/>
  <c r="K139" i="21"/>
  <c r="K140" i="21" s="1"/>
  <c r="M139" i="21"/>
  <c r="M140" i="21" s="1"/>
  <c r="E147" i="21"/>
  <c r="E148" i="21" s="1"/>
  <c r="G147" i="21"/>
  <c r="G148" i="21" s="1"/>
  <c r="I147" i="21"/>
  <c r="I148" i="21" s="1"/>
  <c r="K147" i="21"/>
  <c r="K148" i="21" s="1"/>
  <c r="M147" i="21"/>
  <c r="M148" i="21" s="1"/>
  <c r="E155" i="21"/>
  <c r="E156" i="21" s="1"/>
  <c r="G155" i="21"/>
  <c r="G156" i="21" s="1"/>
  <c r="I155" i="21"/>
  <c r="I156" i="21" s="1"/>
  <c r="K155" i="21"/>
  <c r="K156" i="21" s="1"/>
  <c r="M155" i="21"/>
  <c r="M156" i="21" s="1"/>
  <c r="E163" i="21"/>
  <c r="E164" i="21" s="1"/>
  <c r="G163" i="21"/>
  <c r="G164" i="21" s="1"/>
  <c r="I163" i="21"/>
  <c r="I164" i="21" s="1"/>
  <c r="K163" i="21"/>
  <c r="K164" i="21" s="1"/>
  <c r="M163" i="21"/>
  <c r="M164" i="21" s="1"/>
  <c r="E167" i="21"/>
  <c r="E168" i="21" s="1"/>
  <c r="G167" i="21"/>
  <c r="G168" i="21" s="1"/>
  <c r="I167" i="21"/>
  <c r="I168" i="21" s="1"/>
  <c r="K167" i="21"/>
  <c r="K168" i="21" s="1"/>
  <c r="M167" i="21"/>
  <c r="M168" i="21" s="1"/>
  <c r="E171" i="21"/>
  <c r="E172" i="21" s="1"/>
  <c r="G171" i="21"/>
  <c r="G172" i="21" s="1"/>
  <c r="I171" i="21"/>
  <c r="I172" i="21" s="1"/>
  <c r="K171" i="21"/>
  <c r="K172" i="21" s="1"/>
  <c r="M171" i="21"/>
  <c r="M172" i="21" s="1"/>
  <c r="J171" i="21"/>
  <c r="J172" i="21" s="1"/>
  <c r="L171" i="21"/>
  <c r="L172" i="21" s="1"/>
  <c r="N171" i="21"/>
  <c r="N172" i="21" s="1"/>
  <c r="D175" i="21"/>
  <c r="D176" i="21" s="1"/>
  <c r="O176" i="21" s="1"/>
  <c r="F175" i="21"/>
  <c r="F176" i="21" s="1"/>
  <c r="H175" i="21"/>
  <c r="H176" i="21" s="1"/>
  <c r="J175" i="21"/>
  <c r="J176" i="21" s="1"/>
  <c r="L175" i="21"/>
  <c r="L176" i="21" s="1"/>
  <c r="N175" i="21"/>
  <c r="N176" i="21" s="1"/>
  <c r="D183" i="21"/>
  <c r="D184" i="21" s="1"/>
  <c r="F183" i="21"/>
  <c r="F184" i="21" s="1"/>
  <c r="H183" i="21"/>
  <c r="H184" i="21" s="1"/>
  <c r="J183" i="21"/>
  <c r="J184" i="21" s="1"/>
  <c r="L183" i="21"/>
  <c r="L184" i="21" s="1"/>
  <c r="N183" i="21"/>
  <c r="N184" i="21" s="1"/>
  <c r="D179" i="21"/>
  <c r="D180" i="21" s="1"/>
  <c r="O180" i="21" s="1"/>
  <c r="F179" i="21"/>
  <c r="F180" i="21" s="1"/>
  <c r="H179" i="21"/>
  <c r="H180" i="21" s="1"/>
  <c r="J179" i="21"/>
  <c r="J180" i="21" s="1"/>
  <c r="L179" i="21"/>
  <c r="L180" i="21" s="1"/>
  <c r="N179" i="21"/>
  <c r="N180" i="21" s="1"/>
  <c r="D187" i="21"/>
  <c r="D188" i="21" s="1"/>
  <c r="F187" i="21"/>
  <c r="F188" i="21" s="1"/>
  <c r="H187" i="21"/>
  <c r="H188" i="21" s="1"/>
  <c r="J187" i="21"/>
  <c r="J188" i="21" s="1"/>
  <c r="L187" i="21"/>
  <c r="L188" i="21" s="1"/>
  <c r="N187" i="21"/>
  <c r="N188" i="21" s="1"/>
  <c r="R4" i="20"/>
  <c r="G11" i="20"/>
  <c r="G12" i="20" s="1"/>
  <c r="G19" i="20"/>
  <c r="G20" i="20" s="1"/>
  <c r="G27" i="20"/>
  <c r="G28" i="20" s="1"/>
  <c r="G75" i="20"/>
  <c r="G76" i="20" s="1"/>
  <c r="K4" i="20"/>
  <c r="G15" i="20"/>
  <c r="G16" i="20" s="1"/>
  <c r="G23" i="20"/>
  <c r="G24" i="20" s="1"/>
  <c r="G71" i="20"/>
  <c r="G72" i="20" s="1"/>
  <c r="G79" i="20"/>
  <c r="G80" i="20" s="1"/>
  <c r="G4" i="20"/>
  <c r="E11" i="20"/>
  <c r="E12" i="20" s="1"/>
  <c r="E27" i="20"/>
  <c r="E28" i="20" s="1"/>
  <c r="E15" i="20"/>
  <c r="E16" i="20" s="1"/>
  <c r="E71" i="20"/>
  <c r="E72" i="20" s="1"/>
  <c r="D39" i="20"/>
  <c r="D40" i="20" s="1"/>
  <c r="D71" i="20"/>
  <c r="D72" i="20" s="1"/>
  <c r="E4" i="20"/>
  <c r="I4" i="20"/>
  <c r="M4" i="20"/>
  <c r="D11" i="20"/>
  <c r="D12" i="20" s="1"/>
  <c r="D43" i="20"/>
  <c r="D44" i="20" s="1"/>
  <c r="K19" i="19"/>
  <c r="K20" i="19" s="1"/>
  <c r="K35" i="19"/>
  <c r="K36" i="19" s="1"/>
  <c r="K51" i="19"/>
  <c r="K52" i="19" s="1"/>
  <c r="K67" i="19"/>
  <c r="K68" i="19" s="1"/>
  <c r="K15" i="19"/>
  <c r="K16" i="19" s="1"/>
  <c r="K31" i="19"/>
  <c r="K32" i="19" s="1"/>
  <c r="K47" i="19"/>
  <c r="K48" i="19" s="1"/>
  <c r="K63" i="19"/>
  <c r="K64" i="19" s="1"/>
  <c r="R4" i="19"/>
  <c r="G11" i="19"/>
  <c r="G12" i="19" s="1"/>
  <c r="G19" i="19"/>
  <c r="G20" i="19" s="1"/>
  <c r="G27" i="19"/>
  <c r="G28" i="19" s="1"/>
  <c r="G35" i="19"/>
  <c r="G36" i="19" s="1"/>
  <c r="G43" i="19"/>
  <c r="G44" i="19" s="1"/>
  <c r="G51" i="19"/>
  <c r="G52" i="19" s="1"/>
  <c r="G59" i="19"/>
  <c r="G60" i="19" s="1"/>
  <c r="G67" i="19"/>
  <c r="G68" i="19" s="1"/>
  <c r="G75" i="19"/>
  <c r="G76" i="19" s="1"/>
  <c r="K4" i="19"/>
  <c r="G15" i="19"/>
  <c r="G16" i="19" s="1"/>
  <c r="G23" i="19"/>
  <c r="G24" i="19" s="1"/>
  <c r="G31" i="19"/>
  <c r="G32" i="19" s="1"/>
  <c r="G39" i="19"/>
  <c r="G40" i="19" s="1"/>
  <c r="G47" i="19"/>
  <c r="G48" i="19" s="1"/>
  <c r="G55" i="19"/>
  <c r="G56" i="19" s="1"/>
  <c r="G63" i="19"/>
  <c r="G64" i="19" s="1"/>
  <c r="G71" i="19"/>
  <c r="G72" i="19" s="1"/>
  <c r="G4" i="19"/>
  <c r="E11" i="19"/>
  <c r="E12" i="19" s="1"/>
  <c r="E19" i="19"/>
  <c r="E20" i="19" s="1"/>
  <c r="E27" i="19"/>
  <c r="E28" i="19" s="1"/>
  <c r="E35" i="19"/>
  <c r="E36" i="19" s="1"/>
  <c r="E43" i="19"/>
  <c r="E44" i="19" s="1"/>
  <c r="E51" i="19"/>
  <c r="E52" i="19" s="1"/>
  <c r="E59" i="19"/>
  <c r="E60" i="19" s="1"/>
  <c r="E67" i="19"/>
  <c r="E68" i="19" s="1"/>
  <c r="E75" i="19"/>
  <c r="E76" i="19" s="1"/>
  <c r="E15" i="19"/>
  <c r="E16" i="19" s="1"/>
  <c r="E23" i="19"/>
  <c r="E24" i="19" s="1"/>
  <c r="E31" i="19"/>
  <c r="E32" i="19" s="1"/>
  <c r="E39" i="19"/>
  <c r="E40" i="19" s="1"/>
  <c r="E47" i="19"/>
  <c r="E48" i="19" s="1"/>
  <c r="E55" i="19"/>
  <c r="E56" i="19" s="1"/>
  <c r="E63" i="19"/>
  <c r="E64" i="19" s="1"/>
  <c r="E71" i="19"/>
  <c r="E72" i="19" s="1"/>
  <c r="D15" i="19"/>
  <c r="D16" i="19" s="1"/>
  <c r="O16" i="19" s="1"/>
  <c r="D23" i="19"/>
  <c r="D24" i="19" s="1"/>
  <c r="O24" i="19" s="1"/>
  <c r="R24" i="19" s="1"/>
  <c r="S24" i="19" s="1"/>
  <c r="T24" i="19" s="1"/>
  <c r="D31" i="19"/>
  <c r="D32" i="19" s="1"/>
  <c r="O32" i="19" s="1"/>
  <c r="R32" i="19" s="1"/>
  <c r="S32" i="19" s="1"/>
  <c r="T32" i="19" s="1"/>
  <c r="D39" i="19"/>
  <c r="D40" i="19" s="1"/>
  <c r="O40" i="19" s="1"/>
  <c r="R40" i="19" s="1"/>
  <c r="S40" i="19" s="1"/>
  <c r="T40" i="19" s="1"/>
  <c r="D47" i="19"/>
  <c r="D48" i="19" s="1"/>
  <c r="O48" i="19" s="1"/>
  <c r="R48" i="19" s="1"/>
  <c r="S48" i="19" s="1"/>
  <c r="T48" i="19" s="1"/>
  <c r="D55" i="19"/>
  <c r="D56" i="19" s="1"/>
  <c r="O56" i="19" s="1"/>
  <c r="R56" i="19" s="1"/>
  <c r="S56" i="19" s="1"/>
  <c r="T56" i="19" s="1"/>
  <c r="D63" i="19"/>
  <c r="D64" i="19" s="1"/>
  <c r="O64" i="19" s="1"/>
  <c r="R64" i="19" s="1"/>
  <c r="S64" i="19" s="1"/>
  <c r="T64" i="19" s="1"/>
  <c r="E4" i="19"/>
  <c r="I4" i="19"/>
  <c r="M4" i="19"/>
  <c r="D11" i="19"/>
  <c r="D12" i="19" s="1"/>
  <c r="D19" i="19"/>
  <c r="D20" i="19" s="1"/>
  <c r="D27" i="19"/>
  <c r="D28" i="19" s="1"/>
  <c r="D35" i="19"/>
  <c r="D36" i="19" s="1"/>
  <c r="D43" i="19"/>
  <c r="D44" i="19" s="1"/>
  <c r="D51" i="19"/>
  <c r="D52" i="19" s="1"/>
  <c r="D59" i="19"/>
  <c r="D60" i="19" s="1"/>
  <c r="E189" i="18"/>
  <c r="E11" i="18" s="1"/>
  <c r="E12" i="18" s="1"/>
  <c r="G189" i="18"/>
  <c r="G19" i="18" s="1"/>
  <c r="G20" i="18" s="1"/>
  <c r="I189" i="18"/>
  <c r="I11" i="18" s="1"/>
  <c r="I12" i="18" s="1"/>
  <c r="K189" i="18"/>
  <c r="K15" i="18" s="1"/>
  <c r="K16" i="18" s="1"/>
  <c r="M189" i="18"/>
  <c r="M15" i="18" s="1"/>
  <c r="M16" i="18" s="1"/>
  <c r="K11" i="18"/>
  <c r="K12" i="18" s="1"/>
  <c r="M11" i="18"/>
  <c r="M12" i="18" s="1"/>
  <c r="F15" i="18"/>
  <c r="F16" i="18" s="1"/>
  <c r="H15" i="18"/>
  <c r="H16" i="18" s="1"/>
  <c r="L15" i="18"/>
  <c r="L16" i="18" s="1"/>
  <c r="N15" i="18"/>
  <c r="N16" i="18" s="1"/>
  <c r="K19" i="18"/>
  <c r="K20" i="18" s="1"/>
  <c r="M19" i="18"/>
  <c r="M20" i="18" s="1"/>
  <c r="F23" i="18"/>
  <c r="F24" i="18" s="1"/>
  <c r="H23" i="18"/>
  <c r="H24" i="18" s="1"/>
  <c r="L23" i="18"/>
  <c r="L24" i="18" s="1"/>
  <c r="N23" i="18"/>
  <c r="N24" i="18" s="1"/>
  <c r="K27" i="18"/>
  <c r="K28" i="18" s="1"/>
  <c r="M27" i="18"/>
  <c r="M28" i="18" s="1"/>
  <c r="F31" i="18"/>
  <c r="F32" i="18" s="1"/>
  <c r="H31" i="18"/>
  <c r="H32" i="18" s="1"/>
  <c r="L31" i="18"/>
  <c r="L32" i="18" s="1"/>
  <c r="N31" i="18"/>
  <c r="N32" i="18" s="1"/>
  <c r="K35" i="18"/>
  <c r="K36" i="18" s="1"/>
  <c r="M35" i="18"/>
  <c r="M36" i="18" s="1"/>
  <c r="F39" i="18"/>
  <c r="F40" i="18" s="1"/>
  <c r="H39" i="18"/>
  <c r="H40" i="18" s="1"/>
  <c r="L39" i="18"/>
  <c r="L40" i="18" s="1"/>
  <c r="N39" i="18"/>
  <c r="N40" i="18" s="1"/>
  <c r="K43" i="18"/>
  <c r="K44" i="18" s="1"/>
  <c r="M43" i="18"/>
  <c r="M44" i="18" s="1"/>
  <c r="F47" i="18"/>
  <c r="F48" i="18" s="1"/>
  <c r="H47" i="18"/>
  <c r="H48" i="18" s="1"/>
  <c r="L47" i="18"/>
  <c r="L48" i="18" s="1"/>
  <c r="N47" i="18"/>
  <c r="N48" i="18" s="1"/>
  <c r="F55" i="18"/>
  <c r="F56" i="18" s="1"/>
  <c r="H55" i="18"/>
  <c r="H56" i="18" s="1"/>
  <c r="L55" i="18"/>
  <c r="L56" i="18" s="1"/>
  <c r="N55" i="18"/>
  <c r="N56" i="18" s="1"/>
  <c r="F63" i="18"/>
  <c r="F64" i="18" s="1"/>
  <c r="H63" i="18"/>
  <c r="H64" i="18" s="1"/>
  <c r="L63" i="18"/>
  <c r="L64" i="18" s="1"/>
  <c r="N63" i="18"/>
  <c r="N64" i="18" s="1"/>
  <c r="F71" i="18"/>
  <c r="F72" i="18" s="1"/>
  <c r="H71" i="18"/>
  <c r="H72" i="18" s="1"/>
  <c r="L71" i="18"/>
  <c r="L72" i="18" s="1"/>
  <c r="N71" i="18"/>
  <c r="N72" i="18" s="1"/>
  <c r="F79" i="18"/>
  <c r="F80" i="18" s="1"/>
  <c r="H79" i="18"/>
  <c r="H80" i="18" s="1"/>
  <c r="L79" i="18"/>
  <c r="L80" i="18" s="1"/>
  <c r="N79" i="18"/>
  <c r="N80" i="18" s="1"/>
  <c r="F87" i="18"/>
  <c r="F88" i="18" s="1"/>
  <c r="F11" i="18"/>
  <c r="F12" i="18" s="1"/>
  <c r="H11" i="18"/>
  <c r="H12" i="18" s="1"/>
  <c r="L11" i="18"/>
  <c r="L12" i="18" s="1"/>
  <c r="N11" i="18"/>
  <c r="N12" i="18" s="1"/>
  <c r="F19" i="18"/>
  <c r="F20" i="18" s="1"/>
  <c r="H19" i="18"/>
  <c r="H20" i="18" s="1"/>
  <c r="L19" i="18"/>
  <c r="L20" i="18" s="1"/>
  <c r="N19" i="18"/>
  <c r="N20" i="18" s="1"/>
  <c r="F27" i="18"/>
  <c r="F28" i="18" s="1"/>
  <c r="H27" i="18"/>
  <c r="H28" i="18" s="1"/>
  <c r="L27" i="18"/>
  <c r="L28" i="18" s="1"/>
  <c r="N27" i="18"/>
  <c r="N28" i="18" s="1"/>
  <c r="F35" i="18"/>
  <c r="F36" i="18" s="1"/>
  <c r="H35" i="18"/>
  <c r="H36" i="18" s="1"/>
  <c r="L35" i="18"/>
  <c r="L36" i="18" s="1"/>
  <c r="N35" i="18"/>
  <c r="N36" i="18" s="1"/>
  <c r="F43" i="18"/>
  <c r="F44" i="18" s="1"/>
  <c r="H43" i="18"/>
  <c r="H44" i="18" s="1"/>
  <c r="L43" i="18"/>
  <c r="L44" i="18" s="1"/>
  <c r="N43" i="18"/>
  <c r="N44" i="18" s="1"/>
  <c r="F51" i="18"/>
  <c r="F52" i="18" s="1"/>
  <c r="H51" i="18"/>
  <c r="H52" i="18" s="1"/>
  <c r="L51" i="18"/>
  <c r="L52" i="18" s="1"/>
  <c r="N51" i="18"/>
  <c r="N52" i="18" s="1"/>
  <c r="F59" i="18"/>
  <c r="F60" i="18" s="1"/>
  <c r="H59" i="18"/>
  <c r="H60" i="18" s="1"/>
  <c r="L59" i="18"/>
  <c r="L60" i="18" s="1"/>
  <c r="N59" i="18"/>
  <c r="N60" i="18" s="1"/>
  <c r="F67" i="18"/>
  <c r="F68" i="18" s="1"/>
  <c r="H67" i="18"/>
  <c r="H68" i="18" s="1"/>
  <c r="L67" i="18"/>
  <c r="L68" i="18" s="1"/>
  <c r="N67" i="18"/>
  <c r="N68" i="18" s="1"/>
  <c r="F75" i="18"/>
  <c r="F76" i="18" s="1"/>
  <c r="H75" i="18"/>
  <c r="H76" i="18" s="1"/>
  <c r="L75" i="18"/>
  <c r="L76" i="18" s="1"/>
  <c r="N75" i="18"/>
  <c r="N76" i="18" s="1"/>
  <c r="F83" i="18"/>
  <c r="F84" i="18" s="1"/>
  <c r="H83" i="18"/>
  <c r="H84" i="18" s="1"/>
  <c r="L83" i="18"/>
  <c r="L84" i="18" s="1"/>
  <c r="N83" i="18"/>
  <c r="N84" i="18" s="1"/>
  <c r="J15" i="18"/>
  <c r="J16" i="18" s="1"/>
  <c r="J23" i="18"/>
  <c r="J24" i="18" s="1"/>
  <c r="J31" i="18"/>
  <c r="J32" i="18" s="1"/>
  <c r="J39" i="18"/>
  <c r="J40" i="18" s="1"/>
  <c r="J47" i="18"/>
  <c r="J48" i="18" s="1"/>
  <c r="J55" i="18"/>
  <c r="J56" i="18" s="1"/>
  <c r="J63" i="18"/>
  <c r="J64" i="18" s="1"/>
  <c r="J71" i="18"/>
  <c r="J72" i="18" s="1"/>
  <c r="J79" i="18"/>
  <c r="J80" i="18" s="1"/>
  <c r="J11" i="18"/>
  <c r="J12" i="18" s="1"/>
  <c r="J19" i="18"/>
  <c r="J20" i="18" s="1"/>
  <c r="J27" i="18"/>
  <c r="J28" i="18" s="1"/>
  <c r="J35" i="18"/>
  <c r="J36" i="18" s="1"/>
  <c r="J43" i="18"/>
  <c r="J44" i="18" s="1"/>
  <c r="J51" i="18"/>
  <c r="J52" i="18" s="1"/>
  <c r="J59" i="18"/>
  <c r="J60" i="18" s="1"/>
  <c r="J67" i="18"/>
  <c r="J68" i="18" s="1"/>
  <c r="J75" i="18"/>
  <c r="J76" i="18" s="1"/>
  <c r="J83" i="18"/>
  <c r="J84" i="18" s="1"/>
  <c r="G11" i="18"/>
  <c r="G12" i="18" s="1"/>
  <c r="D15" i="18"/>
  <c r="D16" i="18" s="1"/>
  <c r="D47" i="18"/>
  <c r="D48" i="18" s="1"/>
  <c r="D79" i="18"/>
  <c r="D80" i="18" s="1"/>
  <c r="R4" i="18"/>
  <c r="D11" i="18"/>
  <c r="D12" i="18" s="1"/>
  <c r="D27" i="18"/>
  <c r="D28" i="18" s="1"/>
  <c r="D43" i="18"/>
  <c r="D44" i="18" s="1"/>
  <c r="D59" i="18"/>
  <c r="D60" i="18" s="1"/>
  <c r="D75" i="18"/>
  <c r="D76" i="18" s="1"/>
  <c r="N11" i="17"/>
  <c r="N12" i="17" s="1"/>
  <c r="N43" i="17"/>
  <c r="N44" i="17" s="1"/>
  <c r="N75" i="17"/>
  <c r="N76" i="17" s="1"/>
  <c r="N39" i="17"/>
  <c r="N40" i="17" s="1"/>
  <c r="N71" i="17"/>
  <c r="N72" i="17" s="1"/>
  <c r="L11" i="17"/>
  <c r="L12" i="17" s="1"/>
  <c r="L19" i="17"/>
  <c r="L20" i="17" s="1"/>
  <c r="L27" i="17"/>
  <c r="L28" i="17" s="1"/>
  <c r="L35" i="17"/>
  <c r="L36" i="17" s="1"/>
  <c r="L43" i="17"/>
  <c r="L44" i="17" s="1"/>
  <c r="L51" i="17"/>
  <c r="L52" i="17" s="1"/>
  <c r="L59" i="17"/>
  <c r="L60" i="17" s="1"/>
  <c r="L67" i="17"/>
  <c r="L68" i="17" s="1"/>
  <c r="L75" i="17"/>
  <c r="L76" i="17" s="1"/>
  <c r="L15" i="17"/>
  <c r="L16" i="17" s="1"/>
  <c r="L23" i="17"/>
  <c r="L24" i="17" s="1"/>
  <c r="L31" i="17"/>
  <c r="L32" i="17" s="1"/>
  <c r="L39" i="17"/>
  <c r="L40" i="17" s="1"/>
  <c r="L47" i="17"/>
  <c r="L48" i="17" s="1"/>
  <c r="L55" i="17"/>
  <c r="L56" i="17" s="1"/>
  <c r="L63" i="17"/>
  <c r="L64" i="17" s="1"/>
  <c r="L71" i="17"/>
  <c r="L72" i="17" s="1"/>
  <c r="L79" i="17"/>
  <c r="L80" i="17" s="1"/>
  <c r="J11" i="17"/>
  <c r="J12" i="17" s="1"/>
  <c r="J19" i="17"/>
  <c r="J20" i="17" s="1"/>
  <c r="J27" i="17"/>
  <c r="J28" i="17" s="1"/>
  <c r="J35" i="17"/>
  <c r="J36" i="17" s="1"/>
  <c r="J43" i="17"/>
  <c r="J44" i="17" s="1"/>
  <c r="J51" i="17"/>
  <c r="J52" i="17" s="1"/>
  <c r="J59" i="17"/>
  <c r="J60" i="17" s="1"/>
  <c r="J67" i="17"/>
  <c r="J68" i="17" s="1"/>
  <c r="J75" i="17"/>
  <c r="J76" i="17" s="1"/>
  <c r="J15" i="17"/>
  <c r="J16" i="17" s="1"/>
  <c r="J23" i="17"/>
  <c r="J24" i="17" s="1"/>
  <c r="J31" i="17"/>
  <c r="J32" i="17" s="1"/>
  <c r="J39" i="17"/>
  <c r="J40" i="17" s="1"/>
  <c r="J47" i="17"/>
  <c r="J48" i="17" s="1"/>
  <c r="J55" i="17"/>
  <c r="J56" i="17" s="1"/>
  <c r="J63" i="17"/>
  <c r="J64" i="17" s="1"/>
  <c r="J71" i="17"/>
  <c r="J72" i="17" s="1"/>
  <c r="J79" i="17"/>
  <c r="J80" i="17" s="1"/>
  <c r="H11" i="17"/>
  <c r="H12" i="17" s="1"/>
  <c r="H19" i="17"/>
  <c r="H20" i="17" s="1"/>
  <c r="H27" i="17"/>
  <c r="H28" i="17" s="1"/>
  <c r="H35" i="17"/>
  <c r="H36" i="17" s="1"/>
  <c r="H43" i="17"/>
  <c r="H44" i="17" s="1"/>
  <c r="H51" i="17"/>
  <c r="H52" i="17" s="1"/>
  <c r="H59" i="17"/>
  <c r="H60" i="17" s="1"/>
  <c r="H67" i="17"/>
  <c r="H68" i="17" s="1"/>
  <c r="H75" i="17"/>
  <c r="H76" i="17" s="1"/>
  <c r="H15" i="17"/>
  <c r="H16" i="17" s="1"/>
  <c r="H23" i="17"/>
  <c r="H24" i="17" s="1"/>
  <c r="H31" i="17"/>
  <c r="H32" i="17" s="1"/>
  <c r="H39" i="17"/>
  <c r="H40" i="17" s="1"/>
  <c r="H47" i="17"/>
  <c r="H48" i="17" s="1"/>
  <c r="H55" i="17"/>
  <c r="H56" i="17" s="1"/>
  <c r="H63" i="17"/>
  <c r="H64" i="17" s="1"/>
  <c r="H71" i="17"/>
  <c r="H72" i="17" s="1"/>
  <c r="H79" i="17"/>
  <c r="H80" i="17" s="1"/>
  <c r="K4" i="17"/>
  <c r="R4" i="17"/>
  <c r="G4" i="17"/>
  <c r="E4" i="17"/>
  <c r="I4" i="17"/>
  <c r="M4" i="17"/>
  <c r="D11" i="17"/>
  <c r="D12" i="17" s="1"/>
  <c r="D19" i="17"/>
  <c r="D20" i="17" s="1"/>
  <c r="D27" i="17"/>
  <c r="D28" i="17" s="1"/>
  <c r="D35" i="17"/>
  <c r="D36" i="17" s="1"/>
  <c r="D43" i="17"/>
  <c r="D44" i="17" s="1"/>
  <c r="D51" i="17"/>
  <c r="D52" i="17" s="1"/>
  <c r="D59" i="17"/>
  <c r="D60" i="17" s="1"/>
  <c r="D67" i="17"/>
  <c r="D68" i="17" s="1"/>
  <c r="D75" i="17"/>
  <c r="D76" i="17" s="1"/>
  <c r="D15" i="17"/>
  <c r="D16" i="17" s="1"/>
  <c r="D23" i="17"/>
  <c r="D24" i="17" s="1"/>
  <c r="D31" i="17"/>
  <c r="D32" i="17" s="1"/>
  <c r="D39" i="17"/>
  <c r="D40" i="17" s="1"/>
  <c r="D47" i="17"/>
  <c r="D48" i="17" s="1"/>
  <c r="D55" i="17"/>
  <c r="D56" i="17" s="1"/>
  <c r="D63" i="17"/>
  <c r="D64" i="17" s="1"/>
  <c r="D71" i="17"/>
  <c r="D72" i="17" s="1"/>
  <c r="D79" i="17"/>
  <c r="D80" i="17" s="1"/>
  <c r="O80" i="17" s="1"/>
  <c r="N19" i="16"/>
  <c r="N20" i="16" s="1"/>
  <c r="N35" i="16"/>
  <c r="N36" i="16" s="1"/>
  <c r="N51" i="16"/>
  <c r="N52" i="16" s="1"/>
  <c r="N67" i="16"/>
  <c r="N68" i="16" s="1"/>
  <c r="N15" i="16"/>
  <c r="N16" i="16" s="1"/>
  <c r="N31" i="16"/>
  <c r="N32" i="16" s="1"/>
  <c r="N47" i="16"/>
  <c r="N48" i="16" s="1"/>
  <c r="N63" i="16"/>
  <c r="N64" i="16" s="1"/>
  <c r="N79" i="16"/>
  <c r="N80" i="16" s="1"/>
  <c r="L11" i="16"/>
  <c r="L12" i="16" s="1"/>
  <c r="L19" i="16"/>
  <c r="L20" i="16" s="1"/>
  <c r="L27" i="16"/>
  <c r="L28" i="16" s="1"/>
  <c r="L35" i="16"/>
  <c r="L36" i="16" s="1"/>
  <c r="L43" i="16"/>
  <c r="L44" i="16" s="1"/>
  <c r="L51" i="16"/>
  <c r="L52" i="16" s="1"/>
  <c r="L59" i="16"/>
  <c r="L60" i="16" s="1"/>
  <c r="L67" i="16"/>
  <c r="L68" i="16" s="1"/>
  <c r="L75" i="16"/>
  <c r="L76" i="16" s="1"/>
  <c r="L15" i="16"/>
  <c r="L16" i="16" s="1"/>
  <c r="L23" i="16"/>
  <c r="L24" i="16" s="1"/>
  <c r="L31" i="16"/>
  <c r="L32" i="16" s="1"/>
  <c r="L39" i="16"/>
  <c r="L40" i="16" s="1"/>
  <c r="L47" i="16"/>
  <c r="L48" i="16" s="1"/>
  <c r="L55" i="16"/>
  <c r="L56" i="16" s="1"/>
  <c r="L63" i="16"/>
  <c r="L64" i="16" s="1"/>
  <c r="L71" i="16"/>
  <c r="L72" i="16" s="1"/>
  <c r="L79" i="16"/>
  <c r="L80" i="16" s="1"/>
  <c r="J11" i="16"/>
  <c r="J12" i="16" s="1"/>
  <c r="J19" i="16"/>
  <c r="J20" i="16" s="1"/>
  <c r="J27" i="16"/>
  <c r="J28" i="16" s="1"/>
  <c r="J35" i="16"/>
  <c r="J36" i="16" s="1"/>
  <c r="J43" i="16"/>
  <c r="J44" i="16" s="1"/>
  <c r="J51" i="16"/>
  <c r="J52" i="16" s="1"/>
  <c r="J59" i="16"/>
  <c r="J60" i="16" s="1"/>
  <c r="J67" i="16"/>
  <c r="J68" i="16" s="1"/>
  <c r="J75" i="16"/>
  <c r="J76" i="16" s="1"/>
  <c r="J15" i="16"/>
  <c r="J16" i="16" s="1"/>
  <c r="J23" i="16"/>
  <c r="J24" i="16" s="1"/>
  <c r="J31" i="16"/>
  <c r="J32" i="16" s="1"/>
  <c r="J39" i="16"/>
  <c r="J40" i="16" s="1"/>
  <c r="J47" i="16"/>
  <c r="J48" i="16" s="1"/>
  <c r="J55" i="16"/>
  <c r="J56" i="16" s="1"/>
  <c r="J63" i="16"/>
  <c r="J64" i="16" s="1"/>
  <c r="J71" i="16"/>
  <c r="J72" i="16" s="1"/>
  <c r="J79" i="16"/>
  <c r="J80" i="16" s="1"/>
  <c r="R4" i="16"/>
  <c r="H11" i="16"/>
  <c r="H12" i="16" s="1"/>
  <c r="H19" i="16"/>
  <c r="H20" i="16" s="1"/>
  <c r="H27" i="16"/>
  <c r="H28" i="16" s="1"/>
  <c r="H35" i="16"/>
  <c r="H36" i="16" s="1"/>
  <c r="H43" i="16"/>
  <c r="H44" i="16" s="1"/>
  <c r="H51" i="16"/>
  <c r="H52" i="16" s="1"/>
  <c r="H59" i="16"/>
  <c r="H60" i="16" s="1"/>
  <c r="H67" i="16"/>
  <c r="H68" i="16" s="1"/>
  <c r="H75" i="16"/>
  <c r="H76" i="16" s="1"/>
  <c r="H15" i="16"/>
  <c r="H16" i="16" s="1"/>
  <c r="H23" i="16"/>
  <c r="H24" i="16" s="1"/>
  <c r="H31" i="16"/>
  <c r="H32" i="16" s="1"/>
  <c r="H39" i="16"/>
  <c r="H40" i="16" s="1"/>
  <c r="H47" i="16"/>
  <c r="H48" i="16" s="1"/>
  <c r="H55" i="16"/>
  <c r="H56" i="16" s="1"/>
  <c r="H63" i="16"/>
  <c r="H64" i="16" s="1"/>
  <c r="H71" i="16"/>
  <c r="H72" i="16" s="1"/>
  <c r="H79" i="16"/>
  <c r="H80" i="16" s="1"/>
  <c r="K4" i="16"/>
  <c r="F11" i="16"/>
  <c r="F12" i="16" s="1"/>
  <c r="F19" i="16"/>
  <c r="F20" i="16" s="1"/>
  <c r="F27" i="16"/>
  <c r="F28" i="16" s="1"/>
  <c r="F35" i="16"/>
  <c r="F36" i="16" s="1"/>
  <c r="F43" i="16"/>
  <c r="F44" i="16" s="1"/>
  <c r="F51" i="16"/>
  <c r="F52" i="16" s="1"/>
  <c r="F59" i="16"/>
  <c r="F60" i="16" s="1"/>
  <c r="F67" i="16"/>
  <c r="F68" i="16" s="1"/>
  <c r="F75" i="16"/>
  <c r="F76" i="16" s="1"/>
  <c r="F15" i="16"/>
  <c r="F16" i="16" s="1"/>
  <c r="F23" i="16"/>
  <c r="F24" i="16" s="1"/>
  <c r="F31" i="16"/>
  <c r="F32" i="16" s="1"/>
  <c r="F39" i="16"/>
  <c r="F40" i="16" s="1"/>
  <c r="F47" i="16"/>
  <c r="F48" i="16" s="1"/>
  <c r="F55" i="16"/>
  <c r="F56" i="16" s="1"/>
  <c r="F63" i="16"/>
  <c r="F64" i="16" s="1"/>
  <c r="F71" i="16"/>
  <c r="F72" i="16" s="1"/>
  <c r="F79" i="16"/>
  <c r="F80" i="16" s="1"/>
  <c r="G4" i="16"/>
  <c r="E4" i="16"/>
  <c r="I4" i="16"/>
  <c r="M4" i="16"/>
  <c r="D11" i="16"/>
  <c r="D12" i="16" s="1"/>
  <c r="D19" i="16"/>
  <c r="D20" i="16" s="1"/>
  <c r="D27" i="16"/>
  <c r="D28" i="16" s="1"/>
  <c r="D35" i="16"/>
  <c r="D36" i="16" s="1"/>
  <c r="D43" i="16"/>
  <c r="D44" i="16" s="1"/>
  <c r="D51" i="16"/>
  <c r="D52" i="16" s="1"/>
  <c r="D59" i="16"/>
  <c r="D60" i="16" s="1"/>
  <c r="D67" i="16"/>
  <c r="D68" i="16" s="1"/>
  <c r="D75" i="16"/>
  <c r="D76" i="16" s="1"/>
  <c r="D15" i="16"/>
  <c r="D16" i="16" s="1"/>
  <c r="D23" i="16"/>
  <c r="D24" i="16" s="1"/>
  <c r="D31" i="16"/>
  <c r="D32" i="16" s="1"/>
  <c r="D39" i="16"/>
  <c r="D40" i="16" s="1"/>
  <c r="D47" i="16"/>
  <c r="D48" i="16" s="1"/>
  <c r="D55" i="16"/>
  <c r="D56" i="16" s="1"/>
  <c r="D63" i="16"/>
  <c r="D64" i="16" s="1"/>
  <c r="D71" i="16"/>
  <c r="D72" i="16" s="1"/>
  <c r="D79" i="16"/>
  <c r="D80" i="16" s="1"/>
  <c r="N11" i="15"/>
  <c r="N12" i="15" s="1"/>
  <c r="N19" i="15"/>
  <c r="N20" i="15" s="1"/>
  <c r="N27" i="15"/>
  <c r="N28" i="15" s="1"/>
  <c r="N35" i="15"/>
  <c r="N36" i="15" s="1"/>
  <c r="N43" i="15"/>
  <c r="N44" i="15" s="1"/>
  <c r="N51" i="15"/>
  <c r="N52" i="15" s="1"/>
  <c r="N59" i="15"/>
  <c r="N60" i="15" s="1"/>
  <c r="N67" i="15"/>
  <c r="N68" i="15" s="1"/>
  <c r="N75" i="15"/>
  <c r="N76" i="15" s="1"/>
  <c r="N83" i="15"/>
  <c r="N84" i="15" s="1"/>
  <c r="N15" i="15"/>
  <c r="N16" i="15" s="1"/>
  <c r="N23" i="15"/>
  <c r="N24" i="15" s="1"/>
  <c r="N31" i="15"/>
  <c r="N32" i="15" s="1"/>
  <c r="N39" i="15"/>
  <c r="N40" i="15" s="1"/>
  <c r="N47" i="15"/>
  <c r="N48" i="15" s="1"/>
  <c r="N55" i="15"/>
  <c r="N56" i="15" s="1"/>
  <c r="N63" i="15"/>
  <c r="N64" i="15" s="1"/>
  <c r="N71" i="15"/>
  <c r="N72" i="15" s="1"/>
  <c r="N79" i="15"/>
  <c r="N80" i="15" s="1"/>
  <c r="L11" i="15"/>
  <c r="L12" i="15" s="1"/>
  <c r="L19" i="15"/>
  <c r="L20" i="15" s="1"/>
  <c r="L27" i="15"/>
  <c r="L28" i="15" s="1"/>
  <c r="L35" i="15"/>
  <c r="L36" i="15" s="1"/>
  <c r="L43" i="15"/>
  <c r="L44" i="15" s="1"/>
  <c r="L51" i="15"/>
  <c r="L52" i="15" s="1"/>
  <c r="L59" i="15"/>
  <c r="L60" i="15" s="1"/>
  <c r="L67" i="15"/>
  <c r="L68" i="15" s="1"/>
  <c r="L75" i="15"/>
  <c r="L76" i="15" s="1"/>
  <c r="L83" i="15"/>
  <c r="L84" i="15" s="1"/>
  <c r="L15" i="15"/>
  <c r="L16" i="15" s="1"/>
  <c r="L23" i="15"/>
  <c r="L24" i="15" s="1"/>
  <c r="L31" i="15"/>
  <c r="L32" i="15" s="1"/>
  <c r="L39" i="15"/>
  <c r="L40" i="15" s="1"/>
  <c r="L47" i="15"/>
  <c r="L48" i="15" s="1"/>
  <c r="L55" i="15"/>
  <c r="L56" i="15" s="1"/>
  <c r="L63" i="15"/>
  <c r="L64" i="15" s="1"/>
  <c r="L71" i="15"/>
  <c r="L72" i="15" s="1"/>
  <c r="L79" i="15"/>
  <c r="L80" i="15" s="1"/>
  <c r="J11" i="15"/>
  <c r="J12" i="15" s="1"/>
  <c r="J19" i="15"/>
  <c r="J20" i="15" s="1"/>
  <c r="J27" i="15"/>
  <c r="J28" i="15" s="1"/>
  <c r="J35" i="15"/>
  <c r="J36" i="15" s="1"/>
  <c r="J43" i="15"/>
  <c r="J44" i="15" s="1"/>
  <c r="J51" i="15"/>
  <c r="J52" i="15" s="1"/>
  <c r="J59" i="15"/>
  <c r="J60" i="15" s="1"/>
  <c r="J67" i="15"/>
  <c r="J68" i="15" s="1"/>
  <c r="J75" i="15"/>
  <c r="J76" i="15" s="1"/>
  <c r="J83" i="15"/>
  <c r="J84" i="15" s="1"/>
  <c r="J15" i="15"/>
  <c r="J16" i="15" s="1"/>
  <c r="J23" i="15"/>
  <c r="J24" i="15" s="1"/>
  <c r="J31" i="15"/>
  <c r="J32" i="15" s="1"/>
  <c r="J39" i="15"/>
  <c r="J40" i="15" s="1"/>
  <c r="J47" i="15"/>
  <c r="J48" i="15" s="1"/>
  <c r="J55" i="15"/>
  <c r="J56" i="15" s="1"/>
  <c r="J63" i="15"/>
  <c r="J64" i="15" s="1"/>
  <c r="J71" i="15"/>
  <c r="J72" i="15" s="1"/>
  <c r="J79" i="15"/>
  <c r="J80" i="15" s="1"/>
  <c r="H11" i="15"/>
  <c r="H12" i="15" s="1"/>
  <c r="H19" i="15"/>
  <c r="H20" i="15" s="1"/>
  <c r="H27" i="15"/>
  <c r="H28" i="15" s="1"/>
  <c r="H35" i="15"/>
  <c r="H36" i="15" s="1"/>
  <c r="H43" i="15"/>
  <c r="H44" i="15" s="1"/>
  <c r="H51" i="15"/>
  <c r="H52" i="15" s="1"/>
  <c r="H59" i="15"/>
  <c r="H60" i="15" s="1"/>
  <c r="H67" i="15"/>
  <c r="H68" i="15" s="1"/>
  <c r="H75" i="15"/>
  <c r="H76" i="15" s="1"/>
  <c r="H83" i="15"/>
  <c r="H84" i="15" s="1"/>
  <c r="H15" i="15"/>
  <c r="H16" i="15" s="1"/>
  <c r="H23" i="15"/>
  <c r="H24" i="15" s="1"/>
  <c r="H31" i="15"/>
  <c r="H32" i="15" s="1"/>
  <c r="H39" i="15"/>
  <c r="H40" i="15" s="1"/>
  <c r="H47" i="15"/>
  <c r="H48" i="15" s="1"/>
  <c r="H55" i="15"/>
  <c r="H56" i="15" s="1"/>
  <c r="H63" i="15"/>
  <c r="H64" i="15" s="1"/>
  <c r="H71" i="15"/>
  <c r="H72" i="15" s="1"/>
  <c r="H79" i="15"/>
  <c r="H80" i="15" s="1"/>
  <c r="F11" i="15"/>
  <c r="F12" i="15" s="1"/>
  <c r="F19" i="15"/>
  <c r="F20" i="15" s="1"/>
  <c r="F27" i="15"/>
  <c r="F28" i="15" s="1"/>
  <c r="F35" i="15"/>
  <c r="F36" i="15" s="1"/>
  <c r="F43" i="15"/>
  <c r="F44" i="15" s="1"/>
  <c r="F51" i="15"/>
  <c r="F52" i="15" s="1"/>
  <c r="F59" i="15"/>
  <c r="F60" i="15" s="1"/>
  <c r="F67" i="15"/>
  <c r="F68" i="15" s="1"/>
  <c r="F75" i="15"/>
  <c r="F76" i="15" s="1"/>
  <c r="F83" i="15"/>
  <c r="F84" i="15" s="1"/>
  <c r="F15" i="15"/>
  <c r="F16" i="15" s="1"/>
  <c r="F23" i="15"/>
  <c r="F24" i="15" s="1"/>
  <c r="F31" i="15"/>
  <c r="F32" i="15" s="1"/>
  <c r="F39" i="15"/>
  <c r="F40" i="15" s="1"/>
  <c r="F47" i="15"/>
  <c r="F48" i="15" s="1"/>
  <c r="F55" i="15"/>
  <c r="F56" i="15" s="1"/>
  <c r="F63" i="15"/>
  <c r="F64" i="15" s="1"/>
  <c r="F71" i="15"/>
  <c r="F72" i="15" s="1"/>
  <c r="F79" i="15"/>
  <c r="F80" i="15" s="1"/>
  <c r="G4" i="15"/>
  <c r="R4" i="15"/>
  <c r="K4" i="15"/>
  <c r="E4" i="15"/>
  <c r="I4" i="15"/>
  <c r="M4" i="15"/>
  <c r="D11" i="15"/>
  <c r="D12" i="15" s="1"/>
  <c r="D19" i="15"/>
  <c r="D20" i="15" s="1"/>
  <c r="D27" i="15"/>
  <c r="D28" i="15" s="1"/>
  <c r="D35" i="15"/>
  <c r="D36" i="15" s="1"/>
  <c r="D43" i="15"/>
  <c r="D44" i="15" s="1"/>
  <c r="D51" i="15"/>
  <c r="D52" i="15" s="1"/>
  <c r="D59" i="15"/>
  <c r="D60" i="15" s="1"/>
  <c r="D67" i="15"/>
  <c r="D68" i="15" s="1"/>
  <c r="D75" i="15"/>
  <c r="D76" i="15" s="1"/>
  <c r="D83" i="15"/>
  <c r="D84" i="15" s="1"/>
  <c r="D15" i="15"/>
  <c r="D16" i="15" s="1"/>
  <c r="D23" i="15"/>
  <c r="D24" i="15" s="1"/>
  <c r="D31" i="15"/>
  <c r="D32" i="15" s="1"/>
  <c r="D39" i="15"/>
  <c r="D40" i="15" s="1"/>
  <c r="D47" i="15"/>
  <c r="D48" i="15" s="1"/>
  <c r="D55" i="15"/>
  <c r="D56" i="15" s="1"/>
  <c r="D63" i="15"/>
  <c r="D64" i="15" s="1"/>
  <c r="D71" i="15"/>
  <c r="D72" i="15" s="1"/>
  <c r="D79" i="15"/>
  <c r="D80" i="15" s="1"/>
  <c r="H11" i="14"/>
  <c r="H12" i="14" s="1"/>
  <c r="H19" i="14"/>
  <c r="H20" i="14" s="1"/>
  <c r="H27" i="14"/>
  <c r="H28" i="14" s="1"/>
  <c r="H35" i="14"/>
  <c r="H36" i="14" s="1"/>
  <c r="H43" i="14"/>
  <c r="H44" i="14" s="1"/>
  <c r="H51" i="14"/>
  <c r="H52" i="14" s="1"/>
  <c r="H59" i="14"/>
  <c r="H60" i="14" s="1"/>
  <c r="H67" i="14"/>
  <c r="H68" i="14" s="1"/>
  <c r="H75" i="14"/>
  <c r="H76" i="14" s="1"/>
  <c r="H15" i="14"/>
  <c r="H16" i="14" s="1"/>
  <c r="H23" i="14"/>
  <c r="H24" i="14" s="1"/>
  <c r="H31" i="14"/>
  <c r="H32" i="14" s="1"/>
  <c r="H39" i="14"/>
  <c r="H40" i="14" s="1"/>
  <c r="H47" i="14"/>
  <c r="H48" i="14" s="1"/>
  <c r="H55" i="14"/>
  <c r="H56" i="14" s="1"/>
  <c r="H63" i="14"/>
  <c r="H64" i="14" s="1"/>
  <c r="H71" i="14"/>
  <c r="H72" i="14" s="1"/>
  <c r="H79" i="14"/>
  <c r="H80" i="14" s="1"/>
  <c r="G19" i="14"/>
  <c r="G20" i="14" s="1"/>
  <c r="F11" i="14"/>
  <c r="F12" i="14" s="1"/>
  <c r="F19" i="14"/>
  <c r="F20" i="14" s="1"/>
  <c r="F27" i="14"/>
  <c r="F28" i="14" s="1"/>
  <c r="F35" i="14"/>
  <c r="F36" i="14" s="1"/>
  <c r="F43" i="14"/>
  <c r="F44" i="14" s="1"/>
  <c r="F51" i="14"/>
  <c r="F52" i="14" s="1"/>
  <c r="F59" i="14"/>
  <c r="F60" i="14" s="1"/>
  <c r="F67" i="14"/>
  <c r="F68" i="14" s="1"/>
  <c r="F75" i="14"/>
  <c r="F76" i="14" s="1"/>
  <c r="F15" i="14"/>
  <c r="F16" i="14" s="1"/>
  <c r="F23" i="14"/>
  <c r="F24" i="14" s="1"/>
  <c r="F31" i="14"/>
  <c r="F32" i="14" s="1"/>
  <c r="F39" i="14"/>
  <c r="F40" i="14" s="1"/>
  <c r="F47" i="14"/>
  <c r="F48" i="14" s="1"/>
  <c r="F55" i="14"/>
  <c r="F56" i="14" s="1"/>
  <c r="F63" i="14"/>
  <c r="F64" i="14" s="1"/>
  <c r="F71" i="14"/>
  <c r="F72" i="14" s="1"/>
  <c r="F79" i="14"/>
  <c r="F80" i="14" s="1"/>
  <c r="E19" i="14"/>
  <c r="E20" i="14" s="1"/>
  <c r="D11" i="14"/>
  <c r="D12" i="14" s="1"/>
  <c r="D19" i="14"/>
  <c r="D20" i="14" s="1"/>
  <c r="D27" i="14"/>
  <c r="D28" i="14" s="1"/>
  <c r="D35" i="14"/>
  <c r="D36" i="14" s="1"/>
  <c r="D43" i="14"/>
  <c r="D44" i="14" s="1"/>
  <c r="D51" i="14"/>
  <c r="D52" i="14" s="1"/>
  <c r="D59" i="14"/>
  <c r="D60" i="14" s="1"/>
  <c r="D67" i="14"/>
  <c r="D68" i="14" s="1"/>
  <c r="D75" i="14"/>
  <c r="D76" i="14" s="1"/>
  <c r="D15" i="14"/>
  <c r="D16" i="14" s="1"/>
  <c r="D23" i="14"/>
  <c r="D24" i="14" s="1"/>
  <c r="D31" i="14"/>
  <c r="D32" i="14" s="1"/>
  <c r="D39" i="14"/>
  <c r="D40" i="14" s="1"/>
  <c r="D47" i="14"/>
  <c r="D48" i="14" s="1"/>
  <c r="D55" i="14"/>
  <c r="D56" i="14" s="1"/>
  <c r="D63" i="14"/>
  <c r="D64" i="14" s="1"/>
  <c r="D71" i="14"/>
  <c r="D72" i="14" s="1"/>
  <c r="D79" i="14"/>
  <c r="D80" i="14" s="1"/>
  <c r="N11" i="14"/>
  <c r="N12" i="14" s="1"/>
  <c r="N19" i="14"/>
  <c r="N20" i="14" s="1"/>
  <c r="N27" i="14"/>
  <c r="N28" i="14" s="1"/>
  <c r="N35" i="14"/>
  <c r="N36" i="14" s="1"/>
  <c r="N43" i="14"/>
  <c r="N44" i="14" s="1"/>
  <c r="N51" i="14"/>
  <c r="N52" i="14" s="1"/>
  <c r="N59" i="14"/>
  <c r="N60" i="14" s="1"/>
  <c r="N67" i="14"/>
  <c r="N68" i="14" s="1"/>
  <c r="N75" i="14"/>
  <c r="N76" i="14" s="1"/>
  <c r="N15" i="14"/>
  <c r="N16" i="14" s="1"/>
  <c r="N23" i="14"/>
  <c r="N24" i="14" s="1"/>
  <c r="N31" i="14"/>
  <c r="N32" i="14" s="1"/>
  <c r="N39" i="14"/>
  <c r="N40" i="14" s="1"/>
  <c r="N47" i="14"/>
  <c r="N48" i="14" s="1"/>
  <c r="N55" i="14"/>
  <c r="N56" i="14" s="1"/>
  <c r="N63" i="14"/>
  <c r="N64" i="14" s="1"/>
  <c r="N71" i="14"/>
  <c r="N72" i="14" s="1"/>
  <c r="N79" i="14"/>
  <c r="N80" i="14" s="1"/>
  <c r="M19" i="14"/>
  <c r="M20" i="14" s="1"/>
  <c r="L15" i="14"/>
  <c r="L16" i="14" s="1"/>
  <c r="L23" i="14"/>
  <c r="L24" i="14" s="1"/>
  <c r="L31" i="14"/>
  <c r="L32" i="14" s="1"/>
  <c r="L39" i="14"/>
  <c r="L40" i="14" s="1"/>
  <c r="L47" i="14"/>
  <c r="L48" i="14" s="1"/>
  <c r="L55" i="14"/>
  <c r="L56" i="14" s="1"/>
  <c r="L63" i="14"/>
  <c r="L64" i="14" s="1"/>
  <c r="L71" i="14"/>
  <c r="L72" i="14" s="1"/>
  <c r="L79" i="14"/>
  <c r="L80" i="14" s="1"/>
  <c r="K19" i="14"/>
  <c r="K20" i="14" s="1"/>
  <c r="J11" i="14"/>
  <c r="J12" i="14" s="1"/>
  <c r="J19" i="14"/>
  <c r="J20" i="14" s="1"/>
  <c r="J27" i="14"/>
  <c r="J28" i="14" s="1"/>
  <c r="J35" i="14"/>
  <c r="J36" i="14" s="1"/>
  <c r="J43" i="14"/>
  <c r="J44" i="14" s="1"/>
  <c r="J51" i="14"/>
  <c r="J52" i="14" s="1"/>
  <c r="J59" i="14"/>
  <c r="J60" i="14" s="1"/>
  <c r="J67" i="14"/>
  <c r="J68" i="14" s="1"/>
  <c r="J75" i="14"/>
  <c r="J76" i="14" s="1"/>
  <c r="J15" i="14"/>
  <c r="J16" i="14" s="1"/>
  <c r="J23" i="14"/>
  <c r="J24" i="14" s="1"/>
  <c r="J31" i="14"/>
  <c r="J32" i="14" s="1"/>
  <c r="J39" i="14"/>
  <c r="J40" i="14" s="1"/>
  <c r="J47" i="14"/>
  <c r="J48" i="14" s="1"/>
  <c r="J55" i="14"/>
  <c r="J56" i="14" s="1"/>
  <c r="J63" i="14"/>
  <c r="J64" i="14" s="1"/>
  <c r="J71" i="14"/>
  <c r="J72" i="14" s="1"/>
  <c r="J79" i="14"/>
  <c r="J80" i="14" s="1"/>
  <c r="E4" i="14"/>
  <c r="I4" i="14"/>
  <c r="M4" i="14"/>
  <c r="R4" i="14"/>
  <c r="G4" i="14"/>
  <c r="K4" i="14"/>
  <c r="I19" i="14"/>
  <c r="I20" i="14" s="1"/>
  <c r="N23" i="13"/>
  <c r="N24" i="13" s="1"/>
  <c r="N39" i="13"/>
  <c r="N40" i="13" s="1"/>
  <c r="N11" i="13"/>
  <c r="N12" i="13" s="1"/>
  <c r="N19" i="13"/>
  <c r="N20" i="13" s="1"/>
  <c r="N27" i="13"/>
  <c r="N28" i="13" s="1"/>
  <c r="N35" i="13"/>
  <c r="N36" i="13" s="1"/>
  <c r="N43" i="13"/>
  <c r="N44" i="13" s="1"/>
  <c r="N15" i="13"/>
  <c r="N16" i="13" s="1"/>
  <c r="N31" i="13"/>
  <c r="N32" i="13" s="1"/>
  <c r="M23" i="13"/>
  <c r="M24" i="13" s="1"/>
  <c r="M39" i="13"/>
  <c r="M40" i="13" s="1"/>
  <c r="M47" i="13"/>
  <c r="M48" i="13" s="1"/>
  <c r="M55" i="13"/>
  <c r="M56" i="13" s="1"/>
  <c r="M63" i="13"/>
  <c r="M64" i="13" s="1"/>
  <c r="M71" i="13"/>
  <c r="M72" i="13" s="1"/>
  <c r="M79" i="13"/>
  <c r="M80" i="13" s="1"/>
  <c r="M15" i="13"/>
  <c r="M16" i="13" s="1"/>
  <c r="M31" i="13"/>
  <c r="M32" i="13" s="1"/>
  <c r="M11" i="13"/>
  <c r="M12" i="13" s="1"/>
  <c r="M19" i="13"/>
  <c r="M20" i="13" s="1"/>
  <c r="M27" i="13"/>
  <c r="M28" i="13" s="1"/>
  <c r="M35" i="13"/>
  <c r="M36" i="13" s="1"/>
  <c r="M43" i="13"/>
  <c r="M44" i="13" s="1"/>
  <c r="M51" i="13"/>
  <c r="M52" i="13" s="1"/>
  <c r="M59" i="13"/>
  <c r="M60" i="13" s="1"/>
  <c r="M67" i="13"/>
  <c r="M68" i="13" s="1"/>
  <c r="M75" i="13"/>
  <c r="M76" i="13" s="1"/>
  <c r="M83" i="13"/>
  <c r="M84" i="13" s="1"/>
  <c r="L15" i="13"/>
  <c r="L16" i="13" s="1"/>
  <c r="L23" i="13"/>
  <c r="L24" i="13" s="1"/>
  <c r="L11" i="13"/>
  <c r="L12" i="13" s="1"/>
  <c r="L19" i="13"/>
  <c r="L20" i="13" s="1"/>
  <c r="L27" i="13"/>
  <c r="L28" i="13" s="1"/>
  <c r="L35" i="13"/>
  <c r="L36" i="13" s="1"/>
  <c r="L43" i="13"/>
  <c r="L44" i="13" s="1"/>
  <c r="L31" i="13"/>
  <c r="L32" i="13" s="1"/>
  <c r="L39" i="13"/>
  <c r="L40" i="13" s="1"/>
  <c r="L87" i="13"/>
  <c r="L88" i="13" s="1"/>
  <c r="K31" i="13"/>
  <c r="K32" i="13" s="1"/>
  <c r="K39" i="13"/>
  <c r="K40" i="13" s="1"/>
  <c r="K47" i="13"/>
  <c r="K48" i="13" s="1"/>
  <c r="K55" i="13"/>
  <c r="K56" i="13" s="1"/>
  <c r="K63" i="13"/>
  <c r="K64" i="13" s="1"/>
  <c r="K71" i="13"/>
  <c r="K72" i="13" s="1"/>
  <c r="K79" i="13"/>
  <c r="K80" i="13" s="1"/>
  <c r="K15" i="13"/>
  <c r="K16" i="13" s="1"/>
  <c r="K23" i="13"/>
  <c r="K24" i="13" s="1"/>
  <c r="K11" i="13"/>
  <c r="K12" i="13" s="1"/>
  <c r="K19" i="13"/>
  <c r="K20" i="13" s="1"/>
  <c r="K27" i="13"/>
  <c r="K28" i="13" s="1"/>
  <c r="K35" i="13"/>
  <c r="K36" i="13" s="1"/>
  <c r="K43" i="13"/>
  <c r="K44" i="13" s="1"/>
  <c r="K51" i="13"/>
  <c r="K52" i="13" s="1"/>
  <c r="K59" i="13"/>
  <c r="K60" i="13" s="1"/>
  <c r="K67" i="13"/>
  <c r="K68" i="13" s="1"/>
  <c r="K75" i="13"/>
  <c r="K76" i="13" s="1"/>
  <c r="K83" i="13"/>
  <c r="K84" i="13" s="1"/>
  <c r="I15" i="13"/>
  <c r="I16" i="13" s="1"/>
  <c r="I31" i="13"/>
  <c r="I32" i="13" s="1"/>
  <c r="I39" i="13"/>
  <c r="I40" i="13" s="1"/>
  <c r="I47" i="13"/>
  <c r="I48" i="13" s="1"/>
  <c r="I55" i="13"/>
  <c r="I56" i="13" s="1"/>
  <c r="I63" i="13"/>
  <c r="I64" i="13" s="1"/>
  <c r="I71" i="13"/>
  <c r="I72" i="13" s="1"/>
  <c r="I79" i="13"/>
  <c r="I80" i="13" s="1"/>
  <c r="I87" i="13"/>
  <c r="I88" i="13" s="1"/>
  <c r="I23" i="13"/>
  <c r="I24" i="13" s="1"/>
  <c r="I11" i="13"/>
  <c r="I12" i="13" s="1"/>
  <c r="I19" i="13"/>
  <c r="I20" i="13" s="1"/>
  <c r="I27" i="13"/>
  <c r="I28" i="13" s="1"/>
  <c r="I35" i="13"/>
  <c r="I36" i="13" s="1"/>
  <c r="I43" i="13"/>
  <c r="I44" i="13" s="1"/>
  <c r="I51" i="13"/>
  <c r="I52" i="13" s="1"/>
  <c r="I59" i="13"/>
  <c r="I60" i="13" s="1"/>
  <c r="I67" i="13"/>
  <c r="I68" i="13" s="1"/>
  <c r="I75" i="13"/>
  <c r="I76" i="13" s="1"/>
  <c r="I83" i="13"/>
  <c r="I84" i="13" s="1"/>
  <c r="J23" i="13"/>
  <c r="J24" i="13" s="1"/>
  <c r="J11" i="13"/>
  <c r="J12" i="13" s="1"/>
  <c r="J19" i="13"/>
  <c r="J20" i="13" s="1"/>
  <c r="J27" i="13"/>
  <c r="J28" i="13" s="1"/>
  <c r="J35" i="13"/>
  <c r="J36" i="13" s="1"/>
  <c r="J43" i="13"/>
  <c r="J44" i="13" s="1"/>
  <c r="J15" i="13"/>
  <c r="J16" i="13" s="1"/>
  <c r="J31" i="13"/>
  <c r="J32" i="13" s="1"/>
  <c r="J39" i="13"/>
  <c r="J40" i="13" s="1"/>
  <c r="H23" i="13"/>
  <c r="H24" i="13" s="1"/>
  <c r="H31" i="13"/>
  <c r="H32" i="13" s="1"/>
  <c r="H39" i="13"/>
  <c r="H40" i="13" s="1"/>
  <c r="R4" i="13"/>
  <c r="H11" i="13"/>
  <c r="H12" i="13" s="1"/>
  <c r="H19" i="13"/>
  <c r="H20" i="13" s="1"/>
  <c r="H27" i="13"/>
  <c r="H28" i="13" s="1"/>
  <c r="H35" i="13"/>
  <c r="H36" i="13" s="1"/>
  <c r="H43" i="13"/>
  <c r="H44" i="13" s="1"/>
  <c r="H15" i="13"/>
  <c r="H16" i="13" s="1"/>
  <c r="G15" i="13"/>
  <c r="G16" i="13" s="1"/>
  <c r="G23" i="13"/>
  <c r="G24" i="13" s="1"/>
  <c r="G31" i="13"/>
  <c r="G32" i="13" s="1"/>
  <c r="G39" i="13"/>
  <c r="G40" i="13" s="1"/>
  <c r="G47" i="13"/>
  <c r="G48" i="13" s="1"/>
  <c r="G55" i="13"/>
  <c r="G56" i="13" s="1"/>
  <c r="G63" i="13"/>
  <c r="G64" i="13" s="1"/>
  <c r="G71" i="13"/>
  <c r="G72" i="13" s="1"/>
  <c r="G79" i="13"/>
  <c r="G80" i="13" s="1"/>
  <c r="G87" i="13"/>
  <c r="G88" i="13" s="1"/>
  <c r="G11" i="13"/>
  <c r="G12" i="13" s="1"/>
  <c r="G19" i="13"/>
  <c r="G20" i="13" s="1"/>
  <c r="G27" i="13"/>
  <c r="G28" i="13" s="1"/>
  <c r="G35" i="13"/>
  <c r="G36" i="13" s="1"/>
  <c r="G43" i="13"/>
  <c r="G44" i="13" s="1"/>
  <c r="G51" i="13"/>
  <c r="G52" i="13" s="1"/>
  <c r="G59" i="13"/>
  <c r="G60" i="13" s="1"/>
  <c r="G67" i="13"/>
  <c r="G68" i="13" s="1"/>
  <c r="G75" i="13"/>
  <c r="G76" i="13" s="1"/>
  <c r="G83" i="13"/>
  <c r="G84" i="13" s="1"/>
  <c r="K4" i="13"/>
  <c r="F11" i="13"/>
  <c r="F12" i="13" s="1"/>
  <c r="F19" i="13"/>
  <c r="F20" i="13" s="1"/>
  <c r="F27" i="13"/>
  <c r="F28" i="13" s="1"/>
  <c r="F35" i="13"/>
  <c r="F36" i="13" s="1"/>
  <c r="F43" i="13"/>
  <c r="F44" i="13" s="1"/>
  <c r="F15" i="13"/>
  <c r="F16" i="13" s="1"/>
  <c r="F23" i="13"/>
  <c r="F24" i="13" s="1"/>
  <c r="F31" i="13"/>
  <c r="F32" i="13" s="1"/>
  <c r="F39" i="13"/>
  <c r="F40" i="13" s="1"/>
  <c r="E15" i="13"/>
  <c r="E16" i="13" s="1"/>
  <c r="E47" i="13"/>
  <c r="E48" i="13" s="1"/>
  <c r="E55" i="13"/>
  <c r="E56" i="13" s="1"/>
  <c r="E63" i="13"/>
  <c r="E64" i="13" s="1"/>
  <c r="E71" i="13"/>
  <c r="E72" i="13" s="1"/>
  <c r="E79" i="13"/>
  <c r="E80" i="13" s="1"/>
  <c r="E87" i="13"/>
  <c r="E88" i="13" s="1"/>
  <c r="E23" i="13"/>
  <c r="E24" i="13" s="1"/>
  <c r="E31" i="13"/>
  <c r="E32" i="13" s="1"/>
  <c r="E39" i="13"/>
  <c r="E40" i="13" s="1"/>
  <c r="G4" i="13"/>
  <c r="E11" i="13"/>
  <c r="E12" i="13" s="1"/>
  <c r="E19" i="13"/>
  <c r="E20" i="13" s="1"/>
  <c r="E27" i="13"/>
  <c r="E28" i="13" s="1"/>
  <c r="E35" i="13"/>
  <c r="E36" i="13" s="1"/>
  <c r="E43" i="13"/>
  <c r="E44" i="13" s="1"/>
  <c r="E51" i="13"/>
  <c r="E52" i="13" s="1"/>
  <c r="E59" i="13"/>
  <c r="E60" i="13" s="1"/>
  <c r="E67" i="13"/>
  <c r="E68" i="13" s="1"/>
  <c r="E75" i="13"/>
  <c r="E76" i="13" s="1"/>
  <c r="E83" i="13"/>
  <c r="E84" i="13" s="1"/>
  <c r="D15" i="13"/>
  <c r="D16" i="13" s="1"/>
  <c r="D23" i="13"/>
  <c r="D24" i="13" s="1"/>
  <c r="E4" i="13"/>
  <c r="I4" i="13"/>
  <c r="M4" i="13"/>
  <c r="D11" i="13"/>
  <c r="D12" i="13" s="1"/>
  <c r="O12" i="13" s="1"/>
  <c r="R12" i="13" s="1"/>
  <c r="S12" i="13" s="1"/>
  <c r="T12" i="13" s="1"/>
  <c r="D19" i="13"/>
  <c r="D20" i="13" s="1"/>
  <c r="D27" i="13"/>
  <c r="D28" i="13" s="1"/>
  <c r="O28" i="13" s="1"/>
  <c r="R28" i="13" s="1"/>
  <c r="S28" i="13" s="1"/>
  <c r="T28" i="13" s="1"/>
  <c r="D35" i="13"/>
  <c r="D36" i="13" s="1"/>
  <c r="D43" i="13"/>
  <c r="D44" i="13" s="1"/>
  <c r="O44" i="13" s="1"/>
  <c r="R44" i="13" s="1"/>
  <c r="S44" i="13" s="1"/>
  <c r="T44" i="13" s="1"/>
  <c r="D31" i="13"/>
  <c r="D32" i="13" s="1"/>
  <c r="D39" i="13"/>
  <c r="D40" i="13" s="1"/>
  <c r="M15" i="12"/>
  <c r="M16" i="12" s="1"/>
  <c r="M23" i="12"/>
  <c r="M24" i="12" s="1"/>
  <c r="M31" i="12"/>
  <c r="M32" i="12" s="1"/>
  <c r="M39" i="12"/>
  <c r="M40" i="12" s="1"/>
  <c r="M47" i="12"/>
  <c r="M48" i="12" s="1"/>
  <c r="M55" i="12"/>
  <c r="M56" i="12" s="1"/>
  <c r="M63" i="12"/>
  <c r="M64" i="12" s="1"/>
  <c r="M71" i="12"/>
  <c r="M72" i="12" s="1"/>
  <c r="M11" i="12"/>
  <c r="M12" i="12" s="1"/>
  <c r="M19" i="12"/>
  <c r="M20" i="12" s="1"/>
  <c r="M27" i="12"/>
  <c r="M28" i="12" s="1"/>
  <c r="M35" i="12"/>
  <c r="M36" i="12" s="1"/>
  <c r="M43" i="12"/>
  <c r="M44" i="12" s="1"/>
  <c r="M51" i="12"/>
  <c r="M52" i="12" s="1"/>
  <c r="M59" i="12"/>
  <c r="M60" i="12" s="1"/>
  <c r="M67" i="12"/>
  <c r="M68" i="12" s="1"/>
  <c r="M75" i="12"/>
  <c r="M76" i="12" s="1"/>
  <c r="K15" i="12"/>
  <c r="K16" i="12" s="1"/>
  <c r="K23" i="12"/>
  <c r="K24" i="12" s="1"/>
  <c r="K31" i="12"/>
  <c r="K32" i="12" s="1"/>
  <c r="K39" i="12"/>
  <c r="K40" i="12" s="1"/>
  <c r="K47" i="12"/>
  <c r="K48" i="12" s="1"/>
  <c r="K55" i="12"/>
  <c r="K56" i="12" s="1"/>
  <c r="K63" i="12"/>
  <c r="K64" i="12" s="1"/>
  <c r="K71" i="12"/>
  <c r="K72" i="12" s="1"/>
  <c r="K11" i="12"/>
  <c r="K12" i="12" s="1"/>
  <c r="K19" i="12"/>
  <c r="K20" i="12" s="1"/>
  <c r="K27" i="12"/>
  <c r="K28" i="12" s="1"/>
  <c r="K35" i="12"/>
  <c r="K36" i="12" s="1"/>
  <c r="K43" i="12"/>
  <c r="K44" i="12" s="1"/>
  <c r="K51" i="12"/>
  <c r="K52" i="12" s="1"/>
  <c r="K59" i="12"/>
  <c r="K60" i="12" s="1"/>
  <c r="K67" i="12"/>
  <c r="K68" i="12" s="1"/>
  <c r="K75" i="12"/>
  <c r="K76" i="12" s="1"/>
  <c r="I15" i="12"/>
  <c r="I16" i="12" s="1"/>
  <c r="I23" i="12"/>
  <c r="I24" i="12" s="1"/>
  <c r="I31" i="12"/>
  <c r="I32" i="12" s="1"/>
  <c r="I39" i="12"/>
  <c r="I40" i="12" s="1"/>
  <c r="I47" i="12"/>
  <c r="I48" i="12" s="1"/>
  <c r="I55" i="12"/>
  <c r="I56" i="12" s="1"/>
  <c r="I63" i="12"/>
  <c r="I64" i="12" s="1"/>
  <c r="I71" i="12"/>
  <c r="I72" i="12" s="1"/>
  <c r="I11" i="12"/>
  <c r="I12" i="12" s="1"/>
  <c r="I19" i="12"/>
  <c r="I20" i="12" s="1"/>
  <c r="I27" i="12"/>
  <c r="I28" i="12" s="1"/>
  <c r="I35" i="12"/>
  <c r="I36" i="12" s="1"/>
  <c r="I43" i="12"/>
  <c r="I44" i="12" s="1"/>
  <c r="I51" i="12"/>
  <c r="I52" i="12" s="1"/>
  <c r="I59" i="12"/>
  <c r="I60" i="12" s="1"/>
  <c r="I67" i="12"/>
  <c r="I68" i="12" s="1"/>
  <c r="I75" i="12"/>
  <c r="I76" i="12" s="1"/>
  <c r="R4" i="12"/>
  <c r="G15" i="12"/>
  <c r="G16" i="12" s="1"/>
  <c r="G23" i="12"/>
  <c r="G24" i="12" s="1"/>
  <c r="G31" i="12"/>
  <c r="G32" i="12" s="1"/>
  <c r="G39" i="12"/>
  <c r="G40" i="12" s="1"/>
  <c r="G47" i="12"/>
  <c r="G48" i="12" s="1"/>
  <c r="G55" i="12"/>
  <c r="G56" i="12" s="1"/>
  <c r="G63" i="12"/>
  <c r="G64" i="12" s="1"/>
  <c r="G71" i="12"/>
  <c r="G72" i="12" s="1"/>
  <c r="G11" i="12"/>
  <c r="G12" i="12" s="1"/>
  <c r="G19" i="12"/>
  <c r="G20" i="12" s="1"/>
  <c r="G27" i="12"/>
  <c r="G28" i="12" s="1"/>
  <c r="G35" i="12"/>
  <c r="G36" i="12" s="1"/>
  <c r="G43" i="12"/>
  <c r="G44" i="12" s="1"/>
  <c r="G51" i="12"/>
  <c r="G52" i="12" s="1"/>
  <c r="G59" i="12"/>
  <c r="G60" i="12" s="1"/>
  <c r="G67" i="12"/>
  <c r="G68" i="12" s="1"/>
  <c r="G75" i="12"/>
  <c r="G76" i="12" s="1"/>
  <c r="K4" i="12"/>
  <c r="E15" i="12"/>
  <c r="E16" i="12" s="1"/>
  <c r="E23" i="12"/>
  <c r="E24" i="12" s="1"/>
  <c r="E31" i="12"/>
  <c r="E32" i="12" s="1"/>
  <c r="E39" i="12"/>
  <c r="E40" i="12" s="1"/>
  <c r="E47" i="12"/>
  <c r="E48" i="12" s="1"/>
  <c r="E55" i="12"/>
  <c r="E56" i="12" s="1"/>
  <c r="E63" i="12"/>
  <c r="E64" i="12" s="1"/>
  <c r="E71" i="12"/>
  <c r="E72" i="12" s="1"/>
  <c r="G4" i="12"/>
  <c r="E11" i="12"/>
  <c r="E12" i="12" s="1"/>
  <c r="E19" i="12"/>
  <c r="E20" i="12" s="1"/>
  <c r="E27" i="12"/>
  <c r="E28" i="12" s="1"/>
  <c r="E35" i="12"/>
  <c r="E36" i="12" s="1"/>
  <c r="E43" i="12"/>
  <c r="E44" i="12" s="1"/>
  <c r="E51" i="12"/>
  <c r="E52" i="12" s="1"/>
  <c r="E59" i="12"/>
  <c r="E60" i="12" s="1"/>
  <c r="E67" i="12"/>
  <c r="E68" i="12" s="1"/>
  <c r="E75" i="12"/>
  <c r="E76" i="12" s="1"/>
  <c r="E4" i="12"/>
  <c r="I4" i="12"/>
  <c r="M4" i="12"/>
  <c r="E181" i="11"/>
  <c r="G181" i="11"/>
  <c r="I181" i="11"/>
  <c r="K181" i="11"/>
  <c r="K179" i="11" s="1"/>
  <c r="K180" i="11" s="1"/>
  <c r="M181" i="11"/>
  <c r="M175" i="11" s="1"/>
  <c r="M176" i="11" s="1"/>
  <c r="N15" i="11"/>
  <c r="N16" i="11" s="1"/>
  <c r="N23" i="11"/>
  <c r="N24" i="11" s="1"/>
  <c r="N31" i="11"/>
  <c r="N32" i="11" s="1"/>
  <c r="N39" i="11"/>
  <c r="N40" i="11" s="1"/>
  <c r="N47" i="11"/>
  <c r="N48" i="11" s="1"/>
  <c r="N55" i="11"/>
  <c r="N56" i="11" s="1"/>
  <c r="N63" i="11"/>
  <c r="N64" i="11" s="1"/>
  <c r="N71" i="11"/>
  <c r="N72" i="11" s="1"/>
  <c r="N11" i="11"/>
  <c r="N12" i="11" s="1"/>
  <c r="N19" i="11"/>
  <c r="N20" i="11" s="1"/>
  <c r="N27" i="11"/>
  <c r="N28" i="11" s="1"/>
  <c r="N35" i="11"/>
  <c r="N36" i="11" s="1"/>
  <c r="N43" i="11"/>
  <c r="N44" i="11" s="1"/>
  <c r="N51" i="11"/>
  <c r="N52" i="11" s="1"/>
  <c r="N59" i="11"/>
  <c r="N60" i="11" s="1"/>
  <c r="N67" i="11"/>
  <c r="N68" i="11" s="1"/>
  <c r="N75" i="11"/>
  <c r="N76" i="11" s="1"/>
  <c r="L15" i="11"/>
  <c r="L16" i="11" s="1"/>
  <c r="L23" i="11"/>
  <c r="L24" i="11" s="1"/>
  <c r="L31" i="11"/>
  <c r="L32" i="11" s="1"/>
  <c r="L39" i="11"/>
  <c r="L40" i="11" s="1"/>
  <c r="L47" i="11"/>
  <c r="L48" i="11" s="1"/>
  <c r="L55" i="11"/>
  <c r="L56" i="11" s="1"/>
  <c r="L63" i="11"/>
  <c r="L64" i="11" s="1"/>
  <c r="L71" i="11"/>
  <c r="L72" i="11" s="1"/>
  <c r="L11" i="11"/>
  <c r="L12" i="11" s="1"/>
  <c r="L19" i="11"/>
  <c r="L20" i="11" s="1"/>
  <c r="L27" i="11"/>
  <c r="L28" i="11" s="1"/>
  <c r="L35" i="11"/>
  <c r="L36" i="11" s="1"/>
  <c r="L43" i="11"/>
  <c r="L44" i="11" s="1"/>
  <c r="L51" i="11"/>
  <c r="L52" i="11" s="1"/>
  <c r="L59" i="11"/>
  <c r="L60" i="11" s="1"/>
  <c r="L67" i="11"/>
  <c r="L68" i="11" s="1"/>
  <c r="L75" i="11"/>
  <c r="L76" i="11" s="1"/>
  <c r="J15" i="11"/>
  <c r="J16" i="11" s="1"/>
  <c r="J23" i="11"/>
  <c r="J24" i="11" s="1"/>
  <c r="J31" i="11"/>
  <c r="J32" i="11" s="1"/>
  <c r="J39" i="11"/>
  <c r="J40" i="11" s="1"/>
  <c r="J47" i="11"/>
  <c r="J48" i="11" s="1"/>
  <c r="J55" i="11"/>
  <c r="J56" i="11" s="1"/>
  <c r="J63" i="11"/>
  <c r="J64" i="11" s="1"/>
  <c r="J71" i="11"/>
  <c r="J72" i="11" s="1"/>
  <c r="J11" i="11"/>
  <c r="J12" i="11" s="1"/>
  <c r="J19" i="11"/>
  <c r="J20" i="11" s="1"/>
  <c r="J27" i="11"/>
  <c r="J28" i="11" s="1"/>
  <c r="J35" i="11"/>
  <c r="J36" i="11" s="1"/>
  <c r="J43" i="11"/>
  <c r="J44" i="11" s="1"/>
  <c r="J51" i="11"/>
  <c r="J52" i="11" s="1"/>
  <c r="J59" i="11"/>
  <c r="J60" i="11" s="1"/>
  <c r="J67" i="11"/>
  <c r="J68" i="11" s="1"/>
  <c r="J75" i="11"/>
  <c r="J76" i="11" s="1"/>
  <c r="H15" i="11"/>
  <c r="H16" i="11" s="1"/>
  <c r="H23" i="11"/>
  <c r="H24" i="11" s="1"/>
  <c r="H31" i="11"/>
  <c r="H32" i="11" s="1"/>
  <c r="H39" i="11"/>
  <c r="H40" i="11" s="1"/>
  <c r="H47" i="11"/>
  <c r="H48" i="11" s="1"/>
  <c r="H55" i="11"/>
  <c r="H56" i="11" s="1"/>
  <c r="H63" i="11"/>
  <c r="H64" i="11" s="1"/>
  <c r="H71" i="11"/>
  <c r="H72" i="11" s="1"/>
  <c r="R4" i="11"/>
  <c r="H11" i="11"/>
  <c r="H12" i="11" s="1"/>
  <c r="H19" i="11"/>
  <c r="H20" i="11" s="1"/>
  <c r="H27" i="11"/>
  <c r="H28" i="11" s="1"/>
  <c r="H35" i="11"/>
  <c r="H36" i="11" s="1"/>
  <c r="H43" i="11"/>
  <c r="H44" i="11" s="1"/>
  <c r="H51" i="11"/>
  <c r="H52" i="11" s="1"/>
  <c r="H59" i="11"/>
  <c r="H60" i="11" s="1"/>
  <c r="H67" i="11"/>
  <c r="H68" i="11" s="1"/>
  <c r="H75" i="11"/>
  <c r="H76" i="11" s="1"/>
  <c r="F15" i="11"/>
  <c r="F16" i="11" s="1"/>
  <c r="F23" i="11"/>
  <c r="F24" i="11" s="1"/>
  <c r="F31" i="11"/>
  <c r="F32" i="11" s="1"/>
  <c r="F39" i="11"/>
  <c r="F40" i="11" s="1"/>
  <c r="F47" i="11"/>
  <c r="F48" i="11" s="1"/>
  <c r="F55" i="11"/>
  <c r="F56" i="11" s="1"/>
  <c r="F63" i="11"/>
  <c r="F64" i="11" s="1"/>
  <c r="F71" i="11"/>
  <c r="F72" i="11" s="1"/>
  <c r="K4" i="11"/>
  <c r="F11" i="11"/>
  <c r="F12" i="11" s="1"/>
  <c r="F19" i="11"/>
  <c r="F20" i="11" s="1"/>
  <c r="F27" i="11"/>
  <c r="F28" i="11" s="1"/>
  <c r="F35" i="11"/>
  <c r="F36" i="11" s="1"/>
  <c r="F43" i="11"/>
  <c r="F44" i="11" s="1"/>
  <c r="F51" i="11"/>
  <c r="F52" i="11" s="1"/>
  <c r="F59" i="11"/>
  <c r="F60" i="11" s="1"/>
  <c r="F67" i="11"/>
  <c r="F68" i="11" s="1"/>
  <c r="F75" i="11"/>
  <c r="F76" i="11" s="1"/>
  <c r="G4" i="11"/>
  <c r="D15" i="11"/>
  <c r="D16" i="11" s="1"/>
  <c r="D23" i="11"/>
  <c r="D24" i="11" s="1"/>
  <c r="D31" i="11"/>
  <c r="D32" i="11" s="1"/>
  <c r="D39" i="11"/>
  <c r="D40" i="11" s="1"/>
  <c r="D47" i="11"/>
  <c r="D48" i="11" s="1"/>
  <c r="D55" i="11"/>
  <c r="D56" i="11" s="1"/>
  <c r="D63" i="11"/>
  <c r="D64" i="11" s="1"/>
  <c r="D71" i="11"/>
  <c r="D72" i="11" s="1"/>
  <c r="E4" i="11"/>
  <c r="I4" i="11"/>
  <c r="M4" i="11"/>
  <c r="D11" i="11"/>
  <c r="D12" i="11" s="1"/>
  <c r="D19" i="11"/>
  <c r="D20" i="11" s="1"/>
  <c r="D27" i="11"/>
  <c r="D28" i="11" s="1"/>
  <c r="D35" i="11"/>
  <c r="D36" i="11" s="1"/>
  <c r="D43" i="11"/>
  <c r="D44" i="11" s="1"/>
  <c r="D51" i="11"/>
  <c r="D52" i="11" s="1"/>
  <c r="D59" i="11"/>
  <c r="D60" i="11" s="1"/>
  <c r="D67" i="11"/>
  <c r="D68" i="11" s="1"/>
  <c r="D75" i="11"/>
  <c r="D76" i="11" s="1"/>
  <c r="D171" i="20"/>
  <c r="D172" i="20" s="1"/>
  <c r="D167" i="20"/>
  <c r="D168" i="20" s="1"/>
  <c r="D163" i="20"/>
  <c r="D164" i="20" s="1"/>
  <c r="D159" i="20"/>
  <c r="D160" i="20" s="1"/>
  <c r="D155" i="20"/>
  <c r="D156" i="20" s="1"/>
  <c r="D151" i="20"/>
  <c r="D152" i="20" s="1"/>
  <c r="D147" i="20"/>
  <c r="D148" i="20" s="1"/>
  <c r="D143" i="20"/>
  <c r="D144" i="20" s="1"/>
  <c r="D139" i="20"/>
  <c r="D140" i="20" s="1"/>
  <c r="D135" i="20"/>
  <c r="D136" i="20" s="1"/>
  <c r="D119" i="20"/>
  <c r="D120" i="20" s="1"/>
  <c r="D115" i="20"/>
  <c r="D116" i="20" s="1"/>
  <c r="D111" i="20"/>
  <c r="D112" i="20" s="1"/>
  <c r="D107" i="20"/>
  <c r="D108" i="20" s="1"/>
  <c r="D103" i="20"/>
  <c r="D104" i="20" s="1"/>
  <c r="D99" i="20"/>
  <c r="D100" i="20" s="1"/>
  <c r="D95" i="20"/>
  <c r="D96" i="20" s="1"/>
  <c r="D91" i="20"/>
  <c r="D92" i="20" s="1"/>
  <c r="D87" i="20"/>
  <c r="D88" i="20" s="1"/>
  <c r="F171" i="20"/>
  <c r="F172" i="20" s="1"/>
  <c r="F167" i="20"/>
  <c r="F168" i="20" s="1"/>
  <c r="F163" i="20"/>
  <c r="F164" i="20" s="1"/>
  <c r="F159" i="20"/>
  <c r="F160" i="20" s="1"/>
  <c r="F155" i="20"/>
  <c r="F156" i="20" s="1"/>
  <c r="F151" i="20"/>
  <c r="F152" i="20" s="1"/>
  <c r="F147" i="20"/>
  <c r="F148" i="20" s="1"/>
  <c r="F143" i="20"/>
  <c r="F144" i="20" s="1"/>
  <c r="F139" i="20"/>
  <c r="F140" i="20" s="1"/>
  <c r="F135" i="20"/>
  <c r="F136" i="20" s="1"/>
  <c r="F119" i="20"/>
  <c r="F120" i="20" s="1"/>
  <c r="F115" i="20"/>
  <c r="F116" i="20" s="1"/>
  <c r="F111" i="20"/>
  <c r="F112" i="20" s="1"/>
  <c r="F107" i="20"/>
  <c r="F108" i="20" s="1"/>
  <c r="F103" i="20"/>
  <c r="F104" i="20" s="1"/>
  <c r="F99" i="20"/>
  <c r="F100" i="20" s="1"/>
  <c r="F95" i="20"/>
  <c r="F96" i="20" s="1"/>
  <c r="F91" i="20"/>
  <c r="F92" i="20" s="1"/>
  <c r="F87" i="20"/>
  <c r="F88" i="20" s="1"/>
  <c r="H171" i="20"/>
  <c r="H172" i="20" s="1"/>
  <c r="H167" i="20"/>
  <c r="H168" i="20" s="1"/>
  <c r="H163" i="20"/>
  <c r="H164" i="20" s="1"/>
  <c r="H159" i="20"/>
  <c r="H160" i="20" s="1"/>
  <c r="H155" i="20"/>
  <c r="H156" i="20" s="1"/>
  <c r="H151" i="20"/>
  <c r="H152" i="20" s="1"/>
  <c r="H147" i="20"/>
  <c r="H148" i="20" s="1"/>
  <c r="H143" i="20"/>
  <c r="H144" i="20" s="1"/>
  <c r="H139" i="20"/>
  <c r="H140" i="20" s="1"/>
  <c r="H135" i="20"/>
  <c r="H136" i="20" s="1"/>
  <c r="H119" i="20"/>
  <c r="H120" i="20" s="1"/>
  <c r="H115" i="20"/>
  <c r="H116" i="20" s="1"/>
  <c r="H111" i="20"/>
  <c r="H112" i="20" s="1"/>
  <c r="H107" i="20"/>
  <c r="H108" i="20" s="1"/>
  <c r="H103" i="20"/>
  <c r="H104" i="20" s="1"/>
  <c r="H99" i="20"/>
  <c r="H100" i="20" s="1"/>
  <c r="H95" i="20"/>
  <c r="H96" i="20" s="1"/>
  <c r="H91" i="20"/>
  <c r="H92" i="20" s="1"/>
  <c r="H87" i="20"/>
  <c r="H88" i="20" s="1"/>
  <c r="J167" i="20"/>
  <c r="J168" i="20" s="1"/>
  <c r="J163" i="20"/>
  <c r="J164" i="20" s="1"/>
  <c r="J159" i="20"/>
  <c r="J160" i="20" s="1"/>
  <c r="J155" i="20"/>
  <c r="J156" i="20" s="1"/>
  <c r="J151" i="20"/>
  <c r="J152" i="20" s="1"/>
  <c r="J147" i="20"/>
  <c r="J148" i="20" s="1"/>
  <c r="J143" i="20"/>
  <c r="J144" i="20" s="1"/>
  <c r="J139" i="20"/>
  <c r="J140" i="20" s="1"/>
  <c r="J135" i="20"/>
  <c r="J136" i="20" s="1"/>
  <c r="J119" i="20"/>
  <c r="J120" i="20" s="1"/>
  <c r="J115" i="20"/>
  <c r="J116" i="20" s="1"/>
  <c r="J111" i="20"/>
  <c r="J112" i="20" s="1"/>
  <c r="J107" i="20"/>
  <c r="J108" i="20" s="1"/>
  <c r="J103" i="20"/>
  <c r="J104" i="20" s="1"/>
  <c r="J99" i="20"/>
  <c r="J100" i="20" s="1"/>
  <c r="J95" i="20"/>
  <c r="J96" i="20" s="1"/>
  <c r="J91" i="20"/>
  <c r="J92" i="20" s="1"/>
  <c r="J87" i="20"/>
  <c r="J88" i="20" s="1"/>
  <c r="L167" i="20"/>
  <c r="L168" i="20" s="1"/>
  <c r="L163" i="20"/>
  <c r="L164" i="20" s="1"/>
  <c r="L159" i="20"/>
  <c r="L160" i="20" s="1"/>
  <c r="L155" i="20"/>
  <c r="L156" i="20" s="1"/>
  <c r="L151" i="20"/>
  <c r="L152" i="20" s="1"/>
  <c r="L147" i="20"/>
  <c r="L148" i="20" s="1"/>
  <c r="L143" i="20"/>
  <c r="L144" i="20" s="1"/>
  <c r="L139" i="20"/>
  <c r="L140" i="20" s="1"/>
  <c r="L135" i="20"/>
  <c r="L136" i="20" s="1"/>
  <c r="L119" i="20"/>
  <c r="L120" i="20" s="1"/>
  <c r="L115" i="20"/>
  <c r="L116" i="20" s="1"/>
  <c r="L111" i="20"/>
  <c r="L112" i="20" s="1"/>
  <c r="L107" i="20"/>
  <c r="L108" i="20" s="1"/>
  <c r="L103" i="20"/>
  <c r="L104" i="20" s="1"/>
  <c r="L99" i="20"/>
  <c r="L100" i="20" s="1"/>
  <c r="L95" i="20"/>
  <c r="L96" i="20" s="1"/>
  <c r="L91" i="20"/>
  <c r="L92" i="20" s="1"/>
  <c r="L87" i="20"/>
  <c r="L88" i="20" s="1"/>
  <c r="N167" i="20"/>
  <c r="N168" i="20" s="1"/>
  <c r="N163" i="20"/>
  <c r="N164" i="20" s="1"/>
  <c r="N159" i="20"/>
  <c r="N160" i="20" s="1"/>
  <c r="N155" i="20"/>
  <c r="N156" i="20" s="1"/>
  <c r="N151" i="20"/>
  <c r="N152" i="20" s="1"/>
  <c r="N147" i="20"/>
  <c r="N148" i="20" s="1"/>
  <c r="N143" i="20"/>
  <c r="N144" i="20" s="1"/>
  <c r="N139" i="20"/>
  <c r="N140" i="20" s="1"/>
  <c r="N135" i="20"/>
  <c r="N136" i="20" s="1"/>
  <c r="N119" i="20"/>
  <c r="N120" i="20" s="1"/>
  <c r="N115" i="20"/>
  <c r="N116" i="20" s="1"/>
  <c r="N111" i="20"/>
  <c r="N112" i="20" s="1"/>
  <c r="N107" i="20"/>
  <c r="N108" i="20" s="1"/>
  <c r="N103" i="20"/>
  <c r="N104" i="20" s="1"/>
  <c r="N99" i="20"/>
  <c r="N100" i="20" s="1"/>
  <c r="N95" i="20"/>
  <c r="N96" i="20" s="1"/>
  <c r="N91" i="20"/>
  <c r="N92" i="20" s="1"/>
  <c r="N87" i="20"/>
  <c r="N88" i="20" s="1"/>
  <c r="E7" i="20"/>
  <c r="E8" i="20" s="1"/>
  <c r="G7" i="20"/>
  <c r="G8" i="20" s="1"/>
  <c r="I7" i="20"/>
  <c r="I8" i="20" s="1"/>
  <c r="I191" i="20" s="1"/>
  <c r="K7" i="20"/>
  <c r="K8" i="20" s="1"/>
  <c r="K191" i="20" s="1"/>
  <c r="M7" i="20"/>
  <c r="M8" i="20" s="1"/>
  <c r="M191" i="20" s="1"/>
  <c r="E31" i="20"/>
  <c r="E32" i="20" s="1"/>
  <c r="G31" i="20"/>
  <c r="G32" i="20" s="1"/>
  <c r="I31" i="20"/>
  <c r="I32" i="20" s="1"/>
  <c r="K31" i="20"/>
  <c r="K32" i="20" s="1"/>
  <c r="M31" i="20"/>
  <c r="M32" i="20" s="1"/>
  <c r="E35" i="20"/>
  <c r="E36" i="20" s="1"/>
  <c r="G35" i="20"/>
  <c r="G36" i="20" s="1"/>
  <c r="I35" i="20"/>
  <c r="I36" i="20" s="1"/>
  <c r="K35" i="20"/>
  <c r="K36" i="20" s="1"/>
  <c r="M35" i="20"/>
  <c r="M36" i="20" s="1"/>
  <c r="E39" i="20"/>
  <c r="E40" i="20" s="1"/>
  <c r="G39" i="20"/>
  <c r="G40" i="20" s="1"/>
  <c r="I39" i="20"/>
  <c r="I40" i="20" s="1"/>
  <c r="K39" i="20"/>
  <c r="K40" i="20" s="1"/>
  <c r="M39" i="20"/>
  <c r="M40" i="20" s="1"/>
  <c r="E43" i="20"/>
  <c r="E44" i="20" s="1"/>
  <c r="G43" i="20"/>
  <c r="G44" i="20" s="1"/>
  <c r="I43" i="20"/>
  <c r="I44" i="20" s="1"/>
  <c r="K43" i="20"/>
  <c r="K44" i="20" s="1"/>
  <c r="M43" i="20"/>
  <c r="M44" i="20" s="1"/>
  <c r="E47" i="20"/>
  <c r="E48" i="20" s="1"/>
  <c r="G47" i="20"/>
  <c r="G48" i="20" s="1"/>
  <c r="I47" i="20"/>
  <c r="I48" i="20" s="1"/>
  <c r="K47" i="20"/>
  <c r="K48" i="20" s="1"/>
  <c r="M47" i="20"/>
  <c r="M48" i="20" s="1"/>
  <c r="E51" i="20"/>
  <c r="E52" i="20" s="1"/>
  <c r="G51" i="20"/>
  <c r="G52" i="20" s="1"/>
  <c r="I51" i="20"/>
  <c r="I52" i="20" s="1"/>
  <c r="K51" i="20"/>
  <c r="K52" i="20" s="1"/>
  <c r="M51" i="20"/>
  <c r="M52" i="20" s="1"/>
  <c r="E55" i="20"/>
  <c r="E56" i="20" s="1"/>
  <c r="G55" i="20"/>
  <c r="G56" i="20" s="1"/>
  <c r="I55" i="20"/>
  <c r="I56" i="20" s="1"/>
  <c r="K55" i="20"/>
  <c r="K56" i="20" s="1"/>
  <c r="M55" i="20"/>
  <c r="M56" i="20" s="1"/>
  <c r="E59" i="20"/>
  <c r="E60" i="20" s="1"/>
  <c r="G59" i="20"/>
  <c r="G60" i="20" s="1"/>
  <c r="I59" i="20"/>
  <c r="I60" i="20" s="1"/>
  <c r="K59" i="20"/>
  <c r="K60" i="20" s="1"/>
  <c r="M59" i="20"/>
  <c r="M60" i="20" s="1"/>
  <c r="E63" i="20"/>
  <c r="E64" i="20" s="1"/>
  <c r="G63" i="20"/>
  <c r="G64" i="20" s="1"/>
  <c r="I63" i="20"/>
  <c r="I64" i="20" s="1"/>
  <c r="K63" i="20"/>
  <c r="K64" i="20" s="1"/>
  <c r="M63" i="20"/>
  <c r="M64" i="20" s="1"/>
  <c r="F83" i="20"/>
  <c r="F84" i="20" s="1"/>
  <c r="J83" i="20"/>
  <c r="J84" i="20" s="1"/>
  <c r="N83" i="20"/>
  <c r="N84" i="20" s="1"/>
  <c r="E87" i="20"/>
  <c r="E88" i="20" s="1"/>
  <c r="G87" i="20"/>
  <c r="G88" i="20" s="1"/>
  <c r="I87" i="20"/>
  <c r="I88" i="20" s="1"/>
  <c r="K87" i="20"/>
  <c r="K88" i="20" s="1"/>
  <c r="M87" i="20"/>
  <c r="M88" i="20" s="1"/>
  <c r="E95" i="20"/>
  <c r="E96" i="20" s="1"/>
  <c r="G95" i="20"/>
  <c r="G96" i="20" s="1"/>
  <c r="I95" i="20"/>
  <c r="I96" i="20" s="1"/>
  <c r="K95" i="20"/>
  <c r="K96" i="20" s="1"/>
  <c r="M95" i="20"/>
  <c r="M96" i="20" s="1"/>
  <c r="E103" i="20"/>
  <c r="E104" i="20" s="1"/>
  <c r="G103" i="20"/>
  <c r="G104" i="20" s="1"/>
  <c r="I103" i="20"/>
  <c r="I104" i="20" s="1"/>
  <c r="K103" i="20"/>
  <c r="K104" i="20" s="1"/>
  <c r="M103" i="20"/>
  <c r="M104" i="20" s="1"/>
  <c r="E111" i="20"/>
  <c r="E112" i="20" s="1"/>
  <c r="G111" i="20"/>
  <c r="G112" i="20" s="1"/>
  <c r="I111" i="20"/>
  <c r="I112" i="20" s="1"/>
  <c r="K111" i="20"/>
  <c r="K112" i="20" s="1"/>
  <c r="M111" i="20"/>
  <c r="M112" i="20" s="1"/>
  <c r="E119" i="20"/>
  <c r="E120" i="20" s="1"/>
  <c r="G119" i="20"/>
  <c r="G120" i="20" s="1"/>
  <c r="I119" i="20"/>
  <c r="I120" i="20" s="1"/>
  <c r="K119" i="20"/>
  <c r="K120" i="20" s="1"/>
  <c r="M119" i="20"/>
  <c r="M120" i="20" s="1"/>
  <c r="D4" i="20"/>
  <c r="F4" i="20"/>
  <c r="H4" i="20"/>
  <c r="J4" i="20"/>
  <c r="L4" i="20"/>
  <c r="E183" i="20"/>
  <c r="E184" i="20" s="1"/>
  <c r="E175" i="20"/>
  <c r="E176" i="20" s="1"/>
  <c r="E187" i="20"/>
  <c r="E188" i="20" s="1"/>
  <c r="E179" i="20"/>
  <c r="E180" i="20" s="1"/>
  <c r="G187" i="20"/>
  <c r="G188" i="20" s="1"/>
  <c r="G179" i="20"/>
  <c r="G180" i="20" s="1"/>
  <c r="G183" i="20"/>
  <c r="G184" i="20" s="1"/>
  <c r="G175" i="20"/>
  <c r="G176" i="20" s="1"/>
  <c r="I183" i="20"/>
  <c r="I184" i="20" s="1"/>
  <c r="I175" i="20"/>
  <c r="I176" i="20" s="1"/>
  <c r="I187" i="20"/>
  <c r="I188" i="20" s="1"/>
  <c r="I179" i="20"/>
  <c r="I180" i="20" s="1"/>
  <c r="K187" i="20"/>
  <c r="K188" i="20" s="1"/>
  <c r="K179" i="20"/>
  <c r="K180" i="20" s="1"/>
  <c r="K183" i="20"/>
  <c r="K184" i="20" s="1"/>
  <c r="K175" i="20"/>
  <c r="K176" i="20" s="1"/>
  <c r="M183" i="20"/>
  <c r="M184" i="20" s="1"/>
  <c r="M175" i="20"/>
  <c r="M176" i="20" s="1"/>
  <c r="M187" i="20"/>
  <c r="M188" i="20" s="1"/>
  <c r="M179" i="20"/>
  <c r="M180" i="20" s="1"/>
  <c r="D7" i="20"/>
  <c r="D8" i="20" s="1"/>
  <c r="F7" i="20"/>
  <c r="F8" i="20" s="1"/>
  <c r="F191" i="20" s="1"/>
  <c r="H7" i="20"/>
  <c r="H8" i="20" s="1"/>
  <c r="H191" i="20" s="1"/>
  <c r="J7" i="20"/>
  <c r="J8" i="20" s="1"/>
  <c r="J191" i="20" s="1"/>
  <c r="L7" i="20"/>
  <c r="L8" i="20" s="1"/>
  <c r="L191" i="20" s="1"/>
  <c r="N7" i="20"/>
  <c r="N8" i="20" s="1"/>
  <c r="N191" i="20" s="1"/>
  <c r="F71" i="20"/>
  <c r="F72" i="20" s="1"/>
  <c r="H71" i="20"/>
  <c r="H72" i="20" s="1"/>
  <c r="J71" i="20"/>
  <c r="J72" i="20" s="1"/>
  <c r="L71" i="20"/>
  <c r="L72" i="20" s="1"/>
  <c r="N71" i="20"/>
  <c r="N72" i="20" s="1"/>
  <c r="D75" i="20"/>
  <c r="D76" i="20" s="1"/>
  <c r="F75" i="20"/>
  <c r="F76" i="20" s="1"/>
  <c r="H75" i="20"/>
  <c r="H76" i="20" s="1"/>
  <c r="J75" i="20"/>
  <c r="J76" i="20" s="1"/>
  <c r="L75" i="20"/>
  <c r="L76" i="20" s="1"/>
  <c r="N75" i="20"/>
  <c r="N76" i="20" s="1"/>
  <c r="D79" i="20"/>
  <c r="D80" i="20" s="1"/>
  <c r="F79" i="20"/>
  <c r="F80" i="20" s="1"/>
  <c r="H79" i="20"/>
  <c r="H80" i="20" s="1"/>
  <c r="J79" i="20"/>
  <c r="J80" i="20" s="1"/>
  <c r="L79" i="20"/>
  <c r="L80" i="20" s="1"/>
  <c r="N79" i="20"/>
  <c r="N80" i="20" s="1"/>
  <c r="E83" i="20"/>
  <c r="E84" i="20" s="1"/>
  <c r="G83" i="20"/>
  <c r="G84" i="20" s="1"/>
  <c r="I83" i="20"/>
  <c r="I84" i="20" s="1"/>
  <c r="K83" i="20"/>
  <c r="K84" i="20" s="1"/>
  <c r="M83" i="20"/>
  <c r="M84" i="20" s="1"/>
  <c r="D83" i="20"/>
  <c r="D84" i="20" s="1"/>
  <c r="H83" i="20"/>
  <c r="H84" i="20" s="1"/>
  <c r="L83" i="20"/>
  <c r="L84" i="20" s="1"/>
  <c r="E91" i="20"/>
  <c r="E92" i="20" s="1"/>
  <c r="G91" i="20"/>
  <c r="G92" i="20" s="1"/>
  <c r="I91" i="20"/>
  <c r="I92" i="20" s="1"/>
  <c r="K91" i="20"/>
  <c r="K92" i="20" s="1"/>
  <c r="M91" i="20"/>
  <c r="M92" i="20" s="1"/>
  <c r="E99" i="20"/>
  <c r="E100" i="20" s="1"/>
  <c r="G99" i="20"/>
  <c r="G100" i="20" s="1"/>
  <c r="I99" i="20"/>
  <c r="I100" i="20" s="1"/>
  <c r="K99" i="20"/>
  <c r="K100" i="20" s="1"/>
  <c r="M99" i="20"/>
  <c r="M100" i="20" s="1"/>
  <c r="E107" i="20"/>
  <c r="E108" i="20" s="1"/>
  <c r="G107" i="20"/>
  <c r="G108" i="20" s="1"/>
  <c r="I107" i="20"/>
  <c r="I108" i="20" s="1"/>
  <c r="K107" i="20"/>
  <c r="K108" i="20" s="1"/>
  <c r="M107" i="20"/>
  <c r="M108" i="20" s="1"/>
  <c r="E115" i="20"/>
  <c r="E116" i="20" s="1"/>
  <c r="G115" i="20"/>
  <c r="G116" i="20" s="1"/>
  <c r="I115" i="20"/>
  <c r="I116" i="20" s="1"/>
  <c r="K115" i="20"/>
  <c r="K116" i="20" s="1"/>
  <c r="M115" i="20"/>
  <c r="M116" i="20" s="1"/>
  <c r="D123" i="20"/>
  <c r="D124" i="20" s="1"/>
  <c r="F123" i="20"/>
  <c r="F124" i="20" s="1"/>
  <c r="H123" i="20"/>
  <c r="H124" i="20" s="1"/>
  <c r="J123" i="20"/>
  <c r="J124" i="20" s="1"/>
  <c r="L123" i="20"/>
  <c r="L124" i="20" s="1"/>
  <c r="N123" i="20"/>
  <c r="N124" i="20" s="1"/>
  <c r="E127" i="20"/>
  <c r="E128" i="20" s="1"/>
  <c r="G127" i="20"/>
  <c r="G128" i="20" s="1"/>
  <c r="I127" i="20"/>
  <c r="I128" i="20" s="1"/>
  <c r="K127" i="20"/>
  <c r="K128" i="20" s="1"/>
  <c r="M127" i="20"/>
  <c r="M128" i="20" s="1"/>
  <c r="D131" i="20"/>
  <c r="D132" i="20" s="1"/>
  <c r="F131" i="20"/>
  <c r="F132" i="20" s="1"/>
  <c r="H131" i="20"/>
  <c r="H132" i="20" s="1"/>
  <c r="J131" i="20"/>
  <c r="J132" i="20" s="1"/>
  <c r="L131" i="20"/>
  <c r="L132" i="20" s="1"/>
  <c r="N131" i="20"/>
  <c r="N132" i="20" s="1"/>
  <c r="E135" i="20"/>
  <c r="E136" i="20" s="1"/>
  <c r="G135" i="20"/>
  <c r="G136" i="20" s="1"/>
  <c r="I135" i="20"/>
  <c r="I136" i="20" s="1"/>
  <c r="K135" i="20"/>
  <c r="K136" i="20" s="1"/>
  <c r="M135" i="20"/>
  <c r="M136" i="20" s="1"/>
  <c r="E143" i="20"/>
  <c r="E144" i="20" s="1"/>
  <c r="G143" i="20"/>
  <c r="G144" i="20" s="1"/>
  <c r="I143" i="20"/>
  <c r="I144" i="20" s="1"/>
  <c r="K143" i="20"/>
  <c r="K144" i="20" s="1"/>
  <c r="M143" i="20"/>
  <c r="M144" i="20" s="1"/>
  <c r="E151" i="20"/>
  <c r="E152" i="20" s="1"/>
  <c r="G151" i="20"/>
  <c r="G152" i="20" s="1"/>
  <c r="I151" i="20"/>
  <c r="I152" i="20" s="1"/>
  <c r="K151" i="20"/>
  <c r="K152" i="20" s="1"/>
  <c r="M151" i="20"/>
  <c r="M152" i="20" s="1"/>
  <c r="E159" i="20"/>
  <c r="E160" i="20" s="1"/>
  <c r="G159" i="20"/>
  <c r="G160" i="20" s="1"/>
  <c r="I159" i="20"/>
  <c r="I160" i="20" s="1"/>
  <c r="K159" i="20"/>
  <c r="K160" i="20" s="1"/>
  <c r="M159" i="20"/>
  <c r="M160" i="20" s="1"/>
  <c r="E123" i="20"/>
  <c r="E124" i="20" s="1"/>
  <c r="G123" i="20"/>
  <c r="G124" i="20" s="1"/>
  <c r="I123" i="20"/>
  <c r="I124" i="20" s="1"/>
  <c r="K123" i="20"/>
  <c r="K124" i="20" s="1"/>
  <c r="M123" i="20"/>
  <c r="M124" i="20" s="1"/>
  <c r="D127" i="20"/>
  <c r="D128" i="20" s="1"/>
  <c r="O128" i="20" s="1"/>
  <c r="F127" i="20"/>
  <c r="F128" i="20" s="1"/>
  <c r="H127" i="20"/>
  <c r="H128" i="20" s="1"/>
  <c r="J127" i="20"/>
  <c r="J128" i="20" s="1"/>
  <c r="L127" i="20"/>
  <c r="L128" i="20" s="1"/>
  <c r="N127" i="20"/>
  <c r="N128" i="20" s="1"/>
  <c r="E131" i="20"/>
  <c r="E132" i="20" s="1"/>
  <c r="G131" i="20"/>
  <c r="G132" i="20" s="1"/>
  <c r="I131" i="20"/>
  <c r="I132" i="20" s="1"/>
  <c r="K131" i="20"/>
  <c r="K132" i="20" s="1"/>
  <c r="M131" i="20"/>
  <c r="M132" i="20" s="1"/>
  <c r="E139" i="20"/>
  <c r="E140" i="20" s="1"/>
  <c r="G139" i="20"/>
  <c r="G140" i="20" s="1"/>
  <c r="I139" i="20"/>
  <c r="I140" i="20" s="1"/>
  <c r="K139" i="20"/>
  <c r="K140" i="20" s="1"/>
  <c r="M139" i="20"/>
  <c r="M140" i="20" s="1"/>
  <c r="E147" i="20"/>
  <c r="E148" i="20" s="1"/>
  <c r="G147" i="20"/>
  <c r="G148" i="20" s="1"/>
  <c r="I147" i="20"/>
  <c r="I148" i="20" s="1"/>
  <c r="K147" i="20"/>
  <c r="K148" i="20" s="1"/>
  <c r="M147" i="20"/>
  <c r="M148" i="20" s="1"/>
  <c r="E155" i="20"/>
  <c r="E156" i="20" s="1"/>
  <c r="G155" i="20"/>
  <c r="G156" i="20" s="1"/>
  <c r="I155" i="20"/>
  <c r="I156" i="20" s="1"/>
  <c r="K155" i="20"/>
  <c r="K156" i="20" s="1"/>
  <c r="M155" i="20"/>
  <c r="M156" i="20" s="1"/>
  <c r="E163" i="20"/>
  <c r="E164" i="20" s="1"/>
  <c r="G163" i="20"/>
  <c r="G164" i="20" s="1"/>
  <c r="I163" i="20"/>
  <c r="I164" i="20" s="1"/>
  <c r="K163" i="20"/>
  <c r="K164" i="20" s="1"/>
  <c r="M163" i="20"/>
  <c r="M164" i="20" s="1"/>
  <c r="E167" i="20"/>
  <c r="E168" i="20" s="1"/>
  <c r="G167" i="20"/>
  <c r="G168" i="20" s="1"/>
  <c r="I167" i="20"/>
  <c r="I168" i="20" s="1"/>
  <c r="K167" i="20"/>
  <c r="K168" i="20" s="1"/>
  <c r="M167" i="20"/>
  <c r="M168" i="20" s="1"/>
  <c r="E171" i="20"/>
  <c r="E172" i="20" s="1"/>
  <c r="G171" i="20"/>
  <c r="G172" i="20" s="1"/>
  <c r="I171" i="20"/>
  <c r="I172" i="20" s="1"/>
  <c r="K171" i="20"/>
  <c r="K172" i="20" s="1"/>
  <c r="M171" i="20"/>
  <c r="M172" i="20" s="1"/>
  <c r="J171" i="20"/>
  <c r="J172" i="20" s="1"/>
  <c r="L171" i="20"/>
  <c r="L172" i="20" s="1"/>
  <c r="N171" i="20"/>
  <c r="N172" i="20" s="1"/>
  <c r="D175" i="20"/>
  <c r="D176" i="20" s="1"/>
  <c r="O176" i="20" s="1"/>
  <c r="F175" i="20"/>
  <c r="F176" i="20" s="1"/>
  <c r="H175" i="20"/>
  <c r="H176" i="20" s="1"/>
  <c r="J175" i="20"/>
  <c r="J176" i="20" s="1"/>
  <c r="L175" i="20"/>
  <c r="L176" i="20" s="1"/>
  <c r="N175" i="20"/>
  <c r="N176" i="20" s="1"/>
  <c r="D183" i="20"/>
  <c r="D184" i="20" s="1"/>
  <c r="F183" i="20"/>
  <c r="F184" i="20" s="1"/>
  <c r="H183" i="20"/>
  <c r="H184" i="20" s="1"/>
  <c r="J183" i="20"/>
  <c r="J184" i="20" s="1"/>
  <c r="L183" i="20"/>
  <c r="L184" i="20" s="1"/>
  <c r="N183" i="20"/>
  <c r="N184" i="20" s="1"/>
  <c r="D179" i="20"/>
  <c r="D180" i="20" s="1"/>
  <c r="O180" i="20" s="1"/>
  <c r="F179" i="20"/>
  <c r="F180" i="20" s="1"/>
  <c r="H179" i="20"/>
  <c r="H180" i="20" s="1"/>
  <c r="J179" i="20"/>
  <c r="J180" i="20" s="1"/>
  <c r="L179" i="20"/>
  <c r="L180" i="20" s="1"/>
  <c r="N179" i="20"/>
  <c r="N180" i="20" s="1"/>
  <c r="D187" i="20"/>
  <c r="D188" i="20" s="1"/>
  <c r="F187" i="20"/>
  <c r="F188" i="20" s="1"/>
  <c r="H187" i="20"/>
  <c r="H188" i="20" s="1"/>
  <c r="J187" i="20"/>
  <c r="J188" i="20" s="1"/>
  <c r="L187" i="20"/>
  <c r="L188" i="20" s="1"/>
  <c r="N187" i="20"/>
  <c r="N188" i="20" s="1"/>
  <c r="R16" i="19"/>
  <c r="S16" i="19" s="1"/>
  <c r="T16" i="19" s="1"/>
  <c r="D171" i="19"/>
  <c r="D172" i="19" s="1"/>
  <c r="D167" i="19"/>
  <c r="D168" i="19" s="1"/>
  <c r="D163" i="19"/>
  <c r="D164" i="19" s="1"/>
  <c r="D159" i="19"/>
  <c r="D160" i="19" s="1"/>
  <c r="D155" i="19"/>
  <c r="D156" i="19" s="1"/>
  <c r="D151" i="19"/>
  <c r="D152" i="19" s="1"/>
  <c r="D147" i="19"/>
  <c r="D148" i="19" s="1"/>
  <c r="D143" i="19"/>
  <c r="D144" i="19" s="1"/>
  <c r="D139" i="19"/>
  <c r="D140" i="19" s="1"/>
  <c r="D135" i="19"/>
  <c r="D136" i="19" s="1"/>
  <c r="D131" i="19"/>
  <c r="D132" i="19" s="1"/>
  <c r="D127" i="19"/>
  <c r="D128" i="19" s="1"/>
  <c r="D123" i="19"/>
  <c r="D124" i="19" s="1"/>
  <c r="D119" i="19"/>
  <c r="D120" i="19" s="1"/>
  <c r="D115" i="19"/>
  <c r="D116" i="19" s="1"/>
  <c r="D111" i="19"/>
  <c r="D112" i="19" s="1"/>
  <c r="D107" i="19"/>
  <c r="D108" i="19" s="1"/>
  <c r="D103" i="19"/>
  <c r="D104" i="19" s="1"/>
  <c r="D99" i="19"/>
  <c r="D100" i="19" s="1"/>
  <c r="D95" i="19"/>
  <c r="D96" i="19" s="1"/>
  <c r="D91" i="19"/>
  <c r="D92" i="19" s="1"/>
  <c r="D87" i="19"/>
  <c r="D88" i="19" s="1"/>
  <c r="F171" i="19"/>
  <c r="F172" i="19" s="1"/>
  <c r="F167" i="19"/>
  <c r="F168" i="19" s="1"/>
  <c r="F159" i="19"/>
  <c r="F160" i="19" s="1"/>
  <c r="F155" i="19"/>
  <c r="F156" i="19" s="1"/>
  <c r="F151" i="19"/>
  <c r="F152" i="19" s="1"/>
  <c r="F147" i="19"/>
  <c r="F148" i="19" s="1"/>
  <c r="F143" i="19"/>
  <c r="F144" i="19" s="1"/>
  <c r="F139" i="19"/>
  <c r="F140" i="19" s="1"/>
  <c r="F135" i="19"/>
  <c r="F136" i="19" s="1"/>
  <c r="F131" i="19"/>
  <c r="F132" i="19" s="1"/>
  <c r="F127" i="19"/>
  <c r="F128" i="19" s="1"/>
  <c r="F123" i="19"/>
  <c r="F124" i="19" s="1"/>
  <c r="F163" i="19"/>
  <c r="F164" i="19" s="1"/>
  <c r="F115" i="19"/>
  <c r="F116" i="19" s="1"/>
  <c r="F111" i="19"/>
  <c r="F112" i="19" s="1"/>
  <c r="F107" i="19"/>
  <c r="F108" i="19" s="1"/>
  <c r="F103" i="19"/>
  <c r="F104" i="19" s="1"/>
  <c r="F99" i="19"/>
  <c r="F100" i="19" s="1"/>
  <c r="F95" i="19"/>
  <c r="F96" i="19" s="1"/>
  <c r="F91" i="19"/>
  <c r="F92" i="19" s="1"/>
  <c r="F87" i="19"/>
  <c r="F88" i="19" s="1"/>
  <c r="H171" i="19"/>
  <c r="H172" i="19" s="1"/>
  <c r="H167" i="19"/>
  <c r="H168" i="19" s="1"/>
  <c r="H163" i="19"/>
  <c r="H164" i="19" s="1"/>
  <c r="H159" i="19"/>
  <c r="H160" i="19" s="1"/>
  <c r="H155" i="19"/>
  <c r="H156" i="19" s="1"/>
  <c r="H151" i="19"/>
  <c r="H152" i="19" s="1"/>
  <c r="H147" i="19"/>
  <c r="H148" i="19" s="1"/>
  <c r="H143" i="19"/>
  <c r="H144" i="19" s="1"/>
  <c r="H139" i="19"/>
  <c r="H140" i="19" s="1"/>
  <c r="H135" i="19"/>
  <c r="H136" i="19" s="1"/>
  <c r="H131" i="19"/>
  <c r="H132" i="19" s="1"/>
  <c r="H127" i="19"/>
  <c r="H128" i="19" s="1"/>
  <c r="H123" i="19"/>
  <c r="H124" i="19" s="1"/>
  <c r="H119" i="19"/>
  <c r="H120" i="19" s="1"/>
  <c r="H115" i="19"/>
  <c r="H116" i="19" s="1"/>
  <c r="H111" i="19"/>
  <c r="H112" i="19" s="1"/>
  <c r="H107" i="19"/>
  <c r="H108" i="19" s="1"/>
  <c r="H103" i="19"/>
  <c r="H104" i="19" s="1"/>
  <c r="H99" i="19"/>
  <c r="H100" i="19" s="1"/>
  <c r="H95" i="19"/>
  <c r="H96" i="19" s="1"/>
  <c r="H91" i="19"/>
  <c r="H92" i="19" s="1"/>
  <c r="H87" i="19"/>
  <c r="H88" i="19" s="1"/>
  <c r="J167" i="19"/>
  <c r="J168" i="19" s="1"/>
  <c r="J159" i="19"/>
  <c r="J160" i="19" s="1"/>
  <c r="J155" i="19"/>
  <c r="J156" i="19" s="1"/>
  <c r="J151" i="19"/>
  <c r="J152" i="19" s="1"/>
  <c r="J147" i="19"/>
  <c r="J148" i="19" s="1"/>
  <c r="J143" i="19"/>
  <c r="J144" i="19" s="1"/>
  <c r="J139" i="19"/>
  <c r="J140" i="19" s="1"/>
  <c r="J135" i="19"/>
  <c r="J136" i="19" s="1"/>
  <c r="J131" i="19"/>
  <c r="J132" i="19" s="1"/>
  <c r="J127" i="19"/>
  <c r="J128" i="19" s="1"/>
  <c r="J123" i="19"/>
  <c r="J124" i="19" s="1"/>
  <c r="J163" i="19"/>
  <c r="J164" i="19" s="1"/>
  <c r="J115" i="19"/>
  <c r="J116" i="19" s="1"/>
  <c r="J111" i="19"/>
  <c r="J112" i="19" s="1"/>
  <c r="J107" i="19"/>
  <c r="J108" i="19" s="1"/>
  <c r="J103" i="19"/>
  <c r="J104" i="19" s="1"/>
  <c r="J99" i="19"/>
  <c r="J100" i="19" s="1"/>
  <c r="J95" i="19"/>
  <c r="J96" i="19" s="1"/>
  <c r="J91" i="19"/>
  <c r="J92" i="19" s="1"/>
  <c r="J87" i="19"/>
  <c r="J88" i="19" s="1"/>
  <c r="J83" i="19"/>
  <c r="J84" i="19" s="1"/>
  <c r="L167" i="19"/>
  <c r="L168" i="19" s="1"/>
  <c r="L163" i="19"/>
  <c r="L164" i="19" s="1"/>
  <c r="L159" i="19"/>
  <c r="L160" i="19" s="1"/>
  <c r="L155" i="19"/>
  <c r="L156" i="19" s="1"/>
  <c r="L151" i="19"/>
  <c r="L152" i="19" s="1"/>
  <c r="L147" i="19"/>
  <c r="L148" i="19" s="1"/>
  <c r="L143" i="19"/>
  <c r="L144" i="19" s="1"/>
  <c r="L139" i="19"/>
  <c r="L140" i="19" s="1"/>
  <c r="L135" i="19"/>
  <c r="L136" i="19" s="1"/>
  <c r="L131" i="19"/>
  <c r="L132" i="19" s="1"/>
  <c r="L127" i="19"/>
  <c r="L128" i="19" s="1"/>
  <c r="L123" i="19"/>
  <c r="L124" i="19" s="1"/>
  <c r="L119" i="19"/>
  <c r="L120" i="19" s="1"/>
  <c r="L115" i="19"/>
  <c r="L116" i="19" s="1"/>
  <c r="L111" i="19"/>
  <c r="L112" i="19" s="1"/>
  <c r="L107" i="19"/>
  <c r="L108" i="19" s="1"/>
  <c r="L103" i="19"/>
  <c r="L104" i="19" s="1"/>
  <c r="L99" i="19"/>
  <c r="L100" i="19" s="1"/>
  <c r="L95" i="19"/>
  <c r="L96" i="19" s="1"/>
  <c r="L91" i="19"/>
  <c r="L92" i="19" s="1"/>
  <c r="L87" i="19"/>
  <c r="L88" i="19" s="1"/>
  <c r="L83" i="19"/>
  <c r="L84" i="19" s="1"/>
  <c r="N167" i="19"/>
  <c r="N168" i="19" s="1"/>
  <c r="N159" i="19"/>
  <c r="N160" i="19" s="1"/>
  <c r="N155" i="19"/>
  <c r="N156" i="19" s="1"/>
  <c r="N151" i="19"/>
  <c r="N152" i="19" s="1"/>
  <c r="N147" i="19"/>
  <c r="N148" i="19" s="1"/>
  <c r="N143" i="19"/>
  <c r="N144" i="19" s="1"/>
  <c r="N139" i="19"/>
  <c r="N140" i="19" s="1"/>
  <c r="N135" i="19"/>
  <c r="N136" i="19" s="1"/>
  <c r="N131" i="19"/>
  <c r="N132" i="19" s="1"/>
  <c r="N127" i="19"/>
  <c r="N128" i="19" s="1"/>
  <c r="N123" i="19"/>
  <c r="N124" i="19" s="1"/>
  <c r="N163" i="19"/>
  <c r="N164" i="19" s="1"/>
  <c r="N115" i="19"/>
  <c r="N116" i="19" s="1"/>
  <c r="N111" i="19"/>
  <c r="N112" i="19" s="1"/>
  <c r="N107" i="19"/>
  <c r="N108" i="19" s="1"/>
  <c r="N103" i="19"/>
  <c r="N104" i="19" s="1"/>
  <c r="N99" i="19"/>
  <c r="N100" i="19" s="1"/>
  <c r="N95" i="19"/>
  <c r="N96" i="19" s="1"/>
  <c r="N91" i="19"/>
  <c r="N92" i="19" s="1"/>
  <c r="N87" i="19"/>
  <c r="N88" i="19" s="1"/>
  <c r="N83" i="19"/>
  <c r="N84" i="19" s="1"/>
  <c r="E7" i="19"/>
  <c r="E8" i="19" s="1"/>
  <c r="G7" i="19"/>
  <c r="G8" i="19" s="1"/>
  <c r="I7" i="19"/>
  <c r="I8" i="19" s="1"/>
  <c r="K7" i="19"/>
  <c r="K8" i="19" s="1"/>
  <c r="M7" i="19"/>
  <c r="M8" i="19" s="1"/>
  <c r="M191" i="19" s="1"/>
  <c r="E79" i="19"/>
  <c r="E80" i="19" s="1"/>
  <c r="G79" i="19"/>
  <c r="G80" i="19" s="1"/>
  <c r="I79" i="19"/>
  <c r="I80" i="19" s="1"/>
  <c r="K79" i="19"/>
  <c r="K80" i="19" s="1"/>
  <c r="M79" i="19"/>
  <c r="M80" i="19" s="1"/>
  <c r="D79" i="19"/>
  <c r="D80" i="19" s="1"/>
  <c r="H79" i="19"/>
  <c r="H80" i="19" s="1"/>
  <c r="L79" i="19"/>
  <c r="L80" i="19" s="1"/>
  <c r="E83" i="19"/>
  <c r="E84" i="19" s="1"/>
  <c r="G83" i="19"/>
  <c r="G84" i="19" s="1"/>
  <c r="I83" i="19"/>
  <c r="I84" i="19" s="1"/>
  <c r="K83" i="19"/>
  <c r="K84" i="19" s="1"/>
  <c r="M83" i="19"/>
  <c r="M84" i="19" s="1"/>
  <c r="D83" i="19"/>
  <c r="D84" i="19" s="1"/>
  <c r="H83" i="19"/>
  <c r="H84" i="19" s="1"/>
  <c r="E87" i="19"/>
  <c r="E88" i="19" s="1"/>
  <c r="G87" i="19"/>
  <c r="G88" i="19" s="1"/>
  <c r="I87" i="19"/>
  <c r="I88" i="19" s="1"/>
  <c r="K87" i="19"/>
  <c r="K88" i="19" s="1"/>
  <c r="M87" i="19"/>
  <c r="M88" i="19" s="1"/>
  <c r="E95" i="19"/>
  <c r="E96" i="19" s="1"/>
  <c r="G95" i="19"/>
  <c r="G96" i="19" s="1"/>
  <c r="I95" i="19"/>
  <c r="I96" i="19" s="1"/>
  <c r="K95" i="19"/>
  <c r="K96" i="19" s="1"/>
  <c r="M95" i="19"/>
  <c r="M96" i="19" s="1"/>
  <c r="E103" i="19"/>
  <c r="E104" i="19" s="1"/>
  <c r="G103" i="19"/>
  <c r="G104" i="19" s="1"/>
  <c r="I103" i="19"/>
  <c r="I104" i="19" s="1"/>
  <c r="K103" i="19"/>
  <c r="K104" i="19" s="1"/>
  <c r="M103" i="19"/>
  <c r="M104" i="19" s="1"/>
  <c r="E111" i="19"/>
  <c r="E112" i="19" s="1"/>
  <c r="G111" i="19"/>
  <c r="G112" i="19" s="1"/>
  <c r="I111" i="19"/>
  <c r="I112" i="19" s="1"/>
  <c r="K111" i="19"/>
  <c r="K112" i="19" s="1"/>
  <c r="M111" i="19"/>
  <c r="M112" i="19" s="1"/>
  <c r="D4" i="19"/>
  <c r="F4" i="19"/>
  <c r="H4" i="19"/>
  <c r="J4" i="19"/>
  <c r="L4" i="19"/>
  <c r="E183" i="19"/>
  <c r="E184" i="19" s="1"/>
  <c r="E175" i="19"/>
  <c r="E176" i="19" s="1"/>
  <c r="E187" i="19"/>
  <c r="E188" i="19" s="1"/>
  <c r="E179" i="19"/>
  <c r="E180" i="19" s="1"/>
  <c r="G187" i="19"/>
  <c r="G188" i="19" s="1"/>
  <c r="G179" i="19"/>
  <c r="G180" i="19" s="1"/>
  <c r="G183" i="19"/>
  <c r="G184" i="19" s="1"/>
  <c r="G175" i="19"/>
  <c r="G176" i="19" s="1"/>
  <c r="I183" i="19"/>
  <c r="I184" i="19" s="1"/>
  <c r="I175" i="19"/>
  <c r="I176" i="19" s="1"/>
  <c r="I187" i="19"/>
  <c r="I188" i="19" s="1"/>
  <c r="I179" i="19"/>
  <c r="I180" i="19" s="1"/>
  <c r="K187" i="19"/>
  <c r="K188" i="19" s="1"/>
  <c r="K179" i="19"/>
  <c r="K180" i="19" s="1"/>
  <c r="K183" i="19"/>
  <c r="K184" i="19" s="1"/>
  <c r="K175" i="19"/>
  <c r="K176" i="19" s="1"/>
  <c r="M183" i="19"/>
  <c r="M184" i="19" s="1"/>
  <c r="M175" i="19"/>
  <c r="M176" i="19" s="1"/>
  <c r="M187" i="19"/>
  <c r="M188" i="19" s="1"/>
  <c r="M179" i="19"/>
  <c r="M180" i="19" s="1"/>
  <c r="D7" i="19"/>
  <c r="D8" i="19" s="1"/>
  <c r="F7" i="19"/>
  <c r="F8" i="19" s="1"/>
  <c r="F191" i="19" s="1"/>
  <c r="H7" i="19"/>
  <c r="H8" i="19" s="1"/>
  <c r="H191" i="19" s="1"/>
  <c r="J7" i="19"/>
  <c r="J8" i="19" s="1"/>
  <c r="J191" i="19" s="1"/>
  <c r="L7" i="19"/>
  <c r="L8" i="19" s="1"/>
  <c r="L191" i="19" s="1"/>
  <c r="N7" i="19"/>
  <c r="N8" i="19" s="1"/>
  <c r="N191" i="19" s="1"/>
  <c r="D67" i="19"/>
  <c r="D68" i="19" s="1"/>
  <c r="O68" i="19" s="1"/>
  <c r="F67" i="19"/>
  <c r="F68" i="19" s="1"/>
  <c r="H67" i="19"/>
  <c r="H68" i="19" s="1"/>
  <c r="J67" i="19"/>
  <c r="J68" i="19" s="1"/>
  <c r="L67" i="19"/>
  <c r="L68" i="19" s="1"/>
  <c r="N67" i="19"/>
  <c r="N68" i="19" s="1"/>
  <c r="D71" i="19"/>
  <c r="D72" i="19" s="1"/>
  <c r="O72" i="19" s="1"/>
  <c r="F71" i="19"/>
  <c r="F72" i="19" s="1"/>
  <c r="H71" i="19"/>
  <c r="H72" i="19" s="1"/>
  <c r="J71" i="19"/>
  <c r="J72" i="19" s="1"/>
  <c r="L71" i="19"/>
  <c r="L72" i="19" s="1"/>
  <c r="N71" i="19"/>
  <c r="N72" i="19" s="1"/>
  <c r="D75" i="19"/>
  <c r="D76" i="19" s="1"/>
  <c r="O76" i="19" s="1"/>
  <c r="F75" i="19"/>
  <c r="F76" i="19" s="1"/>
  <c r="H75" i="19"/>
  <c r="H76" i="19" s="1"/>
  <c r="J75" i="19"/>
  <c r="J76" i="19" s="1"/>
  <c r="L75" i="19"/>
  <c r="L76" i="19" s="1"/>
  <c r="N75" i="19"/>
  <c r="N76" i="19" s="1"/>
  <c r="F79" i="19"/>
  <c r="F80" i="19" s="1"/>
  <c r="J79" i="19"/>
  <c r="J80" i="19" s="1"/>
  <c r="N79" i="19"/>
  <c r="N80" i="19" s="1"/>
  <c r="F83" i="19"/>
  <c r="F84" i="19" s="1"/>
  <c r="E91" i="19"/>
  <c r="E92" i="19" s="1"/>
  <c r="G91" i="19"/>
  <c r="G92" i="19" s="1"/>
  <c r="I91" i="19"/>
  <c r="I92" i="19" s="1"/>
  <c r="K91" i="19"/>
  <c r="K92" i="19" s="1"/>
  <c r="M91" i="19"/>
  <c r="M92" i="19" s="1"/>
  <c r="E99" i="19"/>
  <c r="E100" i="19" s="1"/>
  <c r="G99" i="19"/>
  <c r="G100" i="19" s="1"/>
  <c r="I99" i="19"/>
  <c r="I100" i="19" s="1"/>
  <c r="K99" i="19"/>
  <c r="K100" i="19" s="1"/>
  <c r="M99" i="19"/>
  <c r="M100" i="19" s="1"/>
  <c r="E107" i="19"/>
  <c r="E108" i="19" s="1"/>
  <c r="G107" i="19"/>
  <c r="G108" i="19" s="1"/>
  <c r="I107" i="19"/>
  <c r="I108" i="19" s="1"/>
  <c r="K107" i="19"/>
  <c r="K108" i="19" s="1"/>
  <c r="M107" i="19"/>
  <c r="M108" i="19" s="1"/>
  <c r="E115" i="19"/>
  <c r="E116" i="19" s="1"/>
  <c r="G115" i="19"/>
  <c r="G116" i="19" s="1"/>
  <c r="I115" i="19"/>
  <c r="I116" i="19" s="1"/>
  <c r="K115" i="19"/>
  <c r="K116" i="19" s="1"/>
  <c r="M115" i="19"/>
  <c r="M116" i="19" s="1"/>
  <c r="F119" i="19"/>
  <c r="F120" i="19" s="1"/>
  <c r="J119" i="19"/>
  <c r="J120" i="19" s="1"/>
  <c r="N119" i="19"/>
  <c r="N120" i="19" s="1"/>
  <c r="E127" i="19"/>
  <c r="E128" i="19" s="1"/>
  <c r="G127" i="19"/>
  <c r="G128" i="19" s="1"/>
  <c r="I127" i="19"/>
  <c r="I128" i="19" s="1"/>
  <c r="K127" i="19"/>
  <c r="K128" i="19" s="1"/>
  <c r="M127" i="19"/>
  <c r="M128" i="19" s="1"/>
  <c r="E135" i="19"/>
  <c r="E136" i="19" s="1"/>
  <c r="G135" i="19"/>
  <c r="G136" i="19" s="1"/>
  <c r="I135" i="19"/>
  <c r="I136" i="19" s="1"/>
  <c r="K135" i="19"/>
  <c r="K136" i="19" s="1"/>
  <c r="M135" i="19"/>
  <c r="M136" i="19" s="1"/>
  <c r="E143" i="19"/>
  <c r="E144" i="19" s="1"/>
  <c r="G143" i="19"/>
  <c r="G144" i="19" s="1"/>
  <c r="I143" i="19"/>
  <c r="I144" i="19" s="1"/>
  <c r="K143" i="19"/>
  <c r="K144" i="19" s="1"/>
  <c r="M143" i="19"/>
  <c r="M144" i="19" s="1"/>
  <c r="E151" i="19"/>
  <c r="E152" i="19" s="1"/>
  <c r="G151" i="19"/>
  <c r="G152" i="19" s="1"/>
  <c r="I151" i="19"/>
  <c r="I152" i="19" s="1"/>
  <c r="K151" i="19"/>
  <c r="K152" i="19" s="1"/>
  <c r="M151" i="19"/>
  <c r="M152" i="19" s="1"/>
  <c r="E159" i="19"/>
  <c r="E160" i="19" s="1"/>
  <c r="G159" i="19"/>
  <c r="G160" i="19" s="1"/>
  <c r="I159" i="19"/>
  <c r="I160" i="19" s="1"/>
  <c r="K159" i="19"/>
  <c r="K160" i="19" s="1"/>
  <c r="M159" i="19"/>
  <c r="M160" i="19" s="1"/>
  <c r="E119" i="19"/>
  <c r="E120" i="19" s="1"/>
  <c r="G119" i="19"/>
  <c r="G120" i="19" s="1"/>
  <c r="I119" i="19"/>
  <c r="I120" i="19" s="1"/>
  <c r="K119" i="19"/>
  <c r="K120" i="19" s="1"/>
  <c r="M119" i="19"/>
  <c r="M120" i="19" s="1"/>
  <c r="E123" i="19"/>
  <c r="E124" i="19" s="1"/>
  <c r="G123" i="19"/>
  <c r="G124" i="19" s="1"/>
  <c r="I123" i="19"/>
  <c r="I124" i="19" s="1"/>
  <c r="K123" i="19"/>
  <c r="K124" i="19" s="1"/>
  <c r="M123" i="19"/>
  <c r="M124" i="19" s="1"/>
  <c r="E131" i="19"/>
  <c r="E132" i="19" s="1"/>
  <c r="G131" i="19"/>
  <c r="G132" i="19" s="1"/>
  <c r="I131" i="19"/>
  <c r="I132" i="19" s="1"/>
  <c r="K131" i="19"/>
  <c r="K132" i="19" s="1"/>
  <c r="M131" i="19"/>
  <c r="M132" i="19" s="1"/>
  <c r="E139" i="19"/>
  <c r="E140" i="19" s="1"/>
  <c r="G139" i="19"/>
  <c r="G140" i="19" s="1"/>
  <c r="I139" i="19"/>
  <c r="I140" i="19" s="1"/>
  <c r="K139" i="19"/>
  <c r="K140" i="19" s="1"/>
  <c r="M139" i="19"/>
  <c r="M140" i="19" s="1"/>
  <c r="E147" i="19"/>
  <c r="E148" i="19" s="1"/>
  <c r="G147" i="19"/>
  <c r="G148" i="19" s="1"/>
  <c r="I147" i="19"/>
  <c r="I148" i="19" s="1"/>
  <c r="K147" i="19"/>
  <c r="K148" i="19" s="1"/>
  <c r="M147" i="19"/>
  <c r="M148" i="19" s="1"/>
  <c r="E155" i="19"/>
  <c r="E156" i="19" s="1"/>
  <c r="G155" i="19"/>
  <c r="G156" i="19" s="1"/>
  <c r="I155" i="19"/>
  <c r="I156" i="19" s="1"/>
  <c r="K155" i="19"/>
  <c r="K156" i="19" s="1"/>
  <c r="M155" i="19"/>
  <c r="M156" i="19" s="1"/>
  <c r="E167" i="19"/>
  <c r="E168" i="19" s="1"/>
  <c r="G167" i="19"/>
  <c r="G168" i="19" s="1"/>
  <c r="I167" i="19"/>
  <c r="I168" i="19" s="1"/>
  <c r="K167" i="19"/>
  <c r="K168" i="19" s="1"/>
  <c r="M167" i="19"/>
  <c r="M168" i="19" s="1"/>
  <c r="E163" i="19"/>
  <c r="E164" i="19" s="1"/>
  <c r="G163" i="19"/>
  <c r="G164" i="19" s="1"/>
  <c r="I163" i="19"/>
  <c r="I164" i="19" s="1"/>
  <c r="K163" i="19"/>
  <c r="K164" i="19" s="1"/>
  <c r="M163" i="19"/>
  <c r="M164" i="19" s="1"/>
  <c r="E171" i="19"/>
  <c r="E172" i="19" s="1"/>
  <c r="G171" i="19"/>
  <c r="G172" i="19" s="1"/>
  <c r="I171" i="19"/>
  <c r="I172" i="19" s="1"/>
  <c r="K171" i="19"/>
  <c r="K172" i="19" s="1"/>
  <c r="M171" i="19"/>
  <c r="M172" i="19" s="1"/>
  <c r="J171" i="19"/>
  <c r="J172" i="19" s="1"/>
  <c r="L171" i="19"/>
  <c r="L172" i="19" s="1"/>
  <c r="N171" i="19"/>
  <c r="N172" i="19" s="1"/>
  <c r="D175" i="19"/>
  <c r="D176" i="19" s="1"/>
  <c r="F175" i="19"/>
  <c r="F176" i="19" s="1"/>
  <c r="H175" i="19"/>
  <c r="H176" i="19" s="1"/>
  <c r="J175" i="19"/>
  <c r="J176" i="19" s="1"/>
  <c r="L175" i="19"/>
  <c r="L176" i="19" s="1"/>
  <c r="N175" i="19"/>
  <c r="N176" i="19" s="1"/>
  <c r="D183" i="19"/>
  <c r="D184" i="19" s="1"/>
  <c r="O184" i="19" s="1"/>
  <c r="F183" i="19"/>
  <c r="F184" i="19" s="1"/>
  <c r="H183" i="19"/>
  <c r="H184" i="19" s="1"/>
  <c r="J183" i="19"/>
  <c r="J184" i="19" s="1"/>
  <c r="L183" i="19"/>
  <c r="L184" i="19" s="1"/>
  <c r="N183" i="19"/>
  <c r="N184" i="19" s="1"/>
  <c r="D179" i="19"/>
  <c r="D180" i="19" s="1"/>
  <c r="O180" i="19" s="1"/>
  <c r="F179" i="19"/>
  <c r="F180" i="19" s="1"/>
  <c r="H179" i="19"/>
  <c r="H180" i="19" s="1"/>
  <c r="J179" i="19"/>
  <c r="J180" i="19" s="1"/>
  <c r="L179" i="19"/>
  <c r="L180" i="19" s="1"/>
  <c r="N179" i="19"/>
  <c r="N180" i="19" s="1"/>
  <c r="D187" i="19"/>
  <c r="D188" i="19" s="1"/>
  <c r="O188" i="19" s="1"/>
  <c r="F187" i="19"/>
  <c r="F188" i="19" s="1"/>
  <c r="H187" i="19"/>
  <c r="H188" i="19" s="1"/>
  <c r="J187" i="19"/>
  <c r="J188" i="19" s="1"/>
  <c r="L187" i="19"/>
  <c r="L188" i="19" s="1"/>
  <c r="N187" i="19"/>
  <c r="N188" i="19" s="1"/>
  <c r="G4" i="18"/>
  <c r="N4" i="18"/>
  <c r="L4" i="18"/>
  <c r="J4" i="18"/>
  <c r="H4" i="18"/>
  <c r="F4" i="18"/>
  <c r="D4" i="18"/>
  <c r="E4" i="18"/>
  <c r="I4" i="18"/>
  <c r="M4" i="18"/>
  <c r="E187" i="18"/>
  <c r="E188" i="18" s="1"/>
  <c r="G187" i="18"/>
  <c r="G188" i="18" s="1"/>
  <c r="G179" i="18"/>
  <c r="G180" i="18" s="1"/>
  <c r="G183" i="18"/>
  <c r="G184" i="18" s="1"/>
  <c r="G175" i="18"/>
  <c r="G176" i="18" s="1"/>
  <c r="I183" i="18"/>
  <c r="I184" i="18" s="1"/>
  <c r="K187" i="18"/>
  <c r="K188" i="18" s="1"/>
  <c r="K179" i="18"/>
  <c r="K180" i="18" s="1"/>
  <c r="K183" i="18"/>
  <c r="K184" i="18" s="1"/>
  <c r="K175" i="18"/>
  <c r="K176" i="18" s="1"/>
  <c r="M183" i="18"/>
  <c r="M184" i="18" s="1"/>
  <c r="M175" i="18"/>
  <c r="M176" i="18" s="1"/>
  <c r="M187" i="18"/>
  <c r="M188" i="18" s="1"/>
  <c r="M179" i="18"/>
  <c r="M180" i="18" s="1"/>
  <c r="D7" i="18"/>
  <c r="D8" i="18" s="1"/>
  <c r="F7" i="18"/>
  <c r="F8" i="18" s="1"/>
  <c r="F191" i="18" s="1"/>
  <c r="H7" i="18"/>
  <c r="H8" i="18" s="1"/>
  <c r="H191" i="18" s="1"/>
  <c r="J7" i="18"/>
  <c r="J8" i="18" s="1"/>
  <c r="J191" i="18" s="1"/>
  <c r="L7" i="18"/>
  <c r="L8" i="18" s="1"/>
  <c r="L191" i="18" s="1"/>
  <c r="N7" i="18"/>
  <c r="N8" i="18" s="1"/>
  <c r="N191" i="18" s="1"/>
  <c r="G87" i="18"/>
  <c r="G88" i="18" s="1"/>
  <c r="K87" i="18"/>
  <c r="K88" i="18" s="1"/>
  <c r="M87" i="18"/>
  <c r="M88" i="18" s="1"/>
  <c r="G95" i="18"/>
  <c r="G96" i="18" s="1"/>
  <c r="K95" i="18"/>
  <c r="K96" i="18" s="1"/>
  <c r="M95" i="18"/>
  <c r="M96" i="18" s="1"/>
  <c r="G103" i="18"/>
  <c r="G104" i="18" s="1"/>
  <c r="K103" i="18"/>
  <c r="K104" i="18" s="1"/>
  <c r="M103" i="18"/>
  <c r="M104" i="18" s="1"/>
  <c r="G111" i="18"/>
  <c r="G112" i="18" s="1"/>
  <c r="K111" i="18"/>
  <c r="K112" i="18" s="1"/>
  <c r="M111" i="18"/>
  <c r="M112" i="18" s="1"/>
  <c r="G119" i="18"/>
  <c r="G120" i="18" s="1"/>
  <c r="K119" i="18"/>
  <c r="K120" i="18" s="1"/>
  <c r="M119" i="18"/>
  <c r="M120" i="18" s="1"/>
  <c r="D171" i="18"/>
  <c r="D172" i="18" s="1"/>
  <c r="D167" i="18"/>
  <c r="D168" i="18" s="1"/>
  <c r="D163" i="18"/>
  <c r="D164" i="18" s="1"/>
  <c r="D119" i="18"/>
  <c r="D120" i="18" s="1"/>
  <c r="D115" i="18"/>
  <c r="D116" i="18" s="1"/>
  <c r="D111" i="18"/>
  <c r="D112" i="18" s="1"/>
  <c r="D107" i="18"/>
  <c r="D108" i="18" s="1"/>
  <c r="D103" i="18"/>
  <c r="D104" i="18" s="1"/>
  <c r="D99" i="18"/>
  <c r="D100" i="18" s="1"/>
  <c r="D95" i="18"/>
  <c r="D96" i="18" s="1"/>
  <c r="D91" i="18"/>
  <c r="D92" i="18" s="1"/>
  <c r="F171" i="18"/>
  <c r="F172" i="18" s="1"/>
  <c r="F167" i="18"/>
  <c r="F168" i="18" s="1"/>
  <c r="F163" i="18"/>
  <c r="F164" i="18" s="1"/>
  <c r="F119" i="18"/>
  <c r="F120" i="18" s="1"/>
  <c r="F115" i="18"/>
  <c r="F116" i="18" s="1"/>
  <c r="F111" i="18"/>
  <c r="F112" i="18" s="1"/>
  <c r="F107" i="18"/>
  <c r="F108" i="18" s="1"/>
  <c r="F103" i="18"/>
  <c r="F104" i="18" s="1"/>
  <c r="F99" i="18"/>
  <c r="F100" i="18" s="1"/>
  <c r="F95" i="18"/>
  <c r="F96" i="18" s="1"/>
  <c r="F91" i="18"/>
  <c r="F92" i="18" s="1"/>
  <c r="H171" i="18"/>
  <c r="H172" i="18" s="1"/>
  <c r="H167" i="18"/>
  <c r="H168" i="18" s="1"/>
  <c r="H163" i="18"/>
  <c r="H164" i="18" s="1"/>
  <c r="H119" i="18"/>
  <c r="H120" i="18" s="1"/>
  <c r="H115" i="18"/>
  <c r="H116" i="18" s="1"/>
  <c r="H111" i="18"/>
  <c r="H112" i="18" s="1"/>
  <c r="H107" i="18"/>
  <c r="H108" i="18" s="1"/>
  <c r="H103" i="18"/>
  <c r="H104" i="18" s="1"/>
  <c r="H99" i="18"/>
  <c r="H100" i="18" s="1"/>
  <c r="H95" i="18"/>
  <c r="H96" i="18" s="1"/>
  <c r="H91" i="18"/>
  <c r="H92" i="18" s="1"/>
  <c r="J167" i="18"/>
  <c r="J168" i="18" s="1"/>
  <c r="J163" i="18"/>
  <c r="J164" i="18" s="1"/>
  <c r="J119" i="18"/>
  <c r="J120" i="18" s="1"/>
  <c r="J115" i="18"/>
  <c r="J116" i="18" s="1"/>
  <c r="J111" i="18"/>
  <c r="J112" i="18" s="1"/>
  <c r="J107" i="18"/>
  <c r="J108" i="18" s="1"/>
  <c r="J103" i="18"/>
  <c r="J104" i="18" s="1"/>
  <c r="J99" i="18"/>
  <c r="J100" i="18" s="1"/>
  <c r="J95" i="18"/>
  <c r="J96" i="18" s="1"/>
  <c r="J91" i="18"/>
  <c r="J92" i="18" s="1"/>
  <c r="L167" i="18"/>
  <c r="L168" i="18" s="1"/>
  <c r="L163" i="18"/>
  <c r="L164" i="18" s="1"/>
  <c r="L119" i="18"/>
  <c r="L120" i="18" s="1"/>
  <c r="L115" i="18"/>
  <c r="L116" i="18" s="1"/>
  <c r="L111" i="18"/>
  <c r="L112" i="18" s="1"/>
  <c r="L107" i="18"/>
  <c r="L108" i="18" s="1"/>
  <c r="L103" i="18"/>
  <c r="L104" i="18" s="1"/>
  <c r="L99" i="18"/>
  <c r="L100" i="18" s="1"/>
  <c r="L95" i="18"/>
  <c r="L96" i="18" s="1"/>
  <c r="L91" i="18"/>
  <c r="L92" i="18" s="1"/>
  <c r="N167" i="18"/>
  <c r="N168" i="18" s="1"/>
  <c r="N163" i="18"/>
  <c r="N164" i="18" s="1"/>
  <c r="N119" i="18"/>
  <c r="N120" i="18" s="1"/>
  <c r="N115" i="18"/>
  <c r="N116" i="18" s="1"/>
  <c r="N111" i="18"/>
  <c r="N112" i="18" s="1"/>
  <c r="N107" i="18"/>
  <c r="N108" i="18" s="1"/>
  <c r="N103" i="18"/>
  <c r="N104" i="18" s="1"/>
  <c r="N99" i="18"/>
  <c r="N100" i="18" s="1"/>
  <c r="N95" i="18"/>
  <c r="N96" i="18" s="1"/>
  <c r="N91" i="18"/>
  <c r="N92" i="18" s="1"/>
  <c r="G7" i="18"/>
  <c r="G8" i="18" s="1"/>
  <c r="K7" i="18"/>
  <c r="K8" i="18" s="1"/>
  <c r="M7" i="18"/>
  <c r="M8" i="18" s="1"/>
  <c r="M191" i="18" s="1"/>
  <c r="G51" i="18"/>
  <c r="G52" i="18" s="1"/>
  <c r="K51" i="18"/>
  <c r="K52" i="18" s="1"/>
  <c r="M51" i="18"/>
  <c r="M52" i="18" s="1"/>
  <c r="G55" i="18"/>
  <c r="G56" i="18" s="1"/>
  <c r="K55" i="18"/>
  <c r="K56" i="18" s="1"/>
  <c r="M55" i="18"/>
  <c r="M56" i="18" s="1"/>
  <c r="G59" i="18"/>
  <c r="G60" i="18" s="1"/>
  <c r="K59" i="18"/>
  <c r="K60" i="18" s="1"/>
  <c r="M59" i="18"/>
  <c r="M60" i="18" s="1"/>
  <c r="G63" i="18"/>
  <c r="G64" i="18" s="1"/>
  <c r="K63" i="18"/>
  <c r="K64" i="18" s="1"/>
  <c r="M63" i="18"/>
  <c r="M64" i="18" s="1"/>
  <c r="G67" i="18"/>
  <c r="G68" i="18" s="1"/>
  <c r="K67" i="18"/>
  <c r="K68" i="18" s="1"/>
  <c r="M67" i="18"/>
  <c r="M68" i="18" s="1"/>
  <c r="E71" i="18"/>
  <c r="E72" i="18" s="1"/>
  <c r="G71" i="18"/>
  <c r="G72" i="18" s="1"/>
  <c r="K71" i="18"/>
  <c r="K72" i="18" s="1"/>
  <c r="M71" i="18"/>
  <c r="M72" i="18" s="1"/>
  <c r="G75" i="18"/>
  <c r="G76" i="18" s="1"/>
  <c r="K75" i="18"/>
  <c r="K76" i="18" s="1"/>
  <c r="M75" i="18"/>
  <c r="M76" i="18" s="1"/>
  <c r="G79" i="18"/>
  <c r="G80" i="18" s="1"/>
  <c r="K79" i="18"/>
  <c r="K80" i="18" s="1"/>
  <c r="M79" i="18"/>
  <c r="M80" i="18" s="1"/>
  <c r="G83" i="18"/>
  <c r="G84" i="18" s="1"/>
  <c r="K83" i="18"/>
  <c r="K84" i="18" s="1"/>
  <c r="M83" i="18"/>
  <c r="M84" i="18" s="1"/>
  <c r="J87" i="18"/>
  <c r="J88" i="18" s="1"/>
  <c r="N87" i="18"/>
  <c r="N88" i="18" s="1"/>
  <c r="G91" i="18"/>
  <c r="G92" i="18" s="1"/>
  <c r="K91" i="18"/>
  <c r="K92" i="18" s="1"/>
  <c r="M91" i="18"/>
  <c r="M92" i="18" s="1"/>
  <c r="G99" i="18"/>
  <c r="G100" i="18" s="1"/>
  <c r="K99" i="18"/>
  <c r="K100" i="18" s="1"/>
  <c r="M99" i="18"/>
  <c r="M100" i="18" s="1"/>
  <c r="G107" i="18"/>
  <c r="G108" i="18" s="1"/>
  <c r="K107" i="18"/>
  <c r="K108" i="18" s="1"/>
  <c r="M107" i="18"/>
  <c r="M108" i="18" s="1"/>
  <c r="G115" i="18"/>
  <c r="G116" i="18" s="1"/>
  <c r="K115" i="18"/>
  <c r="K116" i="18" s="1"/>
  <c r="M115" i="18"/>
  <c r="M116" i="18" s="1"/>
  <c r="D123" i="18"/>
  <c r="D124" i="18" s="1"/>
  <c r="F123" i="18"/>
  <c r="F124" i="18" s="1"/>
  <c r="H123" i="18"/>
  <c r="H124" i="18" s="1"/>
  <c r="J123" i="18"/>
  <c r="J124" i="18" s="1"/>
  <c r="L123" i="18"/>
  <c r="L124" i="18" s="1"/>
  <c r="N123" i="18"/>
  <c r="N124" i="18" s="1"/>
  <c r="G127" i="18"/>
  <c r="G128" i="18" s="1"/>
  <c r="K127" i="18"/>
  <c r="K128" i="18" s="1"/>
  <c r="M127" i="18"/>
  <c r="M128" i="18" s="1"/>
  <c r="D131" i="18"/>
  <c r="D132" i="18" s="1"/>
  <c r="F131" i="18"/>
  <c r="F132" i="18" s="1"/>
  <c r="H131" i="18"/>
  <c r="H132" i="18" s="1"/>
  <c r="J131" i="18"/>
  <c r="J132" i="18" s="1"/>
  <c r="L131" i="18"/>
  <c r="L132" i="18" s="1"/>
  <c r="N131" i="18"/>
  <c r="N132" i="18" s="1"/>
  <c r="G135" i="18"/>
  <c r="G136" i="18" s="1"/>
  <c r="K135" i="18"/>
  <c r="K136" i="18" s="1"/>
  <c r="M135" i="18"/>
  <c r="M136" i="18" s="1"/>
  <c r="D139" i="18"/>
  <c r="D140" i="18" s="1"/>
  <c r="F139" i="18"/>
  <c r="F140" i="18" s="1"/>
  <c r="H139" i="18"/>
  <c r="H140" i="18" s="1"/>
  <c r="J139" i="18"/>
  <c r="J140" i="18" s="1"/>
  <c r="L139" i="18"/>
  <c r="L140" i="18" s="1"/>
  <c r="N139" i="18"/>
  <c r="N140" i="18" s="1"/>
  <c r="G143" i="18"/>
  <c r="G144" i="18" s="1"/>
  <c r="K143" i="18"/>
  <c r="K144" i="18" s="1"/>
  <c r="M143" i="18"/>
  <c r="M144" i="18" s="1"/>
  <c r="D147" i="18"/>
  <c r="D148" i="18" s="1"/>
  <c r="F147" i="18"/>
  <c r="F148" i="18" s="1"/>
  <c r="H147" i="18"/>
  <c r="H148" i="18" s="1"/>
  <c r="J147" i="18"/>
  <c r="J148" i="18" s="1"/>
  <c r="L147" i="18"/>
  <c r="L148" i="18" s="1"/>
  <c r="N147" i="18"/>
  <c r="N148" i="18" s="1"/>
  <c r="G151" i="18"/>
  <c r="G152" i="18" s="1"/>
  <c r="K151" i="18"/>
  <c r="K152" i="18" s="1"/>
  <c r="M151" i="18"/>
  <c r="M152" i="18" s="1"/>
  <c r="D155" i="18"/>
  <c r="D156" i="18" s="1"/>
  <c r="F155" i="18"/>
  <c r="F156" i="18" s="1"/>
  <c r="H155" i="18"/>
  <c r="H156" i="18" s="1"/>
  <c r="J155" i="18"/>
  <c r="J156" i="18" s="1"/>
  <c r="L155" i="18"/>
  <c r="L156" i="18" s="1"/>
  <c r="N155" i="18"/>
  <c r="N156" i="18" s="1"/>
  <c r="G159" i="18"/>
  <c r="G160" i="18" s="1"/>
  <c r="K159" i="18"/>
  <c r="K160" i="18" s="1"/>
  <c r="M159" i="18"/>
  <c r="M160" i="18" s="1"/>
  <c r="G123" i="18"/>
  <c r="G124" i="18" s="1"/>
  <c r="K123" i="18"/>
  <c r="K124" i="18" s="1"/>
  <c r="M123" i="18"/>
  <c r="M124" i="18" s="1"/>
  <c r="D127" i="18"/>
  <c r="D128" i="18" s="1"/>
  <c r="F127" i="18"/>
  <c r="F128" i="18" s="1"/>
  <c r="H127" i="18"/>
  <c r="H128" i="18" s="1"/>
  <c r="J127" i="18"/>
  <c r="J128" i="18" s="1"/>
  <c r="L127" i="18"/>
  <c r="L128" i="18" s="1"/>
  <c r="N127" i="18"/>
  <c r="N128" i="18" s="1"/>
  <c r="G131" i="18"/>
  <c r="G132" i="18" s="1"/>
  <c r="K131" i="18"/>
  <c r="K132" i="18" s="1"/>
  <c r="M131" i="18"/>
  <c r="M132" i="18" s="1"/>
  <c r="D135" i="18"/>
  <c r="D136" i="18" s="1"/>
  <c r="F135" i="18"/>
  <c r="F136" i="18" s="1"/>
  <c r="H135" i="18"/>
  <c r="H136" i="18" s="1"/>
  <c r="J135" i="18"/>
  <c r="J136" i="18" s="1"/>
  <c r="L135" i="18"/>
  <c r="L136" i="18" s="1"/>
  <c r="N135" i="18"/>
  <c r="N136" i="18" s="1"/>
  <c r="G139" i="18"/>
  <c r="G140" i="18" s="1"/>
  <c r="K139" i="18"/>
  <c r="K140" i="18" s="1"/>
  <c r="M139" i="18"/>
  <c r="M140" i="18" s="1"/>
  <c r="D143" i="18"/>
  <c r="D144" i="18" s="1"/>
  <c r="F143" i="18"/>
  <c r="F144" i="18" s="1"/>
  <c r="H143" i="18"/>
  <c r="H144" i="18" s="1"/>
  <c r="J143" i="18"/>
  <c r="J144" i="18" s="1"/>
  <c r="L143" i="18"/>
  <c r="L144" i="18" s="1"/>
  <c r="N143" i="18"/>
  <c r="N144" i="18" s="1"/>
  <c r="G147" i="18"/>
  <c r="G148" i="18" s="1"/>
  <c r="K147" i="18"/>
  <c r="K148" i="18" s="1"/>
  <c r="M147" i="18"/>
  <c r="M148" i="18" s="1"/>
  <c r="D151" i="18"/>
  <c r="D152" i="18" s="1"/>
  <c r="F151" i="18"/>
  <c r="F152" i="18" s="1"/>
  <c r="H151" i="18"/>
  <c r="H152" i="18" s="1"/>
  <c r="J151" i="18"/>
  <c r="J152" i="18" s="1"/>
  <c r="L151" i="18"/>
  <c r="L152" i="18" s="1"/>
  <c r="N151" i="18"/>
  <c r="N152" i="18" s="1"/>
  <c r="G155" i="18"/>
  <c r="G156" i="18" s="1"/>
  <c r="K155" i="18"/>
  <c r="K156" i="18" s="1"/>
  <c r="M155" i="18"/>
  <c r="M156" i="18" s="1"/>
  <c r="D159" i="18"/>
  <c r="D160" i="18" s="1"/>
  <c r="F159" i="18"/>
  <c r="F160" i="18" s="1"/>
  <c r="H159" i="18"/>
  <c r="H160" i="18" s="1"/>
  <c r="J159" i="18"/>
  <c r="J160" i="18" s="1"/>
  <c r="L159" i="18"/>
  <c r="L160" i="18" s="1"/>
  <c r="N159" i="18"/>
  <c r="N160" i="18" s="1"/>
  <c r="G163" i="18"/>
  <c r="G164" i="18" s="1"/>
  <c r="K163" i="18"/>
  <c r="K164" i="18" s="1"/>
  <c r="M163" i="18"/>
  <c r="M164" i="18" s="1"/>
  <c r="G167" i="18"/>
  <c r="G168" i="18" s="1"/>
  <c r="K167" i="18"/>
  <c r="K168" i="18" s="1"/>
  <c r="M167" i="18"/>
  <c r="M168" i="18" s="1"/>
  <c r="G171" i="18"/>
  <c r="G172" i="18" s="1"/>
  <c r="K171" i="18"/>
  <c r="K172" i="18" s="1"/>
  <c r="M171" i="18"/>
  <c r="M172" i="18" s="1"/>
  <c r="J171" i="18"/>
  <c r="J172" i="18" s="1"/>
  <c r="L171" i="18"/>
  <c r="L172" i="18" s="1"/>
  <c r="N171" i="18"/>
  <c r="N172" i="18" s="1"/>
  <c r="D175" i="18"/>
  <c r="D176" i="18" s="1"/>
  <c r="F175" i="18"/>
  <c r="F176" i="18" s="1"/>
  <c r="H175" i="18"/>
  <c r="H176" i="18" s="1"/>
  <c r="J175" i="18"/>
  <c r="J176" i="18" s="1"/>
  <c r="L175" i="18"/>
  <c r="L176" i="18" s="1"/>
  <c r="N175" i="18"/>
  <c r="N176" i="18" s="1"/>
  <c r="D183" i="18"/>
  <c r="D184" i="18" s="1"/>
  <c r="F183" i="18"/>
  <c r="F184" i="18" s="1"/>
  <c r="H183" i="18"/>
  <c r="H184" i="18" s="1"/>
  <c r="J183" i="18"/>
  <c r="J184" i="18" s="1"/>
  <c r="L183" i="18"/>
  <c r="L184" i="18" s="1"/>
  <c r="N183" i="18"/>
  <c r="N184" i="18" s="1"/>
  <c r="D179" i="18"/>
  <c r="D180" i="18" s="1"/>
  <c r="F179" i="18"/>
  <c r="F180" i="18" s="1"/>
  <c r="H179" i="18"/>
  <c r="H180" i="18" s="1"/>
  <c r="J179" i="18"/>
  <c r="J180" i="18" s="1"/>
  <c r="L179" i="18"/>
  <c r="L180" i="18" s="1"/>
  <c r="N179" i="18"/>
  <c r="N180" i="18" s="1"/>
  <c r="D187" i="18"/>
  <c r="D188" i="18" s="1"/>
  <c r="F187" i="18"/>
  <c r="F188" i="18" s="1"/>
  <c r="H187" i="18"/>
  <c r="H188" i="18" s="1"/>
  <c r="J187" i="18"/>
  <c r="J188" i="18" s="1"/>
  <c r="L187" i="18"/>
  <c r="L188" i="18" s="1"/>
  <c r="N187" i="18"/>
  <c r="N188" i="18" s="1"/>
  <c r="D119" i="17"/>
  <c r="D120" i="17" s="1"/>
  <c r="D115" i="17"/>
  <c r="D116" i="17" s="1"/>
  <c r="D111" i="17"/>
  <c r="D112" i="17" s="1"/>
  <c r="D107" i="17"/>
  <c r="D108" i="17" s="1"/>
  <c r="D103" i="17"/>
  <c r="D104" i="17" s="1"/>
  <c r="D99" i="17"/>
  <c r="D100" i="17" s="1"/>
  <c r="D95" i="17"/>
  <c r="D96" i="17" s="1"/>
  <c r="D91" i="17"/>
  <c r="D92" i="17" s="1"/>
  <c r="D87" i="17"/>
  <c r="D88" i="17" s="1"/>
  <c r="F119" i="17"/>
  <c r="F120" i="17" s="1"/>
  <c r="F115" i="17"/>
  <c r="F116" i="17" s="1"/>
  <c r="F111" i="17"/>
  <c r="F112" i="17" s="1"/>
  <c r="F107" i="17"/>
  <c r="F108" i="17" s="1"/>
  <c r="F103" i="17"/>
  <c r="F104" i="17" s="1"/>
  <c r="F99" i="17"/>
  <c r="F100" i="17" s="1"/>
  <c r="F95" i="17"/>
  <c r="F96" i="17" s="1"/>
  <c r="F91" i="17"/>
  <c r="F92" i="17" s="1"/>
  <c r="F87" i="17"/>
  <c r="F88" i="17" s="1"/>
  <c r="H119" i="17"/>
  <c r="H120" i="17" s="1"/>
  <c r="H115" i="17"/>
  <c r="H116" i="17" s="1"/>
  <c r="H111" i="17"/>
  <c r="H112" i="17" s="1"/>
  <c r="H107" i="17"/>
  <c r="H108" i="17" s="1"/>
  <c r="H103" i="17"/>
  <c r="H104" i="17" s="1"/>
  <c r="H99" i="17"/>
  <c r="H100" i="17" s="1"/>
  <c r="H95" i="17"/>
  <c r="H96" i="17" s="1"/>
  <c r="H91" i="17"/>
  <c r="H92" i="17" s="1"/>
  <c r="H87" i="17"/>
  <c r="H88" i="17" s="1"/>
  <c r="J115" i="17"/>
  <c r="J116" i="17" s="1"/>
  <c r="J111" i="17"/>
  <c r="J112" i="17" s="1"/>
  <c r="J107" i="17"/>
  <c r="J108" i="17" s="1"/>
  <c r="J103" i="17"/>
  <c r="J104" i="17" s="1"/>
  <c r="J99" i="17"/>
  <c r="J100" i="17" s="1"/>
  <c r="J95" i="17"/>
  <c r="J96" i="17" s="1"/>
  <c r="J91" i="17"/>
  <c r="J92" i="17" s="1"/>
  <c r="J87" i="17"/>
  <c r="J88" i="17" s="1"/>
  <c r="L115" i="17"/>
  <c r="L116" i="17" s="1"/>
  <c r="L111" i="17"/>
  <c r="L112" i="17" s="1"/>
  <c r="L107" i="17"/>
  <c r="L108" i="17" s="1"/>
  <c r="L103" i="17"/>
  <c r="L104" i="17" s="1"/>
  <c r="L99" i="17"/>
  <c r="L100" i="17" s="1"/>
  <c r="L95" i="17"/>
  <c r="L96" i="17" s="1"/>
  <c r="L91" i="17"/>
  <c r="L92" i="17" s="1"/>
  <c r="L87" i="17"/>
  <c r="L88" i="17" s="1"/>
  <c r="N115" i="17"/>
  <c r="N116" i="17" s="1"/>
  <c r="N111" i="17"/>
  <c r="N112" i="17" s="1"/>
  <c r="N107" i="17"/>
  <c r="N108" i="17" s="1"/>
  <c r="N103" i="17"/>
  <c r="N104" i="17" s="1"/>
  <c r="N99" i="17"/>
  <c r="N100" i="17" s="1"/>
  <c r="N95" i="17"/>
  <c r="N96" i="17" s="1"/>
  <c r="N91" i="17"/>
  <c r="N92" i="17" s="1"/>
  <c r="N87" i="17"/>
  <c r="N88" i="17" s="1"/>
  <c r="E7" i="17"/>
  <c r="E8" i="17" s="1"/>
  <c r="G7" i="17"/>
  <c r="G8" i="17" s="1"/>
  <c r="I7" i="17"/>
  <c r="I8" i="17" s="1"/>
  <c r="I191" i="17" s="1"/>
  <c r="K7" i="17"/>
  <c r="K8" i="17" s="1"/>
  <c r="M7" i="17"/>
  <c r="M8" i="17" s="1"/>
  <c r="M191" i="17" s="1"/>
  <c r="E11" i="17"/>
  <c r="E12" i="17" s="1"/>
  <c r="G11" i="17"/>
  <c r="G12" i="17" s="1"/>
  <c r="I11" i="17"/>
  <c r="I12" i="17" s="1"/>
  <c r="K11" i="17"/>
  <c r="K12" i="17" s="1"/>
  <c r="M11" i="17"/>
  <c r="M12" i="17" s="1"/>
  <c r="E15" i="17"/>
  <c r="E16" i="17" s="1"/>
  <c r="G15" i="17"/>
  <c r="G16" i="17" s="1"/>
  <c r="I15" i="17"/>
  <c r="I16" i="17" s="1"/>
  <c r="K15" i="17"/>
  <c r="K16" i="17" s="1"/>
  <c r="M15" i="17"/>
  <c r="M16" i="17" s="1"/>
  <c r="E19" i="17"/>
  <c r="E20" i="17" s="1"/>
  <c r="G19" i="17"/>
  <c r="G20" i="17" s="1"/>
  <c r="I19" i="17"/>
  <c r="I20" i="17" s="1"/>
  <c r="K19" i="17"/>
  <c r="K20" i="17" s="1"/>
  <c r="M19" i="17"/>
  <c r="M20" i="17" s="1"/>
  <c r="E23" i="17"/>
  <c r="E24" i="17" s="1"/>
  <c r="G23" i="17"/>
  <c r="G24" i="17" s="1"/>
  <c r="I23" i="17"/>
  <c r="I24" i="17" s="1"/>
  <c r="K23" i="17"/>
  <c r="K24" i="17" s="1"/>
  <c r="M23" i="17"/>
  <c r="M24" i="17" s="1"/>
  <c r="E27" i="17"/>
  <c r="E28" i="17" s="1"/>
  <c r="G27" i="17"/>
  <c r="G28" i="17" s="1"/>
  <c r="I27" i="17"/>
  <c r="I28" i="17" s="1"/>
  <c r="K27" i="17"/>
  <c r="K28" i="17" s="1"/>
  <c r="M27" i="17"/>
  <c r="M28" i="17" s="1"/>
  <c r="E31" i="17"/>
  <c r="E32" i="17" s="1"/>
  <c r="G31" i="17"/>
  <c r="G32" i="17" s="1"/>
  <c r="I31" i="17"/>
  <c r="I32" i="17" s="1"/>
  <c r="K31" i="17"/>
  <c r="K32" i="17" s="1"/>
  <c r="M31" i="17"/>
  <c r="M32" i="17" s="1"/>
  <c r="E35" i="17"/>
  <c r="E36" i="17" s="1"/>
  <c r="G35" i="17"/>
  <c r="G36" i="17" s="1"/>
  <c r="I35" i="17"/>
  <c r="I36" i="17" s="1"/>
  <c r="K35" i="17"/>
  <c r="K36" i="17" s="1"/>
  <c r="M35" i="17"/>
  <c r="M36" i="17" s="1"/>
  <c r="E39" i="17"/>
  <c r="E40" i="17" s="1"/>
  <c r="G39" i="17"/>
  <c r="G40" i="17" s="1"/>
  <c r="I39" i="17"/>
  <c r="I40" i="17" s="1"/>
  <c r="K39" i="17"/>
  <c r="K40" i="17" s="1"/>
  <c r="M39" i="17"/>
  <c r="M40" i="17" s="1"/>
  <c r="E43" i="17"/>
  <c r="E44" i="17" s="1"/>
  <c r="G43" i="17"/>
  <c r="G44" i="17" s="1"/>
  <c r="I43" i="17"/>
  <c r="I44" i="17" s="1"/>
  <c r="K43" i="17"/>
  <c r="K44" i="17" s="1"/>
  <c r="M43" i="17"/>
  <c r="M44" i="17" s="1"/>
  <c r="E47" i="17"/>
  <c r="E48" i="17" s="1"/>
  <c r="G47" i="17"/>
  <c r="G48" i="17" s="1"/>
  <c r="I47" i="17"/>
  <c r="I48" i="17" s="1"/>
  <c r="K47" i="17"/>
  <c r="K48" i="17" s="1"/>
  <c r="M47" i="17"/>
  <c r="M48" i="17" s="1"/>
  <c r="E51" i="17"/>
  <c r="E52" i="17" s="1"/>
  <c r="G51" i="17"/>
  <c r="G52" i="17" s="1"/>
  <c r="I51" i="17"/>
  <c r="I52" i="17" s="1"/>
  <c r="K51" i="17"/>
  <c r="K52" i="17" s="1"/>
  <c r="M51" i="17"/>
  <c r="M52" i="17" s="1"/>
  <c r="E55" i="17"/>
  <c r="E56" i="17" s="1"/>
  <c r="G55" i="17"/>
  <c r="G56" i="17" s="1"/>
  <c r="I55" i="17"/>
  <c r="I56" i="17" s="1"/>
  <c r="K55" i="17"/>
  <c r="K56" i="17" s="1"/>
  <c r="M55" i="17"/>
  <c r="M56" i="17" s="1"/>
  <c r="E59" i="17"/>
  <c r="E60" i="17" s="1"/>
  <c r="G59" i="17"/>
  <c r="G60" i="17" s="1"/>
  <c r="I59" i="17"/>
  <c r="I60" i="17" s="1"/>
  <c r="K59" i="17"/>
  <c r="K60" i="17" s="1"/>
  <c r="M59" i="17"/>
  <c r="M60" i="17" s="1"/>
  <c r="E63" i="17"/>
  <c r="E64" i="17" s="1"/>
  <c r="G63" i="17"/>
  <c r="G64" i="17" s="1"/>
  <c r="I63" i="17"/>
  <c r="I64" i="17" s="1"/>
  <c r="K63" i="17"/>
  <c r="K64" i="17" s="1"/>
  <c r="M63" i="17"/>
  <c r="M64" i="17" s="1"/>
  <c r="E67" i="17"/>
  <c r="E68" i="17" s="1"/>
  <c r="G67" i="17"/>
  <c r="G68" i="17" s="1"/>
  <c r="I67" i="17"/>
  <c r="I68" i="17" s="1"/>
  <c r="K67" i="17"/>
  <c r="K68" i="17" s="1"/>
  <c r="M67" i="17"/>
  <c r="M68" i="17" s="1"/>
  <c r="E71" i="17"/>
  <c r="E72" i="17" s="1"/>
  <c r="G71" i="17"/>
  <c r="G72" i="17" s="1"/>
  <c r="I71" i="17"/>
  <c r="I72" i="17" s="1"/>
  <c r="K71" i="17"/>
  <c r="K72" i="17" s="1"/>
  <c r="M71" i="17"/>
  <c r="M72" i="17" s="1"/>
  <c r="E75" i="17"/>
  <c r="E76" i="17" s="1"/>
  <c r="G75" i="17"/>
  <c r="G76" i="17" s="1"/>
  <c r="I75" i="17"/>
  <c r="I76" i="17" s="1"/>
  <c r="K75" i="17"/>
  <c r="K76" i="17" s="1"/>
  <c r="M75" i="17"/>
  <c r="M76" i="17" s="1"/>
  <c r="E83" i="17"/>
  <c r="E84" i="17" s="1"/>
  <c r="G83" i="17"/>
  <c r="G84" i="17" s="1"/>
  <c r="I83" i="17"/>
  <c r="I84" i="17" s="1"/>
  <c r="K83" i="17"/>
  <c r="K84" i="17" s="1"/>
  <c r="M83" i="17"/>
  <c r="M84" i="17" s="1"/>
  <c r="D83" i="17"/>
  <c r="D84" i="17" s="1"/>
  <c r="H83" i="17"/>
  <c r="H84" i="17" s="1"/>
  <c r="L83" i="17"/>
  <c r="L84" i="17" s="1"/>
  <c r="E87" i="17"/>
  <c r="E88" i="17" s="1"/>
  <c r="G87" i="17"/>
  <c r="G88" i="17" s="1"/>
  <c r="I87" i="17"/>
  <c r="I88" i="17" s="1"/>
  <c r="K87" i="17"/>
  <c r="K88" i="17" s="1"/>
  <c r="M87" i="17"/>
  <c r="M88" i="17" s="1"/>
  <c r="E95" i="17"/>
  <c r="E96" i="17" s="1"/>
  <c r="G95" i="17"/>
  <c r="G96" i="17" s="1"/>
  <c r="I95" i="17"/>
  <c r="I96" i="17" s="1"/>
  <c r="K95" i="17"/>
  <c r="K96" i="17" s="1"/>
  <c r="M95" i="17"/>
  <c r="M96" i="17" s="1"/>
  <c r="E103" i="17"/>
  <c r="E104" i="17" s="1"/>
  <c r="G103" i="17"/>
  <c r="G104" i="17" s="1"/>
  <c r="I103" i="17"/>
  <c r="I104" i="17" s="1"/>
  <c r="K103" i="17"/>
  <c r="K104" i="17" s="1"/>
  <c r="M103" i="17"/>
  <c r="M104" i="17" s="1"/>
  <c r="E111" i="17"/>
  <c r="E112" i="17" s="1"/>
  <c r="G111" i="17"/>
  <c r="G112" i="17" s="1"/>
  <c r="I111" i="17"/>
  <c r="I112" i="17" s="1"/>
  <c r="K111" i="17"/>
  <c r="K112" i="17" s="1"/>
  <c r="M111" i="17"/>
  <c r="M112" i="17" s="1"/>
  <c r="E119" i="17"/>
  <c r="E120" i="17" s="1"/>
  <c r="G119" i="17"/>
  <c r="G120" i="17" s="1"/>
  <c r="I119" i="17"/>
  <c r="I120" i="17" s="1"/>
  <c r="K119" i="17"/>
  <c r="K120" i="17" s="1"/>
  <c r="M119" i="17"/>
  <c r="M120" i="17" s="1"/>
  <c r="D4" i="17"/>
  <c r="F4" i="17"/>
  <c r="H4" i="17"/>
  <c r="J4" i="17"/>
  <c r="L4" i="17"/>
  <c r="E183" i="17"/>
  <c r="E184" i="17" s="1"/>
  <c r="E175" i="17"/>
  <c r="E176" i="17" s="1"/>
  <c r="E187" i="17"/>
  <c r="E188" i="17" s="1"/>
  <c r="E179" i="17"/>
  <c r="E180" i="17" s="1"/>
  <c r="E171" i="17"/>
  <c r="E172" i="17" s="1"/>
  <c r="E167" i="17"/>
  <c r="E168" i="17" s="1"/>
  <c r="E159" i="17"/>
  <c r="E160" i="17" s="1"/>
  <c r="E155" i="17"/>
  <c r="E156" i="17" s="1"/>
  <c r="E151" i="17"/>
  <c r="E152" i="17" s="1"/>
  <c r="E147" i="17"/>
  <c r="E148" i="17" s="1"/>
  <c r="E143" i="17"/>
  <c r="E144" i="17" s="1"/>
  <c r="E139" i="17"/>
  <c r="E140" i="17" s="1"/>
  <c r="E135" i="17"/>
  <c r="E136" i="17" s="1"/>
  <c r="E131" i="17"/>
  <c r="E132" i="17" s="1"/>
  <c r="E127" i="17"/>
  <c r="E128" i="17" s="1"/>
  <c r="E123" i="17"/>
  <c r="E124" i="17" s="1"/>
  <c r="G187" i="17"/>
  <c r="G188" i="17" s="1"/>
  <c r="G179" i="17"/>
  <c r="G180" i="17" s="1"/>
  <c r="G183" i="17"/>
  <c r="G184" i="17" s="1"/>
  <c r="G175" i="17"/>
  <c r="G176" i="17" s="1"/>
  <c r="G171" i="17"/>
  <c r="G172" i="17" s="1"/>
  <c r="G167" i="17"/>
  <c r="G168" i="17" s="1"/>
  <c r="G159" i="17"/>
  <c r="G160" i="17" s="1"/>
  <c r="G155" i="17"/>
  <c r="G156" i="17" s="1"/>
  <c r="G151" i="17"/>
  <c r="G152" i="17" s="1"/>
  <c r="G147" i="17"/>
  <c r="G148" i="17" s="1"/>
  <c r="G143" i="17"/>
  <c r="G144" i="17" s="1"/>
  <c r="G139" i="17"/>
  <c r="G140" i="17" s="1"/>
  <c r="G135" i="17"/>
  <c r="G136" i="17" s="1"/>
  <c r="G131" i="17"/>
  <c r="G132" i="17" s="1"/>
  <c r="G127" i="17"/>
  <c r="G128" i="17" s="1"/>
  <c r="G123" i="17"/>
  <c r="G124" i="17" s="1"/>
  <c r="I183" i="17"/>
  <c r="I184" i="17" s="1"/>
  <c r="I175" i="17"/>
  <c r="I176" i="17" s="1"/>
  <c r="I187" i="17"/>
  <c r="I188" i="17" s="1"/>
  <c r="I179" i="17"/>
  <c r="I180" i="17" s="1"/>
  <c r="I171" i="17"/>
  <c r="I172" i="17" s="1"/>
  <c r="I167" i="17"/>
  <c r="I168" i="17" s="1"/>
  <c r="I159" i="17"/>
  <c r="I160" i="17" s="1"/>
  <c r="I155" i="17"/>
  <c r="I156" i="17" s="1"/>
  <c r="I151" i="17"/>
  <c r="I152" i="17" s="1"/>
  <c r="I147" i="17"/>
  <c r="I148" i="17" s="1"/>
  <c r="I143" i="17"/>
  <c r="I144" i="17" s="1"/>
  <c r="I139" i="17"/>
  <c r="I140" i="17" s="1"/>
  <c r="I135" i="17"/>
  <c r="I136" i="17" s="1"/>
  <c r="I131" i="17"/>
  <c r="I132" i="17" s="1"/>
  <c r="I127" i="17"/>
  <c r="I128" i="17" s="1"/>
  <c r="I123" i="17"/>
  <c r="I124" i="17" s="1"/>
  <c r="K187" i="17"/>
  <c r="K188" i="17" s="1"/>
  <c r="K179" i="17"/>
  <c r="K180" i="17" s="1"/>
  <c r="K183" i="17"/>
  <c r="K184" i="17" s="1"/>
  <c r="K175" i="17"/>
  <c r="K176" i="17" s="1"/>
  <c r="K167" i="17"/>
  <c r="K168" i="17" s="1"/>
  <c r="K159" i="17"/>
  <c r="K160" i="17" s="1"/>
  <c r="K155" i="17"/>
  <c r="K156" i="17" s="1"/>
  <c r="K151" i="17"/>
  <c r="K152" i="17" s="1"/>
  <c r="K147" i="17"/>
  <c r="K148" i="17" s="1"/>
  <c r="K143" i="17"/>
  <c r="K144" i="17" s="1"/>
  <c r="K139" i="17"/>
  <c r="K140" i="17" s="1"/>
  <c r="K135" i="17"/>
  <c r="K136" i="17" s="1"/>
  <c r="K131" i="17"/>
  <c r="K132" i="17" s="1"/>
  <c r="K127" i="17"/>
  <c r="K128" i="17" s="1"/>
  <c r="K123" i="17"/>
  <c r="K124" i="17" s="1"/>
  <c r="M183" i="17"/>
  <c r="M184" i="17" s="1"/>
  <c r="M175" i="17"/>
  <c r="M176" i="17" s="1"/>
  <c r="M187" i="17"/>
  <c r="M188" i="17" s="1"/>
  <c r="M179" i="17"/>
  <c r="M180" i="17" s="1"/>
  <c r="M171" i="17"/>
  <c r="M172" i="17" s="1"/>
  <c r="M167" i="17"/>
  <c r="M168" i="17" s="1"/>
  <c r="M159" i="17"/>
  <c r="M160" i="17" s="1"/>
  <c r="M155" i="17"/>
  <c r="M156" i="17" s="1"/>
  <c r="M151" i="17"/>
  <c r="M152" i="17" s="1"/>
  <c r="M147" i="17"/>
  <c r="M148" i="17" s="1"/>
  <c r="M143" i="17"/>
  <c r="M144" i="17" s="1"/>
  <c r="M139" i="17"/>
  <c r="M140" i="17" s="1"/>
  <c r="M135" i="17"/>
  <c r="M136" i="17" s="1"/>
  <c r="M131" i="17"/>
  <c r="M132" i="17" s="1"/>
  <c r="M127" i="17"/>
  <c r="M128" i="17" s="1"/>
  <c r="M123" i="17"/>
  <c r="M124" i="17" s="1"/>
  <c r="D7" i="17"/>
  <c r="D8" i="17" s="1"/>
  <c r="F7" i="17"/>
  <c r="F8" i="17" s="1"/>
  <c r="F191" i="17" s="1"/>
  <c r="H7" i="17"/>
  <c r="H8" i="17" s="1"/>
  <c r="J7" i="17"/>
  <c r="J8" i="17" s="1"/>
  <c r="L7" i="17"/>
  <c r="L8" i="17" s="1"/>
  <c r="N7" i="17"/>
  <c r="N8" i="17" s="1"/>
  <c r="F83" i="17"/>
  <c r="F84" i="17" s="1"/>
  <c r="J83" i="17"/>
  <c r="J84" i="17" s="1"/>
  <c r="N83" i="17"/>
  <c r="N84" i="17" s="1"/>
  <c r="E91" i="17"/>
  <c r="E92" i="17" s="1"/>
  <c r="G91" i="17"/>
  <c r="G92" i="17" s="1"/>
  <c r="I91" i="17"/>
  <c r="I92" i="17" s="1"/>
  <c r="K91" i="17"/>
  <c r="K92" i="17" s="1"/>
  <c r="M91" i="17"/>
  <c r="M92" i="17" s="1"/>
  <c r="E99" i="17"/>
  <c r="E100" i="17" s="1"/>
  <c r="G99" i="17"/>
  <c r="G100" i="17" s="1"/>
  <c r="I99" i="17"/>
  <c r="I100" i="17" s="1"/>
  <c r="K99" i="17"/>
  <c r="K100" i="17" s="1"/>
  <c r="M99" i="17"/>
  <c r="M100" i="17" s="1"/>
  <c r="E107" i="17"/>
  <c r="E108" i="17" s="1"/>
  <c r="G107" i="17"/>
  <c r="G108" i="17" s="1"/>
  <c r="I107" i="17"/>
  <c r="I108" i="17" s="1"/>
  <c r="K107" i="17"/>
  <c r="K108" i="17" s="1"/>
  <c r="M107" i="17"/>
  <c r="M108" i="17" s="1"/>
  <c r="E115" i="17"/>
  <c r="E116" i="17" s="1"/>
  <c r="G115" i="17"/>
  <c r="G116" i="17" s="1"/>
  <c r="I115" i="17"/>
  <c r="I116" i="17" s="1"/>
  <c r="K115" i="17"/>
  <c r="K116" i="17" s="1"/>
  <c r="M115" i="17"/>
  <c r="M116" i="17" s="1"/>
  <c r="J119" i="17"/>
  <c r="J120" i="17" s="1"/>
  <c r="L119" i="17"/>
  <c r="L120" i="17" s="1"/>
  <c r="N119" i="17"/>
  <c r="N120" i="17" s="1"/>
  <c r="D123" i="17"/>
  <c r="D124" i="17" s="1"/>
  <c r="O124" i="17" s="1"/>
  <c r="F123" i="17"/>
  <c r="F124" i="17" s="1"/>
  <c r="H123" i="17"/>
  <c r="H124" i="17" s="1"/>
  <c r="J123" i="17"/>
  <c r="J124" i="17" s="1"/>
  <c r="L123" i="17"/>
  <c r="L124" i="17" s="1"/>
  <c r="N123" i="17"/>
  <c r="N124" i="17" s="1"/>
  <c r="D131" i="17"/>
  <c r="D132" i="17" s="1"/>
  <c r="O132" i="17" s="1"/>
  <c r="F131" i="17"/>
  <c r="F132" i="17" s="1"/>
  <c r="H131" i="17"/>
  <c r="H132" i="17" s="1"/>
  <c r="J131" i="17"/>
  <c r="J132" i="17" s="1"/>
  <c r="L131" i="17"/>
  <c r="L132" i="17" s="1"/>
  <c r="N131" i="17"/>
  <c r="N132" i="17" s="1"/>
  <c r="D139" i="17"/>
  <c r="D140" i="17" s="1"/>
  <c r="O140" i="17" s="1"/>
  <c r="F139" i="17"/>
  <c r="F140" i="17" s="1"/>
  <c r="H139" i="17"/>
  <c r="H140" i="17" s="1"/>
  <c r="J139" i="17"/>
  <c r="J140" i="17" s="1"/>
  <c r="L139" i="17"/>
  <c r="L140" i="17" s="1"/>
  <c r="N139" i="17"/>
  <c r="N140" i="17" s="1"/>
  <c r="D147" i="17"/>
  <c r="D148" i="17" s="1"/>
  <c r="O148" i="17" s="1"/>
  <c r="F147" i="17"/>
  <c r="F148" i="17" s="1"/>
  <c r="H147" i="17"/>
  <c r="H148" i="17" s="1"/>
  <c r="J147" i="17"/>
  <c r="J148" i="17" s="1"/>
  <c r="L147" i="17"/>
  <c r="L148" i="17" s="1"/>
  <c r="N147" i="17"/>
  <c r="N148" i="17" s="1"/>
  <c r="D155" i="17"/>
  <c r="D156" i="17" s="1"/>
  <c r="O156" i="17" s="1"/>
  <c r="F155" i="17"/>
  <c r="F156" i="17" s="1"/>
  <c r="H155" i="17"/>
  <c r="H156" i="17" s="1"/>
  <c r="J155" i="17"/>
  <c r="J156" i="17" s="1"/>
  <c r="L155" i="17"/>
  <c r="L156" i="17" s="1"/>
  <c r="N155" i="17"/>
  <c r="N156" i="17" s="1"/>
  <c r="D127" i="17"/>
  <c r="D128" i="17" s="1"/>
  <c r="F127" i="17"/>
  <c r="F128" i="17" s="1"/>
  <c r="H127" i="17"/>
  <c r="H128" i="17" s="1"/>
  <c r="J127" i="17"/>
  <c r="J128" i="17" s="1"/>
  <c r="L127" i="17"/>
  <c r="L128" i="17" s="1"/>
  <c r="N127" i="17"/>
  <c r="N128" i="17" s="1"/>
  <c r="D135" i="17"/>
  <c r="D136" i="17" s="1"/>
  <c r="F135" i="17"/>
  <c r="F136" i="17" s="1"/>
  <c r="H135" i="17"/>
  <c r="H136" i="17" s="1"/>
  <c r="J135" i="17"/>
  <c r="J136" i="17" s="1"/>
  <c r="L135" i="17"/>
  <c r="L136" i="17" s="1"/>
  <c r="N135" i="17"/>
  <c r="N136" i="17" s="1"/>
  <c r="D143" i="17"/>
  <c r="D144" i="17" s="1"/>
  <c r="F143" i="17"/>
  <c r="F144" i="17" s="1"/>
  <c r="H143" i="17"/>
  <c r="H144" i="17" s="1"/>
  <c r="J143" i="17"/>
  <c r="J144" i="17" s="1"/>
  <c r="L143" i="17"/>
  <c r="L144" i="17" s="1"/>
  <c r="N143" i="17"/>
  <c r="N144" i="17" s="1"/>
  <c r="D151" i="17"/>
  <c r="D152" i="17" s="1"/>
  <c r="F151" i="17"/>
  <c r="F152" i="17" s="1"/>
  <c r="H151" i="17"/>
  <c r="H152" i="17" s="1"/>
  <c r="J151" i="17"/>
  <c r="J152" i="17" s="1"/>
  <c r="L151" i="17"/>
  <c r="L152" i="17" s="1"/>
  <c r="N151" i="17"/>
  <c r="N152" i="17" s="1"/>
  <c r="D159" i="17"/>
  <c r="D160" i="17" s="1"/>
  <c r="F159" i="17"/>
  <c r="F160" i="17" s="1"/>
  <c r="H159" i="17"/>
  <c r="H160" i="17" s="1"/>
  <c r="J159" i="17"/>
  <c r="J160" i="17" s="1"/>
  <c r="L159" i="17"/>
  <c r="L160" i="17" s="1"/>
  <c r="N159" i="17"/>
  <c r="N160" i="17" s="1"/>
  <c r="D163" i="17"/>
  <c r="D164" i="17" s="1"/>
  <c r="F163" i="17"/>
  <c r="F164" i="17" s="1"/>
  <c r="H163" i="17"/>
  <c r="H164" i="17" s="1"/>
  <c r="J163" i="17"/>
  <c r="J164" i="17" s="1"/>
  <c r="L163" i="17"/>
  <c r="L164" i="17" s="1"/>
  <c r="N163" i="17"/>
  <c r="N164" i="17" s="1"/>
  <c r="D171" i="17"/>
  <c r="D172" i="17" s="1"/>
  <c r="F171" i="17"/>
  <c r="F172" i="17" s="1"/>
  <c r="H171" i="17"/>
  <c r="H172" i="17" s="1"/>
  <c r="E163" i="17"/>
  <c r="E164" i="17" s="1"/>
  <c r="G163" i="17"/>
  <c r="G164" i="17" s="1"/>
  <c r="I163" i="17"/>
  <c r="I164" i="17" s="1"/>
  <c r="K163" i="17"/>
  <c r="K164" i="17" s="1"/>
  <c r="M163" i="17"/>
  <c r="M164" i="17" s="1"/>
  <c r="D167" i="17"/>
  <c r="D168" i="17" s="1"/>
  <c r="O168" i="17" s="1"/>
  <c r="F167" i="17"/>
  <c r="F168" i="17" s="1"/>
  <c r="H167" i="17"/>
  <c r="H168" i="17" s="1"/>
  <c r="J167" i="17"/>
  <c r="J168" i="17" s="1"/>
  <c r="L167" i="17"/>
  <c r="L168" i="17" s="1"/>
  <c r="N167" i="17"/>
  <c r="N168" i="17" s="1"/>
  <c r="K171" i="17"/>
  <c r="K172" i="17" s="1"/>
  <c r="J171" i="17"/>
  <c r="J172" i="17" s="1"/>
  <c r="L171" i="17"/>
  <c r="L172" i="17" s="1"/>
  <c r="N171" i="17"/>
  <c r="N172" i="17" s="1"/>
  <c r="D175" i="17"/>
  <c r="D176" i="17" s="1"/>
  <c r="O176" i="17" s="1"/>
  <c r="F175" i="17"/>
  <c r="F176" i="17" s="1"/>
  <c r="H175" i="17"/>
  <c r="H176" i="17" s="1"/>
  <c r="J175" i="17"/>
  <c r="J176" i="17" s="1"/>
  <c r="L175" i="17"/>
  <c r="L176" i="17" s="1"/>
  <c r="N175" i="17"/>
  <c r="N176" i="17" s="1"/>
  <c r="D183" i="17"/>
  <c r="D184" i="17" s="1"/>
  <c r="F183" i="17"/>
  <c r="F184" i="17" s="1"/>
  <c r="H183" i="17"/>
  <c r="H184" i="17" s="1"/>
  <c r="J183" i="17"/>
  <c r="J184" i="17" s="1"/>
  <c r="L183" i="17"/>
  <c r="L184" i="17" s="1"/>
  <c r="N183" i="17"/>
  <c r="N184" i="17" s="1"/>
  <c r="D179" i="17"/>
  <c r="D180" i="17" s="1"/>
  <c r="O180" i="17" s="1"/>
  <c r="F179" i="17"/>
  <c r="F180" i="17" s="1"/>
  <c r="H179" i="17"/>
  <c r="H180" i="17" s="1"/>
  <c r="J179" i="17"/>
  <c r="J180" i="17" s="1"/>
  <c r="L179" i="17"/>
  <c r="L180" i="17" s="1"/>
  <c r="N179" i="17"/>
  <c r="N180" i="17" s="1"/>
  <c r="D187" i="17"/>
  <c r="D188" i="17" s="1"/>
  <c r="F187" i="17"/>
  <c r="F188" i="17" s="1"/>
  <c r="H187" i="17"/>
  <c r="H188" i="17" s="1"/>
  <c r="J187" i="17"/>
  <c r="J188" i="17" s="1"/>
  <c r="L187" i="17"/>
  <c r="L188" i="17" s="1"/>
  <c r="N187" i="17"/>
  <c r="N188" i="17" s="1"/>
  <c r="D4" i="16"/>
  <c r="F4" i="16"/>
  <c r="H4" i="16"/>
  <c r="J4" i="16"/>
  <c r="L4" i="16"/>
  <c r="E183" i="16"/>
  <c r="E184" i="16" s="1"/>
  <c r="E175" i="16"/>
  <c r="E176" i="16" s="1"/>
  <c r="E187" i="16"/>
  <c r="E188" i="16" s="1"/>
  <c r="E179" i="16"/>
  <c r="E180" i="16" s="1"/>
  <c r="E119" i="16"/>
  <c r="E120" i="16" s="1"/>
  <c r="E115" i="16"/>
  <c r="E116" i="16" s="1"/>
  <c r="E111" i="16"/>
  <c r="E112" i="16" s="1"/>
  <c r="E107" i="16"/>
  <c r="E108" i="16" s="1"/>
  <c r="E103" i="16"/>
  <c r="E104" i="16" s="1"/>
  <c r="E99" i="16"/>
  <c r="E100" i="16" s="1"/>
  <c r="E95" i="16"/>
  <c r="E96" i="16" s="1"/>
  <c r="E91" i="16"/>
  <c r="E92" i="16" s="1"/>
  <c r="E87" i="16"/>
  <c r="E88" i="16" s="1"/>
  <c r="G187" i="16"/>
  <c r="G188" i="16" s="1"/>
  <c r="G179" i="16"/>
  <c r="G180" i="16" s="1"/>
  <c r="G183" i="16"/>
  <c r="G184" i="16" s="1"/>
  <c r="G175" i="16"/>
  <c r="G176" i="16" s="1"/>
  <c r="G119" i="16"/>
  <c r="G120" i="16" s="1"/>
  <c r="G115" i="16"/>
  <c r="G116" i="16" s="1"/>
  <c r="G111" i="16"/>
  <c r="G112" i="16" s="1"/>
  <c r="G107" i="16"/>
  <c r="G108" i="16" s="1"/>
  <c r="G103" i="16"/>
  <c r="G104" i="16" s="1"/>
  <c r="G99" i="16"/>
  <c r="G100" i="16" s="1"/>
  <c r="G95" i="16"/>
  <c r="G96" i="16" s="1"/>
  <c r="G91" i="16"/>
  <c r="G92" i="16" s="1"/>
  <c r="G87" i="16"/>
  <c r="G88" i="16" s="1"/>
  <c r="I183" i="16"/>
  <c r="I184" i="16" s="1"/>
  <c r="I175" i="16"/>
  <c r="I176" i="16" s="1"/>
  <c r="I187" i="16"/>
  <c r="I188" i="16" s="1"/>
  <c r="I179" i="16"/>
  <c r="I180" i="16" s="1"/>
  <c r="I119" i="16"/>
  <c r="I120" i="16" s="1"/>
  <c r="I115" i="16"/>
  <c r="I116" i="16" s="1"/>
  <c r="I111" i="16"/>
  <c r="I112" i="16" s="1"/>
  <c r="I107" i="16"/>
  <c r="I108" i="16" s="1"/>
  <c r="I103" i="16"/>
  <c r="I104" i="16" s="1"/>
  <c r="I99" i="16"/>
  <c r="I100" i="16" s="1"/>
  <c r="I95" i="16"/>
  <c r="I96" i="16" s="1"/>
  <c r="I91" i="16"/>
  <c r="I92" i="16" s="1"/>
  <c r="I87" i="16"/>
  <c r="I88" i="16" s="1"/>
  <c r="K187" i="16"/>
  <c r="K188" i="16" s="1"/>
  <c r="K179" i="16"/>
  <c r="K180" i="16" s="1"/>
  <c r="K183" i="16"/>
  <c r="K184" i="16" s="1"/>
  <c r="K175" i="16"/>
  <c r="K176" i="16" s="1"/>
  <c r="K119" i="16"/>
  <c r="K120" i="16" s="1"/>
  <c r="K115" i="16"/>
  <c r="K116" i="16" s="1"/>
  <c r="K111" i="16"/>
  <c r="K112" i="16" s="1"/>
  <c r="K107" i="16"/>
  <c r="K108" i="16" s="1"/>
  <c r="K103" i="16"/>
  <c r="K104" i="16" s="1"/>
  <c r="K99" i="16"/>
  <c r="K100" i="16" s="1"/>
  <c r="K95" i="16"/>
  <c r="K96" i="16" s="1"/>
  <c r="K91" i="16"/>
  <c r="K92" i="16" s="1"/>
  <c r="K87" i="16"/>
  <c r="K88" i="16" s="1"/>
  <c r="M183" i="16"/>
  <c r="M184" i="16" s="1"/>
  <c r="M175" i="16"/>
  <c r="M176" i="16" s="1"/>
  <c r="M187" i="16"/>
  <c r="M188" i="16" s="1"/>
  <c r="M179" i="16"/>
  <c r="M180" i="16" s="1"/>
  <c r="M119" i="16"/>
  <c r="M120" i="16" s="1"/>
  <c r="M115" i="16"/>
  <c r="M116" i="16" s="1"/>
  <c r="M111" i="16"/>
  <c r="M112" i="16" s="1"/>
  <c r="M107" i="16"/>
  <c r="M108" i="16" s="1"/>
  <c r="M103" i="16"/>
  <c r="M104" i="16" s="1"/>
  <c r="M99" i="16"/>
  <c r="M100" i="16" s="1"/>
  <c r="M95" i="16"/>
  <c r="M96" i="16" s="1"/>
  <c r="M91" i="16"/>
  <c r="M92" i="16" s="1"/>
  <c r="M87" i="16"/>
  <c r="M88" i="16" s="1"/>
  <c r="D7" i="16"/>
  <c r="D8" i="16" s="1"/>
  <c r="F7" i="16"/>
  <c r="F8" i="16" s="1"/>
  <c r="H7" i="16"/>
  <c r="H8" i="16" s="1"/>
  <c r="J7" i="16"/>
  <c r="J8" i="16" s="1"/>
  <c r="L7" i="16"/>
  <c r="L8" i="16" s="1"/>
  <c r="N7" i="16"/>
  <c r="N8" i="16" s="1"/>
  <c r="D83" i="16"/>
  <c r="D84" i="16" s="1"/>
  <c r="F83" i="16"/>
  <c r="F84" i="16" s="1"/>
  <c r="H83" i="16"/>
  <c r="H84" i="16" s="1"/>
  <c r="J83" i="16"/>
  <c r="J84" i="16" s="1"/>
  <c r="L83" i="16"/>
  <c r="L84" i="16" s="1"/>
  <c r="N83" i="16"/>
  <c r="N84" i="16" s="1"/>
  <c r="G83" i="16"/>
  <c r="G84" i="16" s="1"/>
  <c r="K83" i="16"/>
  <c r="K84" i="16" s="1"/>
  <c r="D91" i="16"/>
  <c r="D92" i="16" s="1"/>
  <c r="F91" i="16"/>
  <c r="F92" i="16" s="1"/>
  <c r="H91" i="16"/>
  <c r="H92" i="16" s="1"/>
  <c r="J91" i="16"/>
  <c r="J92" i="16" s="1"/>
  <c r="L91" i="16"/>
  <c r="L92" i="16" s="1"/>
  <c r="N91" i="16"/>
  <c r="N92" i="16" s="1"/>
  <c r="D99" i="16"/>
  <c r="D100" i="16" s="1"/>
  <c r="F99" i="16"/>
  <c r="F100" i="16" s="1"/>
  <c r="H99" i="16"/>
  <c r="H100" i="16" s="1"/>
  <c r="J99" i="16"/>
  <c r="J100" i="16" s="1"/>
  <c r="L99" i="16"/>
  <c r="L100" i="16" s="1"/>
  <c r="N99" i="16"/>
  <c r="N100" i="16" s="1"/>
  <c r="D107" i="16"/>
  <c r="D108" i="16" s="1"/>
  <c r="F107" i="16"/>
  <c r="F108" i="16" s="1"/>
  <c r="H107" i="16"/>
  <c r="H108" i="16" s="1"/>
  <c r="J107" i="16"/>
  <c r="J108" i="16" s="1"/>
  <c r="L107" i="16"/>
  <c r="L108" i="16" s="1"/>
  <c r="N107" i="16"/>
  <c r="N108" i="16" s="1"/>
  <c r="D115" i="16"/>
  <c r="D116" i="16" s="1"/>
  <c r="F115" i="16"/>
  <c r="F116" i="16" s="1"/>
  <c r="H115" i="16"/>
  <c r="H116" i="16" s="1"/>
  <c r="J115" i="16"/>
  <c r="J116" i="16" s="1"/>
  <c r="L115" i="16"/>
  <c r="L116" i="16" s="1"/>
  <c r="N115" i="16"/>
  <c r="N116" i="16" s="1"/>
  <c r="D171" i="16"/>
  <c r="D172" i="16" s="1"/>
  <c r="D167" i="16"/>
  <c r="D168" i="16" s="1"/>
  <c r="D163" i="16"/>
  <c r="D164" i="16" s="1"/>
  <c r="D159" i="16"/>
  <c r="D160" i="16" s="1"/>
  <c r="D155" i="16"/>
  <c r="D156" i="16" s="1"/>
  <c r="D151" i="16"/>
  <c r="D152" i="16" s="1"/>
  <c r="F171" i="16"/>
  <c r="F172" i="16" s="1"/>
  <c r="F167" i="16"/>
  <c r="F168" i="16" s="1"/>
  <c r="F163" i="16"/>
  <c r="F164" i="16" s="1"/>
  <c r="F159" i="16"/>
  <c r="F160" i="16" s="1"/>
  <c r="F155" i="16"/>
  <c r="F156" i="16" s="1"/>
  <c r="F151" i="16"/>
  <c r="F152" i="16" s="1"/>
  <c r="H171" i="16"/>
  <c r="H172" i="16" s="1"/>
  <c r="H167" i="16"/>
  <c r="H168" i="16" s="1"/>
  <c r="H163" i="16"/>
  <c r="H164" i="16" s="1"/>
  <c r="H159" i="16"/>
  <c r="H160" i="16" s="1"/>
  <c r="H155" i="16"/>
  <c r="H156" i="16" s="1"/>
  <c r="H151" i="16"/>
  <c r="H152" i="16" s="1"/>
  <c r="J167" i="16"/>
  <c r="J168" i="16" s="1"/>
  <c r="J163" i="16"/>
  <c r="J164" i="16" s="1"/>
  <c r="J159" i="16"/>
  <c r="J160" i="16" s="1"/>
  <c r="J155" i="16"/>
  <c r="J156" i="16" s="1"/>
  <c r="J151" i="16"/>
  <c r="J152" i="16" s="1"/>
  <c r="L167" i="16"/>
  <c r="L168" i="16" s="1"/>
  <c r="L163" i="16"/>
  <c r="L164" i="16" s="1"/>
  <c r="L159" i="16"/>
  <c r="L160" i="16" s="1"/>
  <c r="L155" i="16"/>
  <c r="L156" i="16" s="1"/>
  <c r="L151" i="16"/>
  <c r="L152" i="16" s="1"/>
  <c r="N167" i="16"/>
  <c r="N168" i="16" s="1"/>
  <c r="N163" i="16"/>
  <c r="N164" i="16" s="1"/>
  <c r="N159" i="16"/>
  <c r="N160" i="16" s="1"/>
  <c r="N155" i="16"/>
  <c r="N156" i="16" s="1"/>
  <c r="N151" i="16"/>
  <c r="N152" i="16" s="1"/>
  <c r="E7" i="16"/>
  <c r="E8" i="16" s="1"/>
  <c r="G7" i="16"/>
  <c r="G8" i="16" s="1"/>
  <c r="I7" i="16"/>
  <c r="I8" i="16" s="1"/>
  <c r="K7" i="16"/>
  <c r="K8" i="16" s="1"/>
  <c r="M7" i="16"/>
  <c r="M8" i="16" s="1"/>
  <c r="E11" i="16"/>
  <c r="E12" i="16" s="1"/>
  <c r="G11" i="16"/>
  <c r="G12" i="16" s="1"/>
  <c r="I11" i="16"/>
  <c r="I12" i="16" s="1"/>
  <c r="K11" i="16"/>
  <c r="K12" i="16" s="1"/>
  <c r="M11" i="16"/>
  <c r="M12" i="16" s="1"/>
  <c r="E15" i="16"/>
  <c r="E16" i="16" s="1"/>
  <c r="G15" i="16"/>
  <c r="G16" i="16" s="1"/>
  <c r="I15" i="16"/>
  <c r="I16" i="16" s="1"/>
  <c r="K15" i="16"/>
  <c r="K16" i="16" s="1"/>
  <c r="M15" i="16"/>
  <c r="M16" i="16" s="1"/>
  <c r="E19" i="16"/>
  <c r="E20" i="16" s="1"/>
  <c r="G19" i="16"/>
  <c r="G20" i="16" s="1"/>
  <c r="I19" i="16"/>
  <c r="I20" i="16" s="1"/>
  <c r="K19" i="16"/>
  <c r="K20" i="16" s="1"/>
  <c r="M19" i="16"/>
  <c r="M20" i="16" s="1"/>
  <c r="E23" i="16"/>
  <c r="E24" i="16" s="1"/>
  <c r="G23" i="16"/>
  <c r="G24" i="16" s="1"/>
  <c r="I23" i="16"/>
  <c r="I24" i="16" s="1"/>
  <c r="K23" i="16"/>
  <c r="K24" i="16" s="1"/>
  <c r="M23" i="16"/>
  <c r="M24" i="16" s="1"/>
  <c r="E27" i="16"/>
  <c r="E28" i="16" s="1"/>
  <c r="G27" i="16"/>
  <c r="G28" i="16" s="1"/>
  <c r="I27" i="16"/>
  <c r="I28" i="16" s="1"/>
  <c r="K27" i="16"/>
  <c r="K28" i="16" s="1"/>
  <c r="M27" i="16"/>
  <c r="M28" i="16" s="1"/>
  <c r="E31" i="16"/>
  <c r="E32" i="16" s="1"/>
  <c r="G31" i="16"/>
  <c r="G32" i="16" s="1"/>
  <c r="I31" i="16"/>
  <c r="I32" i="16" s="1"/>
  <c r="K31" i="16"/>
  <c r="K32" i="16" s="1"/>
  <c r="M31" i="16"/>
  <c r="M32" i="16" s="1"/>
  <c r="E35" i="16"/>
  <c r="E36" i="16" s="1"/>
  <c r="G35" i="16"/>
  <c r="G36" i="16" s="1"/>
  <c r="I35" i="16"/>
  <c r="I36" i="16" s="1"/>
  <c r="K35" i="16"/>
  <c r="K36" i="16" s="1"/>
  <c r="M35" i="16"/>
  <c r="M36" i="16" s="1"/>
  <c r="E39" i="16"/>
  <c r="E40" i="16" s="1"/>
  <c r="G39" i="16"/>
  <c r="G40" i="16" s="1"/>
  <c r="I39" i="16"/>
  <c r="I40" i="16" s="1"/>
  <c r="K39" i="16"/>
  <c r="K40" i="16" s="1"/>
  <c r="M39" i="16"/>
  <c r="M40" i="16" s="1"/>
  <c r="E43" i="16"/>
  <c r="E44" i="16" s="1"/>
  <c r="G43" i="16"/>
  <c r="G44" i="16" s="1"/>
  <c r="I43" i="16"/>
  <c r="I44" i="16" s="1"/>
  <c r="K43" i="16"/>
  <c r="K44" i="16" s="1"/>
  <c r="M43" i="16"/>
  <c r="M44" i="16" s="1"/>
  <c r="E47" i="16"/>
  <c r="E48" i="16" s="1"/>
  <c r="G47" i="16"/>
  <c r="G48" i="16" s="1"/>
  <c r="I47" i="16"/>
  <c r="I48" i="16" s="1"/>
  <c r="K47" i="16"/>
  <c r="K48" i="16" s="1"/>
  <c r="M47" i="16"/>
  <c r="M48" i="16" s="1"/>
  <c r="E51" i="16"/>
  <c r="E52" i="16" s="1"/>
  <c r="G51" i="16"/>
  <c r="G52" i="16" s="1"/>
  <c r="I51" i="16"/>
  <c r="I52" i="16" s="1"/>
  <c r="K51" i="16"/>
  <c r="K52" i="16" s="1"/>
  <c r="M51" i="16"/>
  <c r="M52" i="16" s="1"/>
  <c r="E55" i="16"/>
  <c r="E56" i="16" s="1"/>
  <c r="G55" i="16"/>
  <c r="G56" i="16" s="1"/>
  <c r="I55" i="16"/>
  <c r="I56" i="16" s="1"/>
  <c r="K55" i="16"/>
  <c r="K56" i="16" s="1"/>
  <c r="M55" i="16"/>
  <c r="M56" i="16" s="1"/>
  <c r="E59" i="16"/>
  <c r="E60" i="16" s="1"/>
  <c r="G59" i="16"/>
  <c r="G60" i="16" s="1"/>
  <c r="I59" i="16"/>
  <c r="I60" i="16" s="1"/>
  <c r="K59" i="16"/>
  <c r="K60" i="16" s="1"/>
  <c r="M59" i="16"/>
  <c r="M60" i="16" s="1"/>
  <c r="E63" i="16"/>
  <c r="E64" i="16" s="1"/>
  <c r="G63" i="16"/>
  <c r="G64" i="16" s="1"/>
  <c r="I63" i="16"/>
  <c r="I64" i="16" s="1"/>
  <c r="K63" i="16"/>
  <c r="K64" i="16" s="1"/>
  <c r="M63" i="16"/>
  <c r="M64" i="16" s="1"/>
  <c r="E67" i="16"/>
  <c r="E68" i="16" s="1"/>
  <c r="G67" i="16"/>
  <c r="G68" i="16" s="1"/>
  <c r="I67" i="16"/>
  <c r="I68" i="16" s="1"/>
  <c r="K67" i="16"/>
  <c r="K68" i="16" s="1"/>
  <c r="M67" i="16"/>
  <c r="M68" i="16" s="1"/>
  <c r="E71" i="16"/>
  <c r="E72" i="16" s="1"/>
  <c r="G71" i="16"/>
  <c r="G72" i="16" s="1"/>
  <c r="I71" i="16"/>
  <c r="I72" i="16" s="1"/>
  <c r="K71" i="16"/>
  <c r="K72" i="16" s="1"/>
  <c r="M71" i="16"/>
  <c r="M72" i="16" s="1"/>
  <c r="E75" i="16"/>
  <c r="E76" i="16" s="1"/>
  <c r="G75" i="16"/>
  <c r="G76" i="16" s="1"/>
  <c r="I75" i="16"/>
  <c r="I76" i="16" s="1"/>
  <c r="K75" i="16"/>
  <c r="K76" i="16" s="1"/>
  <c r="M75" i="16"/>
  <c r="M76" i="16" s="1"/>
  <c r="E79" i="16"/>
  <c r="E80" i="16" s="1"/>
  <c r="G79" i="16"/>
  <c r="G80" i="16" s="1"/>
  <c r="I79" i="16"/>
  <c r="I80" i="16" s="1"/>
  <c r="K79" i="16"/>
  <c r="K80" i="16" s="1"/>
  <c r="M79" i="16"/>
  <c r="M80" i="16" s="1"/>
  <c r="E83" i="16"/>
  <c r="E84" i="16" s="1"/>
  <c r="I83" i="16"/>
  <c r="I84" i="16" s="1"/>
  <c r="M83" i="16"/>
  <c r="M84" i="16" s="1"/>
  <c r="D87" i="16"/>
  <c r="D88" i="16" s="1"/>
  <c r="F87" i="16"/>
  <c r="F88" i="16" s="1"/>
  <c r="H87" i="16"/>
  <c r="H88" i="16" s="1"/>
  <c r="J87" i="16"/>
  <c r="J88" i="16" s="1"/>
  <c r="L87" i="16"/>
  <c r="L88" i="16" s="1"/>
  <c r="N87" i="16"/>
  <c r="N88" i="16" s="1"/>
  <c r="D95" i="16"/>
  <c r="D96" i="16" s="1"/>
  <c r="F95" i="16"/>
  <c r="F96" i="16" s="1"/>
  <c r="H95" i="16"/>
  <c r="H96" i="16" s="1"/>
  <c r="J95" i="16"/>
  <c r="J96" i="16" s="1"/>
  <c r="L95" i="16"/>
  <c r="L96" i="16" s="1"/>
  <c r="N95" i="16"/>
  <c r="N96" i="16" s="1"/>
  <c r="D103" i="16"/>
  <c r="D104" i="16" s="1"/>
  <c r="F103" i="16"/>
  <c r="F104" i="16" s="1"/>
  <c r="H103" i="16"/>
  <c r="H104" i="16" s="1"/>
  <c r="J103" i="16"/>
  <c r="J104" i="16" s="1"/>
  <c r="L103" i="16"/>
  <c r="L104" i="16" s="1"/>
  <c r="N103" i="16"/>
  <c r="N104" i="16" s="1"/>
  <c r="D111" i="16"/>
  <c r="D112" i="16" s="1"/>
  <c r="F111" i="16"/>
  <c r="F112" i="16" s="1"/>
  <c r="H111" i="16"/>
  <c r="H112" i="16" s="1"/>
  <c r="J111" i="16"/>
  <c r="J112" i="16" s="1"/>
  <c r="L111" i="16"/>
  <c r="L112" i="16" s="1"/>
  <c r="N111" i="16"/>
  <c r="N112" i="16" s="1"/>
  <c r="D119" i="16"/>
  <c r="D120" i="16" s="1"/>
  <c r="F119" i="16"/>
  <c r="F120" i="16" s="1"/>
  <c r="H119" i="16"/>
  <c r="H120" i="16" s="1"/>
  <c r="J119" i="16"/>
  <c r="J120" i="16" s="1"/>
  <c r="L119" i="16"/>
  <c r="L120" i="16" s="1"/>
  <c r="N119" i="16"/>
  <c r="N120" i="16" s="1"/>
  <c r="D123" i="16"/>
  <c r="D124" i="16" s="1"/>
  <c r="F123" i="16"/>
  <c r="F124" i="16" s="1"/>
  <c r="H123" i="16"/>
  <c r="H124" i="16" s="1"/>
  <c r="J123" i="16"/>
  <c r="J124" i="16" s="1"/>
  <c r="L123" i="16"/>
  <c r="L124" i="16" s="1"/>
  <c r="N123" i="16"/>
  <c r="N124" i="16" s="1"/>
  <c r="E127" i="16"/>
  <c r="E128" i="16" s="1"/>
  <c r="G127" i="16"/>
  <c r="G128" i="16" s="1"/>
  <c r="I127" i="16"/>
  <c r="I128" i="16" s="1"/>
  <c r="K127" i="16"/>
  <c r="K128" i="16" s="1"/>
  <c r="M127" i="16"/>
  <c r="M128" i="16" s="1"/>
  <c r="D131" i="16"/>
  <c r="D132" i="16" s="1"/>
  <c r="F131" i="16"/>
  <c r="F132" i="16" s="1"/>
  <c r="H131" i="16"/>
  <c r="H132" i="16" s="1"/>
  <c r="J131" i="16"/>
  <c r="J132" i="16" s="1"/>
  <c r="L131" i="16"/>
  <c r="L132" i="16" s="1"/>
  <c r="N131" i="16"/>
  <c r="N132" i="16" s="1"/>
  <c r="E135" i="16"/>
  <c r="E136" i="16" s="1"/>
  <c r="G135" i="16"/>
  <c r="G136" i="16" s="1"/>
  <c r="I135" i="16"/>
  <c r="I136" i="16" s="1"/>
  <c r="K135" i="16"/>
  <c r="K136" i="16" s="1"/>
  <c r="M135" i="16"/>
  <c r="M136" i="16" s="1"/>
  <c r="D139" i="16"/>
  <c r="D140" i="16" s="1"/>
  <c r="F139" i="16"/>
  <c r="F140" i="16" s="1"/>
  <c r="H139" i="16"/>
  <c r="H140" i="16" s="1"/>
  <c r="J139" i="16"/>
  <c r="J140" i="16" s="1"/>
  <c r="L139" i="16"/>
  <c r="L140" i="16" s="1"/>
  <c r="N139" i="16"/>
  <c r="N140" i="16" s="1"/>
  <c r="E143" i="16"/>
  <c r="E144" i="16" s="1"/>
  <c r="G143" i="16"/>
  <c r="G144" i="16" s="1"/>
  <c r="I143" i="16"/>
  <c r="I144" i="16" s="1"/>
  <c r="K143" i="16"/>
  <c r="K144" i="16" s="1"/>
  <c r="M143" i="16"/>
  <c r="M144" i="16" s="1"/>
  <c r="D147" i="16"/>
  <c r="D148" i="16" s="1"/>
  <c r="F147" i="16"/>
  <c r="F148" i="16" s="1"/>
  <c r="H147" i="16"/>
  <c r="H148" i="16" s="1"/>
  <c r="J147" i="16"/>
  <c r="J148" i="16" s="1"/>
  <c r="L147" i="16"/>
  <c r="L148" i="16" s="1"/>
  <c r="N147" i="16"/>
  <c r="N148" i="16" s="1"/>
  <c r="E151" i="16"/>
  <c r="E152" i="16" s="1"/>
  <c r="G151" i="16"/>
  <c r="G152" i="16" s="1"/>
  <c r="I151" i="16"/>
  <c r="I152" i="16" s="1"/>
  <c r="K151" i="16"/>
  <c r="K152" i="16" s="1"/>
  <c r="M151" i="16"/>
  <c r="M152" i="16" s="1"/>
  <c r="E159" i="16"/>
  <c r="E160" i="16" s="1"/>
  <c r="G159" i="16"/>
  <c r="G160" i="16" s="1"/>
  <c r="I159" i="16"/>
  <c r="I160" i="16" s="1"/>
  <c r="K159" i="16"/>
  <c r="K160" i="16" s="1"/>
  <c r="M159" i="16"/>
  <c r="M160" i="16" s="1"/>
  <c r="E123" i="16"/>
  <c r="E124" i="16" s="1"/>
  <c r="G123" i="16"/>
  <c r="G124" i="16" s="1"/>
  <c r="I123" i="16"/>
  <c r="I124" i="16" s="1"/>
  <c r="K123" i="16"/>
  <c r="K124" i="16" s="1"/>
  <c r="M123" i="16"/>
  <c r="M124" i="16" s="1"/>
  <c r="D127" i="16"/>
  <c r="D128" i="16" s="1"/>
  <c r="F127" i="16"/>
  <c r="F128" i="16" s="1"/>
  <c r="H127" i="16"/>
  <c r="H128" i="16" s="1"/>
  <c r="J127" i="16"/>
  <c r="J128" i="16" s="1"/>
  <c r="L127" i="16"/>
  <c r="L128" i="16" s="1"/>
  <c r="N127" i="16"/>
  <c r="N128" i="16" s="1"/>
  <c r="E131" i="16"/>
  <c r="E132" i="16" s="1"/>
  <c r="G131" i="16"/>
  <c r="G132" i="16" s="1"/>
  <c r="I131" i="16"/>
  <c r="I132" i="16" s="1"/>
  <c r="K131" i="16"/>
  <c r="K132" i="16" s="1"/>
  <c r="M131" i="16"/>
  <c r="M132" i="16" s="1"/>
  <c r="D135" i="16"/>
  <c r="D136" i="16" s="1"/>
  <c r="F135" i="16"/>
  <c r="F136" i="16" s="1"/>
  <c r="H135" i="16"/>
  <c r="H136" i="16" s="1"/>
  <c r="J135" i="16"/>
  <c r="J136" i="16" s="1"/>
  <c r="L135" i="16"/>
  <c r="L136" i="16" s="1"/>
  <c r="N135" i="16"/>
  <c r="N136" i="16" s="1"/>
  <c r="E139" i="16"/>
  <c r="E140" i="16" s="1"/>
  <c r="G139" i="16"/>
  <c r="G140" i="16" s="1"/>
  <c r="I139" i="16"/>
  <c r="I140" i="16" s="1"/>
  <c r="K139" i="16"/>
  <c r="K140" i="16" s="1"/>
  <c r="M139" i="16"/>
  <c r="M140" i="16" s="1"/>
  <c r="D143" i="16"/>
  <c r="D144" i="16" s="1"/>
  <c r="F143" i="16"/>
  <c r="F144" i="16" s="1"/>
  <c r="H143" i="16"/>
  <c r="H144" i="16" s="1"/>
  <c r="J143" i="16"/>
  <c r="J144" i="16" s="1"/>
  <c r="L143" i="16"/>
  <c r="L144" i="16" s="1"/>
  <c r="N143" i="16"/>
  <c r="N144" i="16" s="1"/>
  <c r="E147" i="16"/>
  <c r="E148" i="16" s="1"/>
  <c r="G147" i="16"/>
  <c r="G148" i="16" s="1"/>
  <c r="I147" i="16"/>
  <c r="I148" i="16" s="1"/>
  <c r="K147" i="16"/>
  <c r="K148" i="16" s="1"/>
  <c r="M147" i="16"/>
  <c r="M148" i="16" s="1"/>
  <c r="E155" i="16"/>
  <c r="E156" i="16" s="1"/>
  <c r="G155" i="16"/>
  <c r="G156" i="16" s="1"/>
  <c r="I155" i="16"/>
  <c r="I156" i="16" s="1"/>
  <c r="K155" i="16"/>
  <c r="K156" i="16" s="1"/>
  <c r="M155" i="16"/>
  <c r="M156" i="16" s="1"/>
  <c r="E163" i="16"/>
  <c r="E164" i="16" s="1"/>
  <c r="G163" i="16"/>
  <c r="G164" i="16" s="1"/>
  <c r="I163" i="16"/>
  <c r="I164" i="16" s="1"/>
  <c r="K163" i="16"/>
  <c r="K164" i="16" s="1"/>
  <c r="M163" i="16"/>
  <c r="M164" i="16" s="1"/>
  <c r="E167" i="16"/>
  <c r="E168" i="16" s="1"/>
  <c r="G167" i="16"/>
  <c r="G168" i="16" s="1"/>
  <c r="I167" i="16"/>
  <c r="I168" i="16" s="1"/>
  <c r="K167" i="16"/>
  <c r="K168" i="16" s="1"/>
  <c r="M167" i="16"/>
  <c r="M168" i="16" s="1"/>
  <c r="E171" i="16"/>
  <c r="E172" i="16" s="1"/>
  <c r="G171" i="16"/>
  <c r="G172" i="16" s="1"/>
  <c r="I171" i="16"/>
  <c r="I172" i="16" s="1"/>
  <c r="K171" i="16"/>
  <c r="K172" i="16" s="1"/>
  <c r="M171" i="16"/>
  <c r="M172" i="16" s="1"/>
  <c r="J171" i="16"/>
  <c r="J172" i="16" s="1"/>
  <c r="L171" i="16"/>
  <c r="L172" i="16" s="1"/>
  <c r="N171" i="16"/>
  <c r="N172" i="16" s="1"/>
  <c r="D175" i="16"/>
  <c r="D176" i="16" s="1"/>
  <c r="F175" i="16"/>
  <c r="F176" i="16" s="1"/>
  <c r="H175" i="16"/>
  <c r="H176" i="16" s="1"/>
  <c r="J175" i="16"/>
  <c r="J176" i="16" s="1"/>
  <c r="L175" i="16"/>
  <c r="L176" i="16" s="1"/>
  <c r="N175" i="16"/>
  <c r="N176" i="16" s="1"/>
  <c r="D183" i="16"/>
  <c r="D184" i="16" s="1"/>
  <c r="F183" i="16"/>
  <c r="F184" i="16" s="1"/>
  <c r="H183" i="16"/>
  <c r="H184" i="16" s="1"/>
  <c r="J183" i="16"/>
  <c r="J184" i="16" s="1"/>
  <c r="L183" i="16"/>
  <c r="L184" i="16" s="1"/>
  <c r="N183" i="16"/>
  <c r="N184" i="16" s="1"/>
  <c r="D179" i="16"/>
  <c r="D180" i="16" s="1"/>
  <c r="F179" i="16"/>
  <c r="F180" i="16" s="1"/>
  <c r="H179" i="16"/>
  <c r="H180" i="16" s="1"/>
  <c r="J179" i="16"/>
  <c r="J180" i="16" s="1"/>
  <c r="L179" i="16"/>
  <c r="L180" i="16" s="1"/>
  <c r="N179" i="16"/>
  <c r="N180" i="16" s="1"/>
  <c r="D187" i="16"/>
  <c r="D188" i="16" s="1"/>
  <c r="F187" i="16"/>
  <c r="F188" i="16" s="1"/>
  <c r="H187" i="16"/>
  <c r="H188" i="16" s="1"/>
  <c r="J187" i="16"/>
  <c r="J188" i="16" s="1"/>
  <c r="L187" i="16"/>
  <c r="L188" i="16" s="1"/>
  <c r="N187" i="16"/>
  <c r="N188" i="16" s="1"/>
  <c r="D4" i="15"/>
  <c r="F4" i="15"/>
  <c r="H4" i="15"/>
  <c r="J4" i="15"/>
  <c r="L4" i="15"/>
  <c r="E183" i="15"/>
  <c r="E184" i="15" s="1"/>
  <c r="E175" i="15"/>
  <c r="E176" i="15" s="1"/>
  <c r="E187" i="15"/>
  <c r="E188" i="15" s="1"/>
  <c r="E179" i="15"/>
  <c r="E180" i="15" s="1"/>
  <c r="G187" i="15"/>
  <c r="G188" i="15" s="1"/>
  <c r="G179" i="15"/>
  <c r="G180" i="15" s="1"/>
  <c r="G183" i="15"/>
  <c r="G184" i="15" s="1"/>
  <c r="G175" i="15"/>
  <c r="G176" i="15" s="1"/>
  <c r="I183" i="15"/>
  <c r="I184" i="15" s="1"/>
  <c r="I175" i="15"/>
  <c r="I176" i="15" s="1"/>
  <c r="I187" i="15"/>
  <c r="I188" i="15" s="1"/>
  <c r="I179" i="15"/>
  <c r="I180" i="15" s="1"/>
  <c r="K187" i="15"/>
  <c r="K188" i="15" s="1"/>
  <c r="K179" i="15"/>
  <c r="K180" i="15" s="1"/>
  <c r="K183" i="15"/>
  <c r="K184" i="15" s="1"/>
  <c r="K175" i="15"/>
  <c r="K176" i="15" s="1"/>
  <c r="M183" i="15"/>
  <c r="M184" i="15" s="1"/>
  <c r="M175" i="15"/>
  <c r="M176" i="15" s="1"/>
  <c r="M187" i="15"/>
  <c r="M188" i="15" s="1"/>
  <c r="M179" i="15"/>
  <c r="M180" i="15" s="1"/>
  <c r="D7" i="15"/>
  <c r="D8" i="15" s="1"/>
  <c r="F7" i="15"/>
  <c r="F8" i="15" s="1"/>
  <c r="H7" i="15"/>
  <c r="H8" i="15" s="1"/>
  <c r="J7" i="15"/>
  <c r="J8" i="15" s="1"/>
  <c r="L7" i="15"/>
  <c r="L8" i="15" s="1"/>
  <c r="N7" i="15"/>
  <c r="N8" i="15" s="1"/>
  <c r="E95" i="15"/>
  <c r="E96" i="15" s="1"/>
  <c r="G95" i="15"/>
  <c r="G96" i="15" s="1"/>
  <c r="I95" i="15"/>
  <c r="I96" i="15" s="1"/>
  <c r="K95" i="15"/>
  <c r="K96" i="15" s="1"/>
  <c r="M95" i="15"/>
  <c r="M96" i="15" s="1"/>
  <c r="E103" i="15"/>
  <c r="E104" i="15" s="1"/>
  <c r="G103" i="15"/>
  <c r="G104" i="15" s="1"/>
  <c r="I103" i="15"/>
  <c r="I104" i="15" s="1"/>
  <c r="K103" i="15"/>
  <c r="K104" i="15" s="1"/>
  <c r="M103" i="15"/>
  <c r="M104" i="15" s="1"/>
  <c r="E111" i="15"/>
  <c r="E112" i="15" s="1"/>
  <c r="G111" i="15"/>
  <c r="G112" i="15" s="1"/>
  <c r="I111" i="15"/>
  <c r="I112" i="15" s="1"/>
  <c r="K111" i="15"/>
  <c r="K112" i="15" s="1"/>
  <c r="M111" i="15"/>
  <c r="M112" i="15" s="1"/>
  <c r="E119" i="15"/>
  <c r="E120" i="15" s="1"/>
  <c r="G119" i="15"/>
  <c r="G120" i="15" s="1"/>
  <c r="I119" i="15"/>
  <c r="I120" i="15" s="1"/>
  <c r="K119" i="15"/>
  <c r="K120" i="15" s="1"/>
  <c r="M119" i="15"/>
  <c r="M120" i="15" s="1"/>
  <c r="D171" i="15"/>
  <c r="D172" i="15" s="1"/>
  <c r="D167" i="15"/>
  <c r="D168" i="15" s="1"/>
  <c r="D163" i="15"/>
  <c r="D164" i="15" s="1"/>
  <c r="D159" i="15"/>
  <c r="D160" i="15" s="1"/>
  <c r="D155" i="15"/>
  <c r="D156" i="15" s="1"/>
  <c r="D151" i="15"/>
  <c r="D152" i="15" s="1"/>
  <c r="D147" i="15"/>
  <c r="D148" i="15" s="1"/>
  <c r="D119" i="15"/>
  <c r="D120" i="15" s="1"/>
  <c r="D115" i="15"/>
  <c r="D116" i="15" s="1"/>
  <c r="D111" i="15"/>
  <c r="D112" i="15" s="1"/>
  <c r="D107" i="15"/>
  <c r="D108" i="15" s="1"/>
  <c r="D103" i="15"/>
  <c r="D104" i="15" s="1"/>
  <c r="D99" i="15"/>
  <c r="D100" i="15" s="1"/>
  <c r="D95" i="15"/>
  <c r="D96" i="15" s="1"/>
  <c r="D91" i="15"/>
  <c r="D92" i="15" s="1"/>
  <c r="F171" i="15"/>
  <c r="F172" i="15" s="1"/>
  <c r="F167" i="15"/>
  <c r="F168" i="15" s="1"/>
  <c r="F159" i="15"/>
  <c r="F160" i="15" s="1"/>
  <c r="F155" i="15"/>
  <c r="F156" i="15" s="1"/>
  <c r="F151" i="15"/>
  <c r="F152" i="15" s="1"/>
  <c r="F147" i="15"/>
  <c r="F148" i="15" s="1"/>
  <c r="F163" i="15"/>
  <c r="F164" i="15" s="1"/>
  <c r="F119" i="15"/>
  <c r="F120" i="15" s="1"/>
  <c r="F115" i="15"/>
  <c r="F116" i="15" s="1"/>
  <c r="F111" i="15"/>
  <c r="F112" i="15" s="1"/>
  <c r="F107" i="15"/>
  <c r="F108" i="15" s="1"/>
  <c r="F103" i="15"/>
  <c r="F104" i="15" s="1"/>
  <c r="F99" i="15"/>
  <c r="F100" i="15" s="1"/>
  <c r="F95" i="15"/>
  <c r="F96" i="15" s="1"/>
  <c r="F91" i="15"/>
  <c r="F92" i="15" s="1"/>
  <c r="H171" i="15"/>
  <c r="H172" i="15" s="1"/>
  <c r="H167" i="15"/>
  <c r="H168" i="15" s="1"/>
  <c r="H163" i="15"/>
  <c r="H164" i="15" s="1"/>
  <c r="H159" i="15"/>
  <c r="H160" i="15" s="1"/>
  <c r="H155" i="15"/>
  <c r="H156" i="15" s="1"/>
  <c r="H151" i="15"/>
  <c r="H152" i="15" s="1"/>
  <c r="H147" i="15"/>
  <c r="H148" i="15" s="1"/>
  <c r="H119" i="15"/>
  <c r="H120" i="15" s="1"/>
  <c r="H115" i="15"/>
  <c r="H116" i="15" s="1"/>
  <c r="H111" i="15"/>
  <c r="H112" i="15" s="1"/>
  <c r="H107" i="15"/>
  <c r="H108" i="15" s="1"/>
  <c r="H103" i="15"/>
  <c r="H104" i="15" s="1"/>
  <c r="H99" i="15"/>
  <c r="H100" i="15" s="1"/>
  <c r="H95" i="15"/>
  <c r="H96" i="15" s="1"/>
  <c r="H91" i="15"/>
  <c r="H92" i="15" s="1"/>
  <c r="J167" i="15"/>
  <c r="J168" i="15" s="1"/>
  <c r="J159" i="15"/>
  <c r="J160" i="15" s="1"/>
  <c r="J155" i="15"/>
  <c r="J156" i="15" s="1"/>
  <c r="J151" i="15"/>
  <c r="J152" i="15" s="1"/>
  <c r="J147" i="15"/>
  <c r="J148" i="15" s="1"/>
  <c r="J163" i="15"/>
  <c r="J164" i="15" s="1"/>
  <c r="J119" i="15"/>
  <c r="J120" i="15" s="1"/>
  <c r="J115" i="15"/>
  <c r="J116" i="15" s="1"/>
  <c r="J111" i="15"/>
  <c r="J112" i="15" s="1"/>
  <c r="J107" i="15"/>
  <c r="J108" i="15" s="1"/>
  <c r="J103" i="15"/>
  <c r="J104" i="15" s="1"/>
  <c r="J99" i="15"/>
  <c r="J100" i="15" s="1"/>
  <c r="J95" i="15"/>
  <c r="J96" i="15" s="1"/>
  <c r="J91" i="15"/>
  <c r="J92" i="15" s="1"/>
  <c r="L167" i="15"/>
  <c r="L168" i="15" s="1"/>
  <c r="L163" i="15"/>
  <c r="L164" i="15" s="1"/>
  <c r="L159" i="15"/>
  <c r="L160" i="15" s="1"/>
  <c r="L155" i="15"/>
  <c r="L156" i="15" s="1"/>
  <c r="L151" i="15"/>
  <c r="L152" i="15" s="1"/>
  <c r="L147" i="15"/>
  <c r="L148" i="15" s="1"/>
  <c r="L119" i="15"/>
  <c r="L120" i="15" s="1"/>
  <c r="L115" i="15"/>
  <c r="L116" i="15" s="1"/>
  <c r="L111" i="15"/>
  <c r="L112" i="15" s="1"/>
  <c r="L107" i="15"/>
  <c r="L108" i="15" s="1"/>
  <c r="L103" i="15"/>
  <c r="L104" i="15" s="1"/>
  <c r="L99" i="15"/>
  <c r="L100" i="15" s="1"/>
  <c r="L95" i="15"/>
  <c r="L96" i="15" s="1"/>
  <c r="L91" i="15"/>
  <c r="L92" i="15" s="1"/>
  <c r="N167" i="15"/>
  <c r="N168" i="15" s="1"/>
  <c r="N159" i="15"/>
  <c r="N160" i="15" s="1"/>
  <c r="N155" i="15"/>
  <c r="N156" i="15" s="1"/>
  <c r="N151" i="15"/>
  <c r="N152" i="15" s="1"/>
  <c r="N147" i="15"/>
  <c r="N148" i="15" s="1"/>
  <c r="N163" i="15"/>
  <c r="N164" i="15" s="1"/>
  <c r="N119" i="15"/>
  <c r="N120" i="15" s="1"/>
  <c r="N115" i="15"/>
  <c r="N116" i="15" s="1"/>
  <c r="N111" i="15"/>
  <c r="N112" i="15" s="1"/>
  <c r="N107" i="15"/>
  <c r="N108" i="15" s="1"/>
  <c r="N103" i="15"/>
  <c r="N104" i="15" s="1"/>
  <c r="N99" i="15"/>
  <c r="N100" i="15" s="1"/>
  <c r="N95" i="15"/>
  <c r="N96" i="15" s="1"/>
  <c r="N91" i="15"/>
  <c r="N92" i="15" s="1"/>
  <c r="E7" i="15"/>
  <c r="E8" i="15" s="1"/>
  <c r="G7" i="15"/>
  <c r="G8" i="15" s="1"/>
  <c r="I7" i="15"/>
  <c r="I8" i="15" s="1"/>
  <c r="K7" i="15"/>
  <c r="K8" i="15" s="1"/>
  <c r="M7" i="15"/>
  <c r="M8" i="15" s="1"/>
  <c r="E11" i="15"/>
  <c r="E12" i="15" s="1"/>
  <c r="G11" i="15"/>
  <c r="G12" i="15" s="1"/>
  <c r="I11" i="15"/>
  <c r="I12" i="15" s="1"/>
  <c r="K11" i="15"/>
  <c r="K12" i="15" s="1"/>
  <c r="M11" i="15"/>
  <c r="M12" i="15" s="1"/>
  <c r="E15" i="15"/>
  <c r="E16" i="15" s="1"/>
  <c r="G15" i="15"/>
  <c r="G16" i="15" s="1"/>
  <c r="I15" i="15"/>
  <c r="I16" i="15" s="1"/>
  <c r="K15" i="15"/>
  <c r="K16" i="15" s="1"/>
  <c r="M15" i="15"/>
  <c r="M16" i="15" s="1"/>
  <c r="E19" i="15"/>
  <c r="E20" i="15" s="1"/>
  <c r="G19" i="15"/>
  <c r="G20" i="15" s="1"/>
  <c r="I19" i="15"/>
  <c r="I20" i="15" s="1"/>
  <c r="K19" i="15"/>
  <c r="K20" i="15" s="1"/>
  <c r="M19" i="15"/>
  <c r="M20" i="15" s="1"/>
  <c r="E23" i="15"/>
  <c r="E24" i="15" s="1"/>
  <c r="G23" i="15"/>
  <c r="G24" i="15" s="1"/>
  <c r="I23" i="15"/>
  <c r="I24" i="15" s="1"/>
  <c r="K23" i="15"/>
  <c r="K24" i="15" s="1"/>
  <c r="M23" i="15"/>
  <c r="M24" i="15" s="1"/>
  <c r="E27" i="15"/>
  <c r="E28" i="15" s="1"/>
  <c r="G27" i="15"/>
  <c r="G28" i="15" s="1"/>
  <c r="I27" i="15"/>
  <c r="I28" i="15" s="1"/>
  <c r="K27" i="15"/>
  <c r="K28" i="15" s="1"/>
  <c r="M27" i="15"/>
  <c r="M28" i="15" s="1"/>
  <c r="E31" i="15"/>
  <c r="E32" i="15" s="1"/>
  <c r="G31" i="15"/>
  <c r="G32" i="15" s="1"/>
  <c r="I31" i="15"/>
  <c r="I32" i="15" s="1"/>
  <c r="K31" i="15"/>
  <c r="K32" i="15" s="1"/>
  <c r="M31" i="15"/>
  <c r="M32" i="15" s="1"/>
  <c r="E35" i="15"/>
  <c r="E36" i="15" s="1"/>
  <c r="G35" i="15"/>
  <c r="G36" i="15" s="1"/>
  <c r="I35" i="15"/>
  <c r="I36" i="15" s="1"/>
  <c r="K35" i="15"/>
  <c r="K36" i="15" s="1"/>
  <c r="M35" i="15"/>
  <c r="M36" i="15" s="1"/>
  <c r="E39" i="15"/>
  <c r="E40" i="15" s="1"/>
  <c r="G39" i="15"/>
  <c r="G40" i="15" s="1"/>
  <c r="I39" i="15"/>
  <c r="I40" i="15" s="1"/>
  <c r="K39" i="15"/>
  <c r="K40" i="15" s="1"/>
  <c r="M39" i="15"/>
  <c r="M40" i="15" s="1"/>
  <c r="E43" i="15"/>
  <c r="E44" i="15" s="1"/>
  <c r="G43" i="15"/>
  <c r="G44" i="15" s="1"/>
  <c r="I43" i="15"/>
  <c r="I44" i="15" s="1"/>
  <c r="K43" i="15"/>
  <c r="K44" i="15" s="1"/>
  <c r="M43" i="15"/>
  <c r="M44" i="15" s="1"/>
  <c r="E47" i="15"/>
  <c r="E48" i="15" s="1"/>
  <c r="G47" i="15"/>
  <c r="G48" i="15" s="1"/>
  <c r="I47" i="15"/>
  <c r="I48" i="15" s="1"/>
  <c r="K47" i="15"/>
  <c r="K48" i="15" s="1"/>
  <c r="M47" i="15"/>
  <c r="M48" i="15" s="1"/>
  <c r="E51" i="15"/>
  <c r="E52" i="15" s="1"/>
  <c r="G51" i="15"/>
  <c r="G52" i="15" s="1"/>
  <c r="I51" i="15"/>
  <c r="I52" i="15" s="1"/>
  <c r="K51" i="15"/>
  <c r="K52" i="15" s="1"/>
  <c r="M51" i="15"/>
  <c r="M52" i="15" s="1"/>
  <c r="E55" i="15"/>
  <c r="E56" i="15" s="1"/>
  <c r="G55" i="15"/>
  <c r="G56" i="15" s="1"/>
  <c r="I55" i="15"/>
  <c r="I56" i="15" s="1"/>
  <c r="K55" i="15"/>
  <c r="K56" i="15" s="1"/>
  <c r="M55" i="15"/>
  <c r="M56" i="15" s="1"/>
  <c r="E59" i="15"/>
  <c r="E60" i="15" s="1"/>
  <c r="G59" i="15"/>
  <c r="G60" i="15" s="1"/>
  <c r="I59" i="15"/>
  <c r="I60" i="15" s="1"/>
  <c r="K59" i="15"/>
  <c r="K60" i="15" s="1"/>
  <c r="M59" i="15"/>
  <c r="M60" i="15" s="1"/>
  <c r="E63" i="15"/>
  <c r="E64" i="15" s="1"/>
  <c r="G63" i="15"/>
  <c r="G64" i="15" s="1"/>
  <c r="I63" i="15"/>
  <c r="I64" i="15" s="1"/>
  <c r="K63" i="15"/>
  <c r="K64" i="15" s="1"/>
  <c r="M63" i="15"/>
  <c r="M64" i="15" s="1"/>
  <c r="E67" i="15"/>
  <c r="E68" i="15" s="1"/>
  <c r="G67" i="15"/>
  <c r="G68" i="15" s="1"/>
  <c r="I67" i="15"/>
  <c r="I68" i="15" s="1"/>
  <c r="K67" i="15"/>
  <c r="K68" i="15" s="1"/>
  <c r="M67" i="15"/>
  <c r="M68" i="15" s="1"/>
  <c r="E71" i="15"/>
  <c r="E72" i="15" s="1"/>
  <c r="G71" i="15"/>
  <c r="G72" i="15" s="1"/>
  <c r="I71" i="15"/>
  <c r="I72" i="15" s="1"/>
  <c r="K71" i="15"/>
  <c r="K72" i="15" s="1"/>
  <c r="M71" i="15"/>
  <c r="M72" i="15" s="1"/>
  <c r="E75" i="15"/>
  <c r="E76" i="15" s="1"/>
  <c r="G75" i="15"/>
  <c r="G76" i="15" s="1"/>
  <c r="I75" i="15"/>
  <c r="I76" i="15" s="1"/>
  <c r="K75" i="15"/>
  <c r="K76" i="15" s="1"/>
  <c r="M75" i="15"/>
  <c r="M76" i="15" s="1"/>
  <c r="E79" i="15"/>
  <c r="E80" i="15" s="1"/>
  <c r="G79" i="15"/>
  <c r="G80" i="15" s="1"/>
  <c r="I79" i="15"/>
  <c r="I80" i="15" s="1"/>
  <c r="K79" i="15"/>
  <c r="K80" i="15" s="1"/>
  <c r="M79" i="15"/>
  <c r="M80" i="15" s="1"/>
  <c r="E83" i="15"/>
  <c r="E84" i="15" s="1"/>
  <c r="G83" i="15"/>
  <c r="G84" i="15" s="1"/>
  <c r="I83" i="15"/>
  <c r="I84" i="15" s="1"/>
  <c r="K83" i="15"/>
  <c r="K84" i="15" s="1"/>
  <c r="M83" i="15"/>
  <c r="M84" i="15" s="1"/>
  <c r="E87" i="15"/>
  <c r="E88" i="15" s="1"/>
  <c r="G87" i="15"/>
  <c r="G88" i="15" s="1"/>
  <c r="I87" i="15"/>
  <c r="I88" i="15" s="1"/>
  <c r="K87" i="15"/>
  <c r="K88" i="15" s="1"/>
  <c r="M87" i="15"/>
  <c r="M88" i="15" s="1"/>
  <c r="D87" i="15"/>
  <c r="D88" i="15" s="1"/>
  <c r="H87" i="15"/>
  <c r="H88" i="15" s="1"/>
  <c r="L87" i="15"/>
  <c r="L88" i="15" s="1"/>
  <c r="E91" i="15"/>
  <c r="E92" i="15" s="1"/>
  <c r="G91" i="15"/>
  <c r="G92" i="15" s="1"/>
  <c r="I91" i="15"/>
  <c r="I92" i="15" s="1"/>
  <c r="K91" i="15"/>
  <c r="K92" i="15" s="1"/>
  <c r="M91" i="15"/>
  <c r="M92" i="15" s="1"/>
  <c r="E99" i="15"/>
  <c r="E100" i="15" s="1"/>
  <c r="G99" i="15"/>
  <c r="G100" i="15" s="1"/>
  <c r="I99" i="15"/>
  <c r="I100" i="15" s="1"/>
  <c r="K99" i="15"/>
  <c r="K100" i="15" s="1"/>
  <c r="M99" i="15"/>
  <c r="M100" i="15" s="1"/>
  <c r="E107" i="15"/>
  <c r="E108" i="15" s="1"/>
  <c r="G107" i="15"/>
  <c r="G108" i="15" s="1"/>
  <c r="I107" i="15"/>
  <c r="I108" i="15" s="1"/>
  <c r="K107" i="15"/>
  <c r="K108" i="15" s="1"/>
  <c r="M107" i="15"/>
  <c r="M108" i="15" s="1"/>
  <c r="E115" i="15"/>
  <c r="E116" i="15" s="1"/>
  <c r="G115" i="15"/>
  <c r="G116" i="15" s="1"/>
  <c r="I115" i="15"/>
  <c r="I116" i="15" s="1"/>
  <c r="K115" i="15"/>
  <c r="K116" i="15" s="1"/>
  <c r="M115" i="15"/>
  <c r="M116" i="15" s="1"/>
  <c r="D123" i="15"/>
  <c r="D124" i="15" s="1"/>
  <c r="F123" i="15"/>
  <c r="F124" i="15" s="1"/>
  <c r="H123" i="15"/>
  <c r="H124" i="15" s="1"/>
  <c r="J123" i="15"/>
  <c r="J124" i="15" s="1"/>
  <c r="L123" i="15"/>
  <c r="L124" i="15" s="1"/>
  <c r="N123" i="15"/>
  <c r="N124" i="15" s="1"/>
  <c r="E127" i="15"/>
  <c r="E128" i="15" s="1"/>
  <c r="G127" i="15"/>
  <c r="G128" i="15" s="1"/>
  <c r="I127" i="15"/>
  <c r="I128" i="15" s="1"/>
  <c r="K127" i="15"/>
  <c r="K128" i="15" s="1"/>
  <c r="M127" i="15"/>
  <c r="M128" i="15" s="1"/>
  <c r="D131" i="15"/>
  <c r="D132" i="15" s="1"/>
  <c r="F131" i="15"/>
  <c r="F132" i="15" s="1"/>
  <c r="H131" i="15"/>
  <c r="H132" i="15" s="1"/>
  <c r="J131" i="15"/>
  <c r="J132" i="15" s="1"/>
  <c r="L131" i="15"/>
  <c r="L132" i="15" s="1"/>
  <c r="N131" i="15"/>
  <c r="N132" i="15" s="1"/>
  <c r="E135" i="15"/>
  <c r="E136" i="15" s="1"/>
  <c r="G135" i="15"/>
  <c r="G136" i="15" s="1"/>
  <c r="I135" i="15"/>
  <c r="I136" i="15" s="1"/>
  <c r="K135" i="15"/>
  <c r="K136" i="15" s="1"/>
  <c r="M135" i="15"/>
  <c r="M136" i="15" s="1"/>
  <c r="D139" i="15"/>
  <c r="D140" i="15" s="1"/>
  <c r="F139" i="15"/>
  <c r="F140" i="15" s="1"/>
  <c r="H139" i="15"/>
  <c r="H140" i="15" s="1"/>
  <c r="J139" i="15"/>
  <c r="J140" i="15" s="1"/>
  <c r="L139" i="15"/>
  <c r="L140" i="15" s="1"/>
  <c r="N139" i="15"/>
  <c r="N140" i="15" s="1"/>
  <c r="E143" i="15"/>
  <c r="E144" i="15" s="1"/>
  <c r="G143" i="15"/>
  <c r="G144" i="15" s="1"/>
  <c r="I143" i="15"/>
  <c r="I144" i="15" s="1"/>
  <c r="K143" i="15"/>
  <c r="K144" i="15" s="1"/>
  <c r="M143" i="15"/>
  <c r="M144" i="15" s="1"/>
  <c r="E151" i="15"/>
  <c r="E152" i="15" s="1"/>
  <c r="G151" i="15"/>
  <c r="G152" i="15" s="1"/>
  <c r="I151" i="15"/>
  <c r="I152" i="15" s="1"/>
  <c r="K151" i="15"/>
  <c r="K152" i="15" s="1"/>
  <c r="M151" i="15"/>
  <c r="M152" i="15" s="1"/>
  <c r="E159" i="15"/>
  <c r="E160" i="15" s="1"/>
  <c r="G159" i="15"/>
  <c r="G160" i="15" s="1"/>
  <c r="I159" i="15"/>
  <c r="I160" i="15" s="1"/>
  <c r="K159" i="15"/>
  <c r="K160" i="15" s="1"/>
  <c r="M159" i="15"/>
  <c r="M160" i="15" s="1"/>
  <c r="E123" i="15"/>
  <c r="E124" i="15" s="1"/>
  <c r="G123" i="15"/>
  <c r="G124" i="15" s="1"/>
  <c r="I123" i="15"/>
  <c r="I124" i="15" s="1"/>
  <c r="K123" i="15"/>
  <c r="K124" i="15" s="1"/>
  <c r="M123" i="15"/>
  <c r="M124" i="15" s="1"/>
  <c r="D127" i="15"/>
  <c r="D128" i="15" s="1"/>
  <c r="F127" i="15"/>
  <c r="F128" i="15" s="1"/>
  <c r="H127" i="15"/>
  <c r="H128" i="15" s="1"/>
  <c r="J127" i="15"/>
  <c r="J128" i="15" s="1"/>
  <c r="L127" i="15"/>
  <c r="L128" i="15" s="1"/>
  <c r="N127" i="15"/>
  <c r="N128" i="15" s="1"/>
  <c r="E131" i="15"/>
  <c r="E132" i="15" s="1"/>
  <c r="G131" i="15"/>
  <c r="G132" i="15" s="1"/>
  <c r="I131" i="15"/>
  <c r="I132" i="15" s="1"/>
  <c r="K131" i="15"/>
  <c r="K132" i="15" s="1"/>
  <c r="M131" i="15"/>
  <c r="M132" i="15" s="1"/>
  <c r="D135" i="15"/>
  <c r="D136" i="15" s="1"/>
  <c r="F135" i="15"/>
  <c r="F136" i="15" s="1"/>
  <c r="H135" i="15"/>
  <c r="H136" i="15" s="1"/>
  <c r="J135" i="15"/>
  <c r="J136" i="15" s="1"/>
  <c r="L135" i="15"/>
  <c r="L136" i="15" s="1"/>
  <c r="N135" i="15"/>
  <c r="N136" i="15" s="1"/>
  <c r="E139" i="15"/>
  <c r="E140" i="15" s="1"/>
  <c r="G139" i="15"/>
  <c r="G140" i="15" s="1"/>
  <c r="I139" i="15"/>
  <c r="I140" i="15" s="1"/>
  <c r="K139" i="15"/>
  <c r="K140" i="15" s="1"/>
  <c r="M139" i="15"/>
  <c r="M140" i="15" s="1"/>
  <c r="D143" i="15"/>
  <c r="D144" i="15" s="1"/>
  <c r="F143" i="15"/>
  <c r="F144" i="15" s="1"/>
  <c r="H143" i="15"/>
  <c r="H144" i="15" s="1"/>
  <c r="J143" i="15"/>
  <c r="J144" i="15" s="1"/>
  <c r="L143" i="15"/>
  <c r="L144" i="15" s="1"/>
  <c r="N143" i="15"/>
  <c r="N144" i="15" s="1"/>
  <c r="E147" i="15"/>
  <c r="E148" i="15" s="1"/>
  <c r="G147" i="15"/>
  <c r="G148" i="15" s="1"/>
  <c r="I147" i="15"/>
  <c r="I148" i="15" s="1"/>
  <c r="K147" i="15"/>
  <c r="K148" i="15" s="1"/>
  <c r="M147" i="15"/>
  <c r="M148" i="15" s="1"/>
  <c r="E155" i="15"/>
  <c r="E156" i="15" s="1"/>
  <c r="G155" i="15"/>
  <c r="G156" i="15" s="1"/>
  <c r="I155" i="15"/>
  <c r="I156" i="15" s="1"/>
  <c r="K155" i="15"/>
  <c r="K156" i="15" s="1"/>
  <c r="M155" i="15"/>
  <c r="M156" i="15" s="1"/>
  <c r="E167" i="15"/>
  <c r="E168" i="15" s="1"/>
  <c r="G167" i="15"/>
  <c r="G168" i="15" s="1"/>
  <c r="I167" i="15"/>
  <c r="I168" i="15" s="1"/>
  <c r="K167" i="15"/>
  <c r="K168" i="15" s="1"/>
  <c r="M167" i="15"/>
  <c r="M168" i="15" s="1"/>
  <c r="E163" i="15"/>
  <c r="E164" i="15" s="1"/>
  <c r="G163" i="15"/>
  <c r="G164" i="15" s="1"/>
  <c r="I163" i="15"/>
  <c r="I164" i="15" s="1"/>
  <c r="K163" i="15"/>
  <c r="K164" i="15" s="1"/>
  <c r="M163" i="15"/>
  <c r="M164" i="15" s="1"/>
  <c r="E171" i="15"/>
  <c r="E172" i="15" s="1"/>
  <c r="G171" i="15"/>
  <c r="G172" i="15" s="1"/>
  <c r="I171" i="15"/>
  <c r="I172" i="15" s="1"/>
  <c r="K171" i="15"/>
  <c r="K172" i="15" s="1"/>
  <c r="M171" i="15"/>
  <c r="M172" i="15" s="1"/>
  <c r="J171" i="15"/>
  <c r="J172" i="15" s="1"/>
  <c r="L171" i="15"/>
  <c r="L172" i="15" s="1"/>
  <c r="N171" i="15"/>
  <c r="N172" i="15" s="1"/>
  <c r="D175" i="15"/>
  <c r="D176" i="15" s="1"/>
  <c r="F175" i="15"/>
  <c r="F176" i="15" s="1"/>
  <c r="H175" i="15"/>
  <c r="H176" i="15" s="1"/>
  <c r="J175" i="15"/>
  <c r="J176" i="15" s="1"/>
  <c r="L175" i="15"/>
  <c r="L176" i="15" s="1"/>
  <c r="N175" i="15"/>
  <c r="N176" i="15" s="1"/>
  <c r="D183" i="15"/>
  <c r="D184" i="15" s="1"/>
  <c r="F183" i="15"/>
  <c r="F184" i="15" s="1"/>
  <c r="H183" i="15"/>
  <c r="H184" i="15" s="1"/>
  <c r="J183" i="15"/>
  <c r="J184" i="15" s="1"/>
  <c r="L183" i="15"/>
  <c r="L184" i="15" s="1"/>
  <c r="N183" i="15"/>
  <c r="N184" i="15" s="1"/>
  <c r="D179" i="15"/>
  <c r="D180" i="15" s="1"/>
  <c r="F179" i="15"/>
  <c r="F180" i="15" s="1"/>
  <c r="H179" i="15"/>
  <c r="H180" i="15" s="1"/>
  <c r="J179" i="15"/>
  <c r="J180" i="15" s="1"/>
  <c r="L179" i="15"/>
  <c r="L180" i="15" s="1"/>
  <c r="N179" i="15"/>
  <c r="N180" i="15" s="1"/>
  <c r="D187" i="15"/>
  <c r="D188" i="15" s="1"/>
  <c r="F187" i="15"/>
  <c r="F188" i="15" s="1"/>
  <c r="H187" i="15"/>
  <c r="H188" i="15" s="1"/>
  <c r="J187" i="15"/>
  <c r="J188" i="15" s="1"/>
  <c r="L187" i="15"/>
  <c r="L188" i="15" s="1"/>
  <c r="N187" i="15"/>
  <c r="N188" i="15" s="1"/>
  <c r="D4" i="14"/>
  <c r="F4" i="14"/>
  <c r="H4" i="14"/>
  <c r="J4" i="14"/>
  <c r="L4" i="14"/>
  <c r="E183" i="14"/>
  <c r="E184" i="14" s="1"/>
  <c r="E175" i="14"/>
  <c r="E176" i="14" s="1"/>
  <c r="E187" i="14"/>
  <c r="E188" i="14" s="1"/>
  <c r="E179" i="14"/>
  <c r="E180" i="14" s="1"/>
  <c r="E115" i="14"/>
  <c r="E116" i="14" s="1"/>
  <c r="E111" i="14"/>
  <c r="E112" i="14" s="1"/>
  <c r="E107" i="14"/>
  <c r="E108" i="14" s="1"/>
  <c r="E103" i="14"/>
  <c r="E104" i="14" s="1"/>
  <c r="E99" i="14"/>
  <c r="E100" i="14" s="1"/>
  <c r="E95" i="14"/>
  <c r="E96" i="14" s="1"/>
  <c r="E91" i="14"/>
  <c r="E92" i="14" s="1"/>
  <c r="E87" i="14"/>
  <c r="E88" i="14" s="1"/>
  <c r="G187" i="14"/>
  <c r="G188" i="14" s="1"/>
  <c r="G179" i="14"/>
  <c r="G180" i="14" s="1"/>
  <c r="G183" i="14"/>
  <c r="G184" i="14" s="1"/>
  <c r="G175" i="14"/>
  <c r="G176" i="14" s="1"/>
  <c r="G115" i="14"/>
  <c r="G116" i="14" s="1"/>
  <c r="G111" i="14"/>
  <c r="G112" i="14" s="1"/>
  <c r="G107" i="14"/>
  <c r="G108" i="14" s="1"/>
  <c r="G103" i="14"/>
  <c r="G104" i="14" s="1"/>
  <c r="G99" i="14"/>
  <c r="G100" i="14" s="1"/>
  <c r="G95" i="14"/>
  <c r="G96" i="14" s="1"/>
  <c r="G91" i="14"/>
  <c r="G92" i="14" s="1"/>
  <c r="G87" i="14"/>
  <c r="G88" i="14" s="1"/>
  <c r="I183" i="14"/>
  <c r="I184" i="14" s="1"/>
  <c r="I175" i="14"/>
  <c r="I176" i="14" s="1"/>
  <c r="I187" i="14"/>
  <c r="I188" i="14" s="1"/>
  <c r="I179" i="14"/>
  <c r="I180" i="14" s="1"/>
  <c r="I115" i="14"/>
  <c r="I116" i="14" s="1"/>
  <c r="I111" i="14"/>
  <c r="I112" i="14" s="1"/>
  <c r="I107" i="14"/>
  <c r="I108" i="14" s="1"/>
  <c r="I103" i="14"/>
  <c r="I104" i="14" s="1"/>
  <c r="I99" i="14"/>
  <c r="I100" i="14" s="1"/>
  <c r="I95" i="14"/>
  <c r="I96" i="14" s="1"/>
  <c r="I91" i="14"/>
  <c r="I92" i="14" s="1"/>
  <c r="I87" i="14"/>
  <c r="I88" i="14" s="1"/>
  <c r="K187" i="14"/>
  <c r="K188" i="14" s="1"/>
  <c r="K179" i="14"/>
  <c r="K180" i="14" s="1"/>
  <c r="K183" i="14"/>
  <c r="K184" i="14" s="1"/>
  <c r="K175" i="14"/>
  <c r="K176" i="14" s="1"/>
  <c r="K115" i="14"/>
  <c r="K116" i="14" s="1"/>
  <c r="K111" i="14"/>
  <c r="K112" i="14" s="1"/>
  <c r="K107" i="14"/>
  <c r="K108" i="14" s="1"/>
  <c r="K103" i="14"/>
  <c r="K104" i="14" s="1"/>
  <c r="K99" i="14"/>
  <c r="K100" i="14" s="1"/>
  <c r="K95" i="14"/>
  <c r="K96" i="14" s="1"/>
  <c r="K91" i="14"/>
  <c r="K92" i="14" s="1"/>
  <c r="K87" i="14"/>
  <c r="K88" i="14" s="1"/>
  <c r="M183" i="14"/>
  <c r="M184" i="14" s="1"/>
  <c r="M175" i="14"/>
  <c r="M176" i="14" s="1"/>
  <c r="M187" i="14"/>
  <c r="M188" i="14" s="1"/>
  <c r="M179" i="14"/>
  <c r="M180" i="14" s="1"/>
  <c r="M115" i="14"/>
  <c r="M116" i="14" s="1"/>
  <c r="M111" i="14"/>
  <c r="M112" i="14" s="1"/>
  <c r="M107" i="14"/>
  <c r="M108" i="14" s="1"/>
  <c r="M103" i="14"/>
  <c r="M104" i="14" s="1"/>
  <c r="M99" i="14"/>
  <c r="M100" i="14" s="1"/>
  <c r="M95" i="14"/>
  <c r="M96" i="14" s="1"/>
  <c r="M91" i="14"/>
  <c r="M92" i="14" s="1"/>
  <c r="M87" i="14"/>
  <c r="M88" i="14" s="1"/>
  <c r="D7" i="14"/>
  <c r="D8" i="14" s="1"/>
  <c r="F7" i="14"/>
  <c r="F8" i="14" s="1"/>
  <c r="H7" i="14"/>
  <c r="H8" i="14" s="1"/>
  <c r="J7" i="14"/>
  <c r="J8" i="14" s="1"/>
  <c r="L7" i="14"/>
  <c r="L8" i="14" s="1"/>
  <c r="N7" i="14"/>
  <c r="N8" i="14" s="1"/>
  <c r="D83" i="14"/>
  <c r="D84" i="14" s="1"/>
  <c r="F83" i="14"/>
  <c r="F84" i="14" s="1"/>
  <c r="H83" i="14"/>
  <c r="H84" i="14" s="1"/>
  <c r="J83" i="14"/>
  <c r="J84" i="14" s="1"/>
  <c r="L83" i="14"/>
  <c r="L84" i="14" s="1"/>
  <c r="N83" i="14"/>
  <c r="N84" i="14" s="1"/>
  <c r="G83" i="14"/>
  <c r="G84" i="14" s="1"/>
  <c r="K83" i="14"/>
  <c r="K84" i="14" s="1"/>
  <c r="D91" i="14"/>
  <c r="D92" i="14" s="1"/>
  <c r="F91" i="14"/>
  <c r="F92" i="14" s="1"/>
  <c r="H91" i="14"/>
  <c r="H92" i="14" s="1"/>
  <c r="J91" i="14"/>
  <c r="J92" i="14" s="1"/>
  <c r="L91" i="14"/>
  <c r="L92" i="14" s="1"/>
  <c r="N91" i="14"/>
  <c r="N92" i="14" s="1"/>
  <c r="D99" i="14"/>
  <c r="D100" i="14" s="1"/>
  <c r="F99" i="14"/>
  <c r="F100" i="14" s="1"/>
  <c r="H99" i="14"/>
  <c r="H100" i="14" s="1"/>
  <c r="J99" i="14"/>
  <c r="J100" i="14" s="1"/>
  <c r="L99" i="14"/>
  <c r="L100" i="14" s="1"/>
  <c r="N99" i="14"/>
  <c r="N100" i="14" s="1"/>
  <c r="D107" i="14"/>
  <c r="D108" i="14" s="1"/>
  <c r="F107" i="14"/>
  <c r="F108" i="14" s="1"/>
  <c r="H107" i="14"/>
  <c r="H108" i="14" s="1"/>
  <c r="J107" i="14"/>
  <c r="J108" i="14" s="1"/>
  <c r="L107" i="14"/>
  <c r="L108" i="14" s="1"/>
  <c r="N107" i="14"/>
  <c r="N108" i="14" s="1"/>
  <c r="D115" i="14"/>
  <c r="D116" i="14" s="1"/>
  <c r="F115" i="14"/>
  <c r="F116" i="14" s="1"/>
  <c r="H115" i="14"/>
  <c r="H116" i="14" s="1"/>
  <c r="J115" i="14"/>
  <c r="J116" i="14" s="1"/>
  <c r="L115" i="14"/>
  <c r="L116" i="14" s="1"/>
  <c r="N115" i="14"/>
  <c r="N116" i="14" s="1"/>
  <c r="D171" i="14"/>
  <c r="D172" i="14" s="1"/>
  <c r="D167" i="14"/>
  <c r="D168" i="14" s="1"/>
  <c r="D163" i="14"/>
  <c r="D164" i="14" s="1"/>
  <c r="D159" i="14"/>
  <c r="D160" i="14" s="1"/>
  <c r="D155" i="14"/>
  <c r="D156" i="14" s="1"/>
  <c r="D151" i="14"/>
  <c r="D152" i="14" s="1"/>
  <c r="D147" i="14"/>
  <c r="D148" i="14" s="1"/>
  <c r="D143" i="14"/>
  <c r="D144" i="14" s="1"/>
  <c r="D139" i="14"/>
  <c r="D140" i="14" s="1"/>
  <c r="D135" i="14"/>
  <c r="D136" i="14" s="1"/>
  <c r="D131" i="14"/>
  <c r="D132" i="14" s="1"/>
  <c r="D127" i="14"/>
  <c r="D128" i="14" s="1"/>
  <c r="D123" i="14"/>
  <c r="D124" i="14" s="1"/>
  <c r="D119" i="14"/>
  <c r="D120" i="14" s="1"/>
  <c r="F171" i="14"/>
  <c r="F172" i="14" s="1"/>
  <c r="F167" i="14"/>
  <c r="F168" i="14" s="1"/>
  <c r="F159" i="14"/>
  <c r="F160" i="14" s="1"/>
  <c r="F155" i="14"/>
  <c r="F156" i="14" s="1"/>
  <c r="F151" i="14"/>
  <c r="F152" i="14" s="1"/>
  <c r="F147" i="14"/>
  <c r="F148" i="14" s="1"/>
  <c r="F143" i="14"/>
  <c r="F144" i="14" s="1"/>
  <c r="F139" i="14"/>
  <c r="F140" i="14" s="1"/>
  <c r="F135" i="14"/>
  <c r="F136" i="14" s="1"/>
  <c r="F131" i="14"/>
  <c r="F132" i="14" s="1"/>
  <c r="F127" i="14"/>
  <c r="F128" i="14" s="1"/>
  <c r="F123" i="14"/>
  <c r="F124" i="14" s="1"/>
  <c r="F163" i="14"/>
  <c r="F164" i="14" s="1"/>
  <c r="F119" i="14"/>
  <c r="F120" i="14" s="1"/>
  <c r="H171" i="14"/>
  <c r="H172" i="14" s="1"/>
  <c r="H167" i="14"/>
  <c r="H168" i="14" s="1"/>
  <c r="H163" i="14"/>
  <c r="H164" i="14" s="1"/>
  <c r="H159" i="14"/>
  <c r="H160" i="14" s="1"/>
  <c r="H155" i="14"/>
  <c r="H156" i="14" s="1"/>
  <c r="H151" i="14"/>
  <c r="H152" i="14" s="1"/>
  <c r="H147" i="14"/>
  <c r="H148" i="14" s="1"/>
  <c r="H143" i="14"/>
  <c r="H144" i="14" s="1"/>
  <c r="H139" i="14"/>
  <c r="H140" i="14" s="1"/>
  <c r="H135" i="14"/>
  <c r="H136" i="14" s="1"/>
  <c r="H131" i="14"/>
  <c r="H132" i="14" s="1"/>
  <c r="H127" i="14"/>
  <c r="H128" i="14" s="1"/>
  <c r="H123" i="14"/>
  <c r="H124" i="14" s="1"/>
  <c r="H119" i="14"/>
  <c r="H120" i="14" s="1"/>
  <c r="J167" i="14"/>
  <c r="J168" i="14" s="1"/>
  <c r="J159" i="14"/>
  <c r="J160" i="14" s="1"/>
  <c r="J155" i="14"/>
  <c r="J156" i="14" s="1"/>
  <c r="J151" i="14"/>
  <c r="J152" i="14" s="1"/>
  <c r="J147" i="14"/>
  <c r="J148" i="14" s="1"/>
  <c r="J143" i="14"/>
  <c r="J144" i="14" s="1"/>
  <c r="J139" i="14"/>
  <c r="J140" i="14" s="1"/>
  <c r="J135" i="14"/>
  <c r="J136" i="14" s="1"/>
  <c r="J131" i="14"/>
  <c r="J132" i="14" s="1"/>
  <c r="J127" i="14"/>
  <c r="J128" i="14" s="1"/>
  <c r="J123" i="14"/>
  <c r="J124" i="14" s="1"/>
  <c r="J163" i="14"/>
  <c r="J164" i="14" s="1"/>
  <c r="J119" i="14"/>
  <c r="J120" i="14" s="1"/>
  <c r="L167" i="14"/>
  <c r="L168" i="14" s="1"/>
  <c r="L163" i="14"/>
  <c r="L164" i="14" s="1"/>
  <c r="L159" i="14"/>
  <c r="L160" i="14" s="1"/>
  <c r="L155" i="14"/>
  <c r="L156" i="14" s="1"/>
  <c r="L151" i="14"/>
  <c r="L152" i="14" s="1"/>
  <c r="L147" i="14"/>
  <c r="L148" i="14" s="1"/>
  <c r="L143" i="14"/>
  <c r="L144" i="14" s="1"/>
  <c r="L139" i="14"/>
  <c r="L140" i="14" s="1"/>
  <c r="L135" i="14"/>
  <c r="L136" i="14" s="1"/>
  <c r="L131" i="14"/>
  <c r="L132" i="14" s="1"/>
  <c r="L127" i="14"/>
  <c r="L128" i="14" s="1"/>
  <c r="L123" i="14"/>
  <c r="L124" i="14" s="1"/>
  <c r="L119" i="14"/>
  <c r="L120" i="14" s="1"/>
  <c r="N167" i="14"/>
  <c r="N168" i="14" s="1"/>
  <c r="N159" i="14"/>
  <c r="N160" i="14" s="1"/>
  <c r="N155" i="14"/>
  <c r="N156" i="14" s="1"/>
  <c r="N151" i="14"/>
  <c r="N152" i="14" s="1"/>
  <c r="N147" i="14"/>
  <c r="N148" i="14" s="1"/>
  <c r="N143" i="14"/>
  <c r="N144" i="14" s="1"/>
  <c r="N139" i="14"/>
  <c r="N140" i="14" s="1"/>
  <c r="N135" i="14"/>
  <c r="N136" i="14" s="1"/>
  <c r="N131" i="14"/>
  <c r="N132" i="14" s="1"/>
  <c r="N127" i="14"/>
  <c r="N128" i="14" s="1"/>
  <c r="N123" i="14"/>
  <c r="N124" i="14" s="1"/>
  <c r="N163" i="14"/>
  <c r="N164" i="14" s="1"/>
  <c r="N119" i="14"/>
  <c r="N120" i="14" s="1"/>
  <c r="E7" i="14"/>
  <c r="E8" i="14" s="1"/>
  <c r="G7" i="14"/>
  <c r="G8" i="14" s="1"/>
  <c r="I7" i="14"/>
  <c r="I8" i="14" s="1"/>
  <c r="K7" i="14"/>
  <c r="K8" i="14" s="1"/>
  <c r="M7" i="14"/>
  <c r="M8" i="14" s="1"/>
  <c r="E11" i="14"/>
  <c r="E12" i="14" s="1"/>
  <c r="G11" i="14"/>
  <c r="G12" i="14" s="1"/>
  <c r="I11" i="14"/>
  <c r="I12" i="14" s="1"/>
  <c r="K11" i="14"/>
  <c r="K12" i="14" s="1"/>
  <c r="M11" i="14"/>
  <c r="M12" i="14" s="1"/>
  <c r="E15" i="14"/>
  <c r="E16" i="14" s="1"/>
  <c r="G15" i="14"/>
  <c r="G16" i="14" s="1"/>
  <c r="I15" i="14"/>
  <c r="I16" i="14" s="1"/>
  <c r="K15" i="14"/>
  <c r="K16" i="14" s="1"/>
  <c r="M15" i="14"/>
  <c r="M16" i="14" s="1"/>
  <c r="E23" i="14"/>
  <c r="E24" i="14" s="1"/>
  <c r="G23" i="14"/>
  <c r="G24" i="14" s="1"/>
  <c r="I23" i="14"/>
  <c r="I24" i="14" s="1"/>
  <c r="K23" i="14"/>
  <c r="K24" i="14" s="1"/>
  <c r="M23" i="14"/>
  <c r="M24" i="14" s="1"/>
  <c r="E27" i="14"/>
  <c r="E28" i="14" s="1"/>
  <c r="G27" i="14"/>
  <c r="G28" i="14" s="1"/>
  <c r="I27" i="14"/>
  <c r="I28" i="14" s="1"/>
  <c r="K27" i="14"/>
  <c r="K28" i="14" s="1"/>
  <c r="M27" i="14"/>
  <c r="M28" i="14" s="1"/>
  <c r="E31" i="14"/>
  <c r="E32" i="14" s="1"/>
  <c r="G31" i="14"/>
  <c r="G32" i="14" s="1"/>
  <c r="I31" i="14"/>
  <c r="I32" i="14" s="1"/>
  <c r="K31" i="14"/>
  <c r="K32" i="14" s="1"/>
  <c r="M31" i="14"/>
  <c r="M32" i="14" s="1"/>
  <c r="E35" i="14"/>
  <c r="E36" i="14" s="1"/>
  <c r="G35" i="14"/>
  <c r="G36" i="14" s="1"/>
  <c r="I35" i="14"/>
  <c r="I36" i="14" s="1"/>
  <c r="K35" i="14"/>
  <c r="K36" i="14" s="1"/>
  <c r="M35" i="14"/>
  <c r="M36" i="14" s="1"/>
  <c r="E39" i="14"/>
  <c r="E40" i="14" s="1"/>
  <c r="G39" i="14"/>
  <c r="G40" i="14" s="1"/>
  <c r="I39" i="14"/>
  <c r="I40" i="14" s="1"/>
  <c r="K39" i="14"/>
  <c r="K40" i="14" s="1"/>
  <c r="M39" i="14"/>
  <c r="M40" i="14" s="1"/>
  <c r="E43" i="14"/>
  <c r="E44" i="14" s="1"/>
  <c r="G43" i="14"/>
  <c r="G44" i="14" s="1"/>
  <c r="I43" i="14"/>
  <c r="I44" i="14" s="1"/>
  <c r="K43" i="14"/>
  <c r="K44" i="14" s="1"/>
  <c r="M43" i="14"/>
  <c r="M44" i="14" s="1"/>
  <c r="E47" i="14"/>
  <c r="E48" i="14" s="1"/>
  <c r="G47" i="14"/>
  <c r="G48" i="14" s="1"/>
  <c r="I47" i="14"/>
  <c r="I48" i="14" s="1"/>
  <c r="K47" i="14"/>
  <c r="K48" i="14" s="1"/>
  <c r="M47" i="14"/>
  <c r="M48" i="14" s="1"/>
  <c r="E51" i="14"/>
  <c r="E52" i="14" s="1"/>
  <c r="G51" i="14"/>
  <c r="G52" i="14" s="1"/>
  <c r="I51" i="14"/>
  <c r="I52" i="14" s="1"/>
  <c r="K51" i="14"/>
  <c r="K52" i="14" s="1"/>
  <c r="M51" i="14"/>
  <c r="M52" i="14" s="1"/>
  <c r="E55" i="14"/>
  <c r="E56" i="14" s="1"/>
  <c r="G55" i="14"/>
  <c r="G56" i="14" s="1"/>
  <c r="I55" i="14"/>
  <c r="I56" i="14" s="1"/>
  <c r="K55" i="14"/>
  <c r="K56" i="14" s="1"/>
  <c r="M55" i="14"/>
  <c r="M56" i="14" s="1"/>
  <c r="E59" i="14"/>
  <c r="E60" i="14" s="1"/>
  <c r="G59" i="14"/>
  <c r="G60" i="14" s="1"/>
  <c r="I59" i="14"/>
  <c r="I60" i="14" s="1"/>
  <c r="K59" i="14"/>
  <c r="K60" i="14" s="1"/>
  <c r="M59" i="14"/>
  <c r="M60" i="14" s="1"/>
  <c r="E63" i="14"/>
  <c r="E64" i="14" s="1"/>
  <c r="G63" i="14"/>
  <c r="G64" i="14" s="1"/>
  <c r="I63" i="14"/>
  <c r="I64" i="14" s="1"/>
  <c r="K63" i="14"/>
  <c r="K64" i="14" s="1"/>
  <c r="M63" i="14"/>
  <c r="M64" i="14" s="1"/>
  <c r="E67" i="14"/>
  <c r="E68" i="14" s="1"/>
  <c r="G67" i="14"/>
  <c r="G68" i="14" s="1"/>
  <c r="I67" i="14"/>
  <c r="I68" i="14" s="1"/>
  <c r="K67" i="14"/>
  <c r="K68" i="14" s="1"/>
  <c r="M67" i="14"/>
  <c r="M68" i="14" s="1"/>
  <c r="E71" i="14"/>
  <c r="E72" i="14" s="1"/>
  <c r="G71" i="14"/>
  <c r="G72" i="14" s="1"/>
  <c r="I71" i="14"/>
  <c r="I72" i="14" s="1"/>
  <c r="K71" i="14"/>
  <c r="K72" i="14" s="1"/>
  <c r="M71" i="14"/>
  <c r="M72" i="14" s="1"/>
  <c r="E75" i="14"/>
  <c r="E76" i="14" s="1"/>
  <c r="G75" i="14"/>
  <c r="G76" i="14" s="1"/>
  <c r="I75" i="14"/>
  <c r="I76" i="14" s="1"/>
  <c r="K75" i="14"/>
  <c r="K76" i="14" s="1"/>
  <c r="M75" i="14"/>
  <c r="M76" i="14" s="1"/>
  <c r="E79" i="14"/>
  <c r="E80" i="14" s="1"/>
  <c r="G79" i="14"/>
  <c r="G80" i="14" s="1"/>
  <c r="I79" i="14"/>
  <c r="I80" i="14" s="1"/>
  <c r="K79" i="14"/>
  <c r="K80" i="14" s="1"/>
  <c r="M79" i="14"/>
  <c r="M80" i="14" s="1"/>
  <c r="E83" i="14"/>
  <c r="E84" i="14" s="1"/>
  <c r="I83" i="14"/>
  <c r="I84" i="14" s="1"/>
  <c r="M83" i="14"/>
  <c r="M84" i="14" s="1"/>
  <c r="D87" i="14"/>
  <c r="D88" i="14" s="1"/>
  <c r="F87" i="14"/>
  <c r="F88" i="14" s="1"/>
  <c r="H87" i="14"/>
  <c r="H88" i="14" s="1"/>
  <c r="J87" i="14"/>
  <c r="J88" i="14" s="1"/>
  <c r="L87" i="14"/>
  <c r="L88" i="14" s="1"/>
  <c r="N87" i="14"/>
  <c r="N88" i="14" s="1"/>
  <c r="D95" i="14"/>
  <c r="D96" i="14" s="1"/>
  <c r="F95" i="14"/>
  <c r="F96" i="14" s="1"/>
  <c r="H95" i="14"/>
  <c r="H96" i="14" s="1"/>
  <c r="J95" i="14"/>
  <c r="J96" i="14" s="1"/>
  <c r="L95" i="14"/>
  <c r="L96" i="14" s="1"/>
  <c r="N95" i="14"/>
  <c r="N96" i="14" s="1"/>
  <c r="D103" i="14"/>
  <c r="D104" i="14" s="1"/>
  <c r="F103" i="14"/>
  <c r="F104" i="14" s="1"/>
  <c r="H103" i="14"/>
  <c r="H104" i="14" s="1"/>
  <c r="J103" i="14"/>
  <c r="J104" i="14" s="1"/>
  <c r="L103" i="14"/>
  <c r="L104" i="14" s="1"/>
  <c r="N103" i="14"/>
  <c r="N104" i="14" s="1"/>
  <c r="D111" i="14"/>
  <c r="D112" i="14" s="1"/>
  <c r="F111" i="14"/>
  <c r="F112" i="14" s="1"/>
  <c r="H111" i="14"/>
  <c r="H112" i="14" s="1"/>
  <c r="J111" i="14"/>
  <c r="J112" i="14" s="1"/>
  <c r="L111" i="14"/>
  <c r="L112" i="14" s="1"/>
  <c r="N111" i="14"/>
  <c r="N112" i="14" s="1"/>
  <c r="E119" i="14"/>
  <c r="E120" i="14" s="1"/>
  <c r="G119" i="14"/>
  <c r="G120" i="14" s="1"/>
  <c r="I119" i="14"/>
  <c r="I120" i="14" s="1"/>
  <c r="K119" i="14"/>
  <c r="K120" i="14" s="1"/>
  <c r="M119" i="14"/>
  <c r="M120" i="14" s="1"/>
  <c r="E127" i="14"/>
  <c r="E128" i="14" s="1"/>
  <c r="G127" i="14"/>
  <c r="G128" i="14" s="1"/>
  <c r="I127" i="14"/>
  <c r="I128" i="14" s="1"/>
  <c r="K127" i="14"/>
  <c r="K128" i="14" s="1"/>
  <c r="M127" i="14"/>
  <c r="M128" i="14" s="1"/>
  <c r="E135" i="14"/>
  <c r="E136" i="14" s="1"/>
  <c r="G135" i="14"/>
  <c r="G136" i="14" s="1"/>
  <c r="I135" i="14"/>
  <c r="I136" i="14" s="1"/>
  <c r="K135" i="14"/>
  <c r="K136" i="14" s="1"/>
  <c r="M135" i="14"/>
  <c r="M136" i="14" s="1"/>
  <c r="E143" i="14"/>
  <c r="E144" i="14" s="1"/>
  <c r="G143" i="14"/>
  <c r="G144" i="14" s="1"/>
  <c r="I143" i="14"/>
  <c r="I144" i="14" s="1"/>
  <c r="K143" i="14"/>
  <c r="K144" i="14" s="1"/>
  <c r="M143" i="14"/>
  <c r="M144" i="14" s="1"/>
  <c r="E151" i="14"/>
  <c r="E152" i="14" s="1"/>
  <c r="G151" i="14"/>
  <c r="G152" i="14" s="1"/>
  <c r="I151" i="14"/>
  <c r="I152" i="14" s="1"/>
  <c r="K151" i="14"/>
  <c r="K152" i="14" s="1"/>
  <c r="M151" i="14"/>
  <c r="M152" i="14" s="1"/>
  <c r="E159" i="14"/>
  <c r="E160" i="14" s="1"/>
  <c r="G159" i="14"/>
  <c r="G160" i="14" s="1"/>
  <c r="I159" i="14"/>
  <c r="I160" i="14" s="1"/>
  <c r="K159" i="14"/>
  <c r="K160" i="14" s="1"/>
  <c r="M159" i="14"/>
  <c r="M160" i="14" s="1"/>
  <c r="E123" i="14"/>
  <c r="E124" i="14" s="1"/>
  <c r="G123" i="14"/>
  <c r="G124" i="14" s="1"/>
  <c r="I123" i="14"/>
  <c r="I124" i="14" s="1"/>
  <c r="K123" i="14"/>
  <c r="K124" i="14" s="1"/>
  <c r="M123" i="14"/>
  <c r="M124" i="14" s="1"/>
  <c r="E131" i="14"/>
  <c r="E132" i="14" s="1"/>
  <c r="G131" i="14"/>
  <c r="G132" i="14" s="1"/>
  <c r="I131" i="14"/>
  <c r="I132" i="14" s="1"/>
  <c r="K131" i="14"/>
  <c r="K132" i="14" s="1"/>
  <c r="M131" i="14"/>
  <c r="M132" i="14" s="1"/>
  <c r="E139" i="14"/>
  <c r="E140" i="14" s="1"/>
  <c r="G139" i="14"/>
  <c r="G140" i="14" s="1"/>
  <c r="I139" i="14"/>
  <c r="I140" i="14" s="1"/>
  <c r="K139" i="14"/>
  <c r="K140" i="14" s="1"/>
  <c r="M139" i="14"/>
  <c r="M140" i="14" s="1"/>
  <c r="E147" i="14"/>
  <c r="E148" i="14" s="1"/>
  <c r="G147" i="14"/>
  <c r="G148" i="14" s="1"/>
  <c r="I147" i="14"/>
  <c r="I148" i="14" s="1"/>
  <c r="K147" i="14"/>
  <c r="K148" i="14" s="1"/>
  <c r="M147" i="14"/>
  <c r="M148" i="14" s="1"/>
  <c r="E155" i="14"/>
  <c r="E156" i="14" s="1"/>
  <c r="G155" i="14"/>
  <c r="G156" i="14" s="1"/>
  <c r="I155" i="14"/>
  <c r="I156" i="14" s="1"/>
  <c r="K155" i="14"/>
  <c r="K156" i="14" s="1"/>
  <c r="M155" i="14"/>
  <c r="M156" i="14" s="1"/>
  <c r="E167" i="14"/>
  <c r="E168" i="14" s="1"/>
  <c r="G167" i="14"/>
  <c r="G168" i="14" s="1"/>
  <c r="I167" i="14"/>
  <c r="I168" i="14" s="1"/>
  <c r="K167" i="14"/>
  <c r="K168" i="14" s="1"/>
  <c r="M167" i="14"/>
  <c r="M168" i="14" s="1"/>
  <c r="E163" i="14"/>
  <c r="E164" i="14" s="1"/>
  <c r="G163" i="14"/>
  <c r="G164" i="14" s="1"/>
  <c r="I163" i="14"/>
  <c r="I164" i="14" s="1"/>
  <c r="K163" i="14"/>
  <c r="K164" i="14" s="1"/>
  <c r="M163" i="14"/>
  <c r="M164" i="14" s="1"/>
  <c r="E171" i="14"/>
  <c r="E172" i="14" s="1"/>
  <c r="G171" i="14"/>
  <c r="G172" i="14" s="1"/>
  <c r="I171" i="14"/>
  <c r="I172" i="14" s="1"/>
  <c r="K171" i="14"/>
  <c r="K172" i="14" s="1"/>
  <c r="M171" i="14"/>
  <c r="M172" i="14" s="1"/>
  <c r="J171" i="14"/>
  <c r="J172" i="14" s="1"/>
  <c r="L171" i="14"/>
  <c r="L172" i="14" s="1"/>
  <c r="N171" i="14"/>
  <c r="N172" i="14" s="1"/>
  <c r="D175" i="14"/>
  <c r="D176" i="14" s="1"/>
  <c r="F175" i="14"/>
  <c r="F176" i="14" s="1"/>
  <c r="H175" i="14"/>
  <c r="H176" i="14" s="1"/>
  <c r="J175" i="14"/>
  <c r="J176" i="14" s="1"/>
  <c r="L175" i="14"/>
  <c r="L176" i="14" s="1"/>
  <c r="N175" i="14"/>
  <c r="N176" i="14" s="1"/>
  <c r="D183" i="14"/>
  <c r="D184" i="14" s="1"/>
  <c r="F183" i="14"/>
  <c r="F184" i="14" s="1"/>
  <c r="H183" i="14"/>
  <c r="H184" i="14" s="1"/>
  <c r="J183" i="14"/>
  <c r="J184" i="14" s="1"/>
  <c r="L183" i="14"/>
  <c r="L184" i="14" s="1"/>
  <c r="N183" i="14"/>
  <c r="N184" i="14" s="1"/>
  <c r="D179" i="14"/>
  <c r="D180" i="14" s="1"/>
  <c r="F179" i="14"/>
  <c r="F180" i="14" s="1"/>
  <c r="H179" i="14"/>
  <c r="H180" i="14" s="1"/>
  <c r="J179" i="14"/>
  <c r="J180" i="14" s="1"/>
  <c r="L179" i="14"/>
  <c r="L180" i="14" s="1"/>
  <c r="N179" i="14"/>
  <c r="N180" i="14" s="1"/>
  <c r="D187" i="14"/>
  <c r="D188" i="14" s="1"/>
  <c r="F187" i="14"/>
  <c r="F188" i="14" s="1"/>
  <c r="H187" i="14"/>
  <c r="H188" i="14" s="1"/>
  <c r="J187" i="14"/>
  <c r="J188" i="14" s="1"/>
  <c r="L187" i="14"/>
  <c r="L188" i="14" s="1"/>
  <c r="N187" i="14"/>
  <c r="N188" i="14" s="1"/>
  <c r="D119" i="13"/>
  <c r="D120" i="13" s="1"/>
  <c r="D115" i="13"/>
  <c r="D116" i="13" s="1"/>
  <c r="D111" i="13"/>
  <c r="D112" i="13" s="1"/>
  <c r="D107" i="13"/>
  <c r="D108" i="13" s="1"/>
  <c r="D103" i="13"/>
  <c r="D104" i="13" s="1"/>
  <c r="D99" i="13"/>
  <c r="D100" i="13" s="1"/>
  <c r="D95" i="13"/>
  <c r="D96" i="13" s="1"/>
  <c r="F119" i="13"/>
  <c r="F120" i="13" s="1"/>
  <c r="F115" i="13"/>
  <c r="F116" i="13" s="1"/>
  <c r="F111" i="13"/>
  <c r="F112" i="13" s="1"/>
  <c r="F107" i="13"/>
  <c r="F108" i="13" s="1"/>
  <c r="F103" i="13"/>
  <c r="F104" i="13" s="1"/>
  <c r="F99" i="13"/>
  <c r="F100" i="13" s="1"/>
  <c r="F95" i="13"/>
  <c r="F96" i="13" s="1"/>
  <c r="H119" i="13"/>
  <c r="H120" i="13" s="1"/>
  <c r="H115" i="13"/>
  <c r="H116" i="13" s="1"/>
  <c r="H111" i="13"/>
  <c r="H112" i="13" s="1"/>
  <c r="H107" i="13"/>
  <c r="H108" i="13" s="1"/>
  <c r="H103" i="13"/>
  <c r="H104" i="13" s="1"/>
  <c r="H99" i="13"/>
  <c r="H100" i="13" s="1"/>
  <c r="H95" i="13"/>
  <c r="H96" i="13" s="1"/>
  <c r="J119" i="13"/>
  <c r="J120" i="13" s="1"/>
  <c r="J115" i="13"/>
  <c r="J116" i="13" s="1"/>
  <c r="J111" i="13"/>
  <c r="J112" i="13" s="1"/>
  <c r="J107" i="13"/>
  <c r="J108" i="13" s="1"/>
  <c r="J103" i="13"/>
  <c r="J104" i="13" s="1"/>
  <c r="J99" i="13"/>
  <c r="J100" i="13" s="1"/>
  <c r="J95" i="13"/>
  <c r="J96" i="13" s="1"/>
  <c r="L119" i="13"/>
  <c r="L120" i="13" s="1"/>
  <c r="L115" i="13"/>
  <c r="L116" i="13" s="1"/>
  <c r="L111" i="13"/>
  <c r="L112" i="13" s="1"/>
  <c r="L107" i="13"/>
  <c r="L108" i="13" s="1"/>
  <c r="L103" i="13"/>
  <c r="L104" i="13" s="1"/>
  <c r="L99" i="13"/>
  <c r="L100" i="13" s="1"/>
  <c r="L95" i="13"/>
  <c r="L96" i="13" s="1"/>
  <c r="N119" i="13"/>
  <c r="N120" i="13" s="1"/>
  <c r="N115" i="13"/>
  <c r="N116" i="13" s="1"/>
  <c r="N111" i="13"/>
  <c r="N112" i="13" s="1"/>
  <c r="N107" i="13"/>
  <c r="N108" i="13" s="1"/>
  <c r="N103" i="13"/>
  <c r="N104" i="13" s="1"/>
  <c r="N99" i="13"/>
  <c r="N100" i="13" s="1"/>
  <c r="N95" i="13"/>
  <c r="N96" i="13" s="1"/>
  <c r="E7" i="13"/>
  <c r="E8" i="13" s="1"/>
  <c r="G7" i="13"/>
  <c r="G8" i="13" s="1"/>
  <c r="I7" i="13"/>
  <c r="I8" i="13" s="1"/>
  <c r="K7" i="13"/>
  <c r="K8" i="13" s="1"/>
  <c r="M7" i="13"/>
  <c r="M8" i="13" s="1"/>
  <c r="E91" i="13"/>
  <c r="E92" i="13" s="1"/>
  <c r="G91" i="13"/>
  <c r="G92" i="13" s="1"/>
  <c r="I91" i="13"/>
  <c r="I92" i="13" s="1"/>
  <c r="K91" i="13"/>
  <c r="K92" i="13" s="1"/>
  <c r="M91" i="13"/>
  <c r="M92" i="13" s="1"/>
  <c r="D91" i="13"/>
  <c r="D92" i="13" s="1"/>
  <c r="H91" i="13"/>
  <c r="H92" i="13" s="1"/>
  <c r="L91" i="13"/>
  <c r="L92" i="13" s="1"/>
  <c r="E95" i="13"/>
  <c r="E96" i="13" s="1"/>
  <c r="G95" i="13"/>
  <c r="G96" i="13" s="1"/>
  <c r="I95" i="13"/>
  <c r="I96" i="13" s="1"/>
  <c r="K95" i="13"/>
  <c r="K96" i="13" s="1"/>
  <c r="M95" i="13"/>
  <c r="M96" i="13" s="1"/>
  <c r="E103" i="13"/>
  <c r="E104" i="13" s="1"/>
  <c r="G103" i="13"/>
  <c r="G104" i="13" s="1"/>
  <c r="I103" i="13"/>
  <c r="I104" i="13" s="1"/>
  <c r="K103" i="13"/>
  <c r="K104" i="13" s="1"/>
  <c r="M103" i="13"/>
  <c r="M104" i="13" s="1"/>
  <c r="E111" i="13"/>
  <c r="E112" i="13" s="1"/>
  <c r="G111" i="13"/>
  <c r="G112" i="13" s="1"/>
  <c r="I111" i="13"/>
  <c r="I112" i="13" s="1"/>
  <c r="K111" i="13"/>
  <c r="K112" i="13" s="1"/>
  <c r="M111" i="13"/>
  <c r="M112" i="13" s="1"/>
  <c r="E119" i="13"/>
  <c r="E120" i="13" s="1"/>
  <c r="G119" i="13"/>
  <c r="G120" i="13" s="1"/>
  <c r="I119" i="13"/>
  <c r="I120" i="13" s="1"/>
  <c r="K119" i="13"/>
  <c r="K120" i="13" s="1"/>
  <c r="M119" i="13"/>
  <c r="M120" i="13" s="1"/>
  <c r="D4" i="13"/>
  <c r="F4" i="13"/>
  <c r="H4" i="13"/>
  <c r="J4" i="13"/>
  <c r="L4" i="13"/>
  <c r="E183" i="13"/>
  <c r="E184" i="13" s="1"/>
  <c r="E175" i="13"/>
  <c r="E176" i="13" s="1"/>
  <c r="E187" i="13"/>
  <c r="E188" i="13" s="1"/>
  <c r="E179" i="13"/>
  <c r="E180" i="13" s="1"/>
  <c r="G187" i="13"/>
  <c r="G188" i="13" s="1"/>
  <c r="G179" i="13"/>
  <c r="G180" i="13" s="1"/>
  <c r="G183" i="13"/>
  <c r="G184" i="13" s="1"/>
  <c r="G175" i="13"/>
  <c r="G176" i="13" s="1"/>
  <c r="I183" i="13"/>
  <c r="I184" i="13" s="1"/>
  <c r="I175" i="13"/>
  <c r="I176" i="13" s="1"/>
  <c r="I187" i="13"/>
  <c r="I188" i="13" s="1"/>
  <c r="I179" i="13"/>
  <c r="I180" i="13" s="1"/>
  <c r="K187" i="13"/>
  <c r="K188" i="13" s="1"/>
  <c r="K179" i="13"/>
  <c r="K180" i="13" s="1"/>
  <c r="K183" i="13"/>
  <c r="K184" i="13" s="1"/>
  <c r="K175" i="13"/>
  <c r="K176" i="13" s="1"/>
  <c r="M183" i="13"/>
  <c r="M184" i="13" s="1"/>
  <c r="M175" i="13"/>
  <c r="M176" i="13" s="1"/>
  <c r="M187" i="13"/>
  <c r="M188" i="13" s="1"/>
  <c r="M179" i="13"/>
  <c r="M180" i="13" s="1"/>
  <c r="D7" i="13"/>
  <c r="D8" i="13" s="1"/>
  <c r="F7" i="13"/>
  <c r="F8" i="13" s="1"/>
  <c r="H7" i="13"/>
  <c r="H8" i="13" s="1"/>
  <c r="J7" i="13"/>
  <c r="J8" i="13" s="1"/>
  <c r="L7" i="13"/>
  <c r="L8" i="13" s="1"/>
  <c r="N7" i="13"/>
  <c r="N8" i="13" s="1"/>
  <c r="D47" i="13"/>
  <c r="D48" i="13" s="1"/>
  <c r="F47" i="13"/>
  <c r="F48" i="13" s="1"/>
  <c r="H47" i="13"/>
  <c r="H48" i="13" s="1"/>
  <c r="J47" i="13"/>
  <c r="J48" i="13" s="1"/>
  <c r="L47" i="13"/>
  <c r="L48" i="13" s="1"/>
  <c r="N47" i="13"/>
  <c r="N48" i="13" s="1"/>
  <c r="D51" i="13"/>
  <c r="D52" i="13" s="1"/>
  <c r="F51" i="13"/>
  <c r="F52" i="13" s="1"/>
  <c r="H51" i="13"/>
  <c r="H52" i="13" s="1"/>
  <c r="J51" i="13"/>
  <c r="J52" i="13" s="1"/>
  <c r="L51" i="13"/>
  <c r="L52" i="13" s="1"/>
  <c r="N51" i="13"/>
  <c r="N52" i="13" s="1"/>
  <c r="D55" i="13"/>
  <c r="D56" i="13" s="1"/>
  <c r="F55" i="13"/>
  <c r="F56" i="13" s="1"/>
  <c r="H55" i="13"/>
  <c r="H56" i="13" s="1"/>
  <c r="J55" i="13"/>
  <c r="J56" i="13" s="1"/>
  <c r="L55" i="13"/>
  <c r="L56" i="13" s="1"/>
  <c r="N55" i="13"/>
  <c r="N56" i="13" s="1"/>
  <c r="D59" i="13"/>
  <c r="D60" i="13" s="1"/>
  <c r="F59" i="13"/>
  <c r="F60" i="13" s="1"/>
  <c r="H59" i="13"/>
  <c r="H60" i="13" s="1"/>
  <c r="J59" i="13"/>
  <c r="J60" i="13" s="1"/>
  <c r="L59" i="13"/>
  <c r="L60" i="13" s="1"/>
  <c r="N59" i="13"/>
  <c r="N60" i="13" s="1"/>
  <c r="D63" i="13"/>
  <c r="D64" i="13" s="1"/>
  <c r="F63" i="13"/>
  <c r="F64" i="13" s="1"/>
  <c r="H63" i="13"/>
  <c r="H64" i="13" s="1"/>
  <c r="J63" i="13"/>
  <c r="J64" i="13" s="1"/>
  <c r="L63" i="13"/>
  <c r="L64" i="13" s="1"/>
  <c r="N63" i="13"/>
  <c r="N64" i="13" s="1"/>
  <c r="D67" i="13"/>
  <c r="D68" i="13" s="1"/>
  <c r="F67" i="13"/>
  <c r="F68" i="13" s="1"/>
  <c r="H67" i="13"/>
  <c r="H68" i="13" s="1"/>
  <c r="J67" i="13"/>
  <c r="J68" i="13" s="1"/>
  <c r="L67" i="13"/>
  <c r="L68" i="13" s="1"/>
  <c r="N67" i="13"/>
  <c r="N68" i="13" s="1"/>
  <c r="D71" i="13"/>
  <c r="D72" i="13" s="1"/>
  <c r="F71" i="13"/>
  <c r="F72" i="13" s="1"/>
  <c r="H71" i="13"/>
  <c r="H72" i="13" s="1"/>
  <c r="J71" i="13"/>
  <c r="J72" i="13" s="1"/>
  <c r="L71" i="13"/>
  <c r="L72" i="13" s="1"/>
  <c r="N71" i="13"/>
  <c r="N72" i="13" s="1"/>
  <c r="D75" i="13"/>
  <c r="D76" i="13" s="1"/>
  <c r="F75" i="13"/>
  <c r="F76" i="13" s="1"/>
  <c r="H75" i="13"/>
  <c r="H76" i="13" s="1"/>
  <c r="J75" i="13"/>
  <c r="J76" i="13" s="1"/>
  <c r="L75" i="13"/>
  <c r="L76" i="13" s="1"/>
  <c r="N75" i="13"/>
  <c r="N76" i="13" s="1"/>
  <c r="D79" i="13"/>
  <c r="D80" i="13" s="1"/>
  <c r="F79" i="13"/>
  <c r="F80" i="13" s="1"/>
  <c r="H79" i="13"/>
  <c r="H80" i="13" s="1"/>
  <c r="J79" i="13"/>
  <c r="J80" i="13" s="1"/>
  <c r="L79" i="13"/>
  <c r="L80" i="13" s="1"/>
  <c r="N79" i="13"/>
  <c r="N80" i="13" s="1"/>
  <c r="D83" i="13"/>
  <c r="D84" i="13" s="1"/>
  <c r="F83" i="13"/>
  <c r="F84" i="13" s="1"/>
  <c r="H83" i="13"/>
  <c r="H84" i="13" s="1"/>
  <c r="J83" i="13"/>
  <c r="J84" i="13" s="1"/>
  <c r="L83" i="13"/>
  <c r="L84" i="13" s="1"/>
  <c r="N83" i="13"/>
  <c r="N84" i="13" s="1"/>
  <c r="K87" i="13"/>
  <c r="K88" i="13" s="1"/>
  <c r="M87" i="13"/>
  <c r="M88" i="13" s="1"/>
  <c r="D87" i="13"/>
  <c r="D88" i="13" s="1"/>
  <c r="F87" i="13"/>
  <c r="F88" i="13" s="1"/>
  <c r="H87" i="13"/>
  <c r="H88" i="13" s="1"/>
  <c r="J87" i="13"/>
  <c r="J88" i="13" s="1"/>
  <c r="N87" i="13"/>
  <c r="N88" i="13" s="1"/>
  <c r="F91" i="13"/>
  <c r="F92" i="13" s="1"/>
  <c r="J91" i="13"/>
  <c r="J92" i="13" s="1"/>
  <c r="N91" i="13"/>
  <c r="N92" i="13" s="1"/>
  <c r="E99" i="13"/>
  <c r="E100" i="13" s="1"/>
  <c r="G99" i="13"/>
  <c r="G100" i="13" s="1"/>
  <c r="I99" i="13"/>
  <c r="I100" i="13" s="1"/>
  <c r="K99" i="13"/>
  <c r="K100" i="13" s="1"/>
  <c r="M99" i="13"/>
  <c r="M100" i="13" s="1"/>
  <c r="E107" i="13"/>
  <c r="E108" i="13" s="1"/>
  <c r="G107" i="13"/>
  <c r="G108" i="13" s="1"/>
  <c r="I107" i="13"/>
  <c r="I108" i="13" s="1"/>
  <c r="K107" i="13"/>
  <c r="K108" i="13" s="1"/>
  <c r="M107" i="13"/>
  <c r="M108" i="13" s="1"/>
  <c r="E115" i="13"/>
  <c r="E116" i="13" s="1"/>
  <c r="G115" i="13"/>
  <c r="G116" i="13" s="1"/>
  <c r="I115" i="13"/>
  <c r="I116" i="13" s="1"/>
  <c r="K115" i="13"/>
  <c r="K116" i="13" s="1"/>
  <c r="M115" i="13"/>
  <c r="M116" i="13" s="1"/>
  <c r="D123" i="13"/>
  <c r="D124" i="13" s="1"/>
  <c r="F123" i="13"/>
  <c r="F124" i="13" s="1"/>
  <c r="H123" i="13"/>
  <c r="H124" i="13" s="1"/>
  <c r="J123" i="13"/>
  <c r="J124" i="13" s="1"/>
  <c r="L123" i="13"/>
  <c r="L124" i="13" s="1"/>
  <c r="N123" i="13"/>
  <c r="N124" i="13" s="1"/>
  <c r="E127" i="13"/>
  <c r="E128" i="13" s="1"/>
  <c r="G127" i="13"/>
  <c r="G128" i="13" s="1"/>
  <c r="I127" i="13"/>
  <c r="I128" i="13" s="1"/>
  <c r="K127" i="13"/>
  <c r="K128" i="13" s="1"/>
  <c r="M127" i="13"/>
  <c r="M128" i="13" s="1"/>
  <c r="D131" i="13"/>
  <c r="D132" i="13" s="1"/>
  <c r="F131" i="13"/>
  <c r="F132" i="13" s="1"/>
  <c r="H131" i="13"/>
  <c r="H132" i="13" s="1"/>
  <c r="J131" i="13"/>
  <c r="J132" i="13" s="1"/>
  <c r="L131" i="13"/>
  <c r="L132" i="13" s="1"/>
  <c r="N131" i="13"/>
  <c r="N132" i="13" s="1"/>
  <c r="E135" i="13"/>
  <c r="E136" i="13" s="1"/>
  <c r="G135" i="13"/>
  <c r="G136" i="13" s="1"/>
  <c r="I135" i="13"/>
  <c r="I136" i="13" s="1"/>
  <c r="K135" i="13"/>
  <c r="K136" i="13" s="1"/>
  <c r="M135" i="13"/>
  <c r="M136" i="13" s="1"/>
  <c r="D139" i="13"/>
  <c r="D140" i="13" s="1"/>
  <c r="F139" i="13"/>
  <c r="F140" i="13" s="1"/>
  <c r="H139" i="13"/>
  <c r="H140" i="13" s="1"/>
  <c r="J139" i="13"/>
  <c r="J140" i="13" s="1"/>
  <c r="L139" i="13"/>
  <c r="L140" i="13" s="1"/>
  <c r="N139" i="13"/>
  <c r="N140" i="13" s="1"/>
  <c r="E143" i="13"/>
  <c r="E144" i="13" s="1"/>
  <c r="G143" i="13"/>
  <c r="G144" i="13" s="1"/>
  <c r="I143" i="13"/>
  <c r="I144" i="13" s="1"/>
  <c r="K143" i="13"/>
  <c r="K144" i="13" s="1"/>
  <c r="M143" i="13"/>
  <c r="M144" i="13" s="1"/>
  <c r="D147" i="13"/>
  <c r="D148" i="13" s="1"/>
  <c r="F147" i="13"/>
  <c r="F148" i="13" s="1"/>
  <c r="H147" i="13"/>
  <c r="H148" i="13" s="1"/>
  <c r="J147" i="13"/>
  <c r="J148" i="13" s="1"/>
  <c r="L147" i="13"/>
  <c r="L148" i="13" s="1"/>
  <c r="N147" i="13"/>
  <c r="N148" i="13" s="1"/>
  <c r="E151" i="13"/>
  <c r="E152" i="13" s="1"/>
  <c r="G151" i="13"/>
  <c r="G152" i="13" s="1"/>
  <c r="I151" i="13"/>
  <c r="I152" i="13" s="1"/>
  <c r="K151" i="13"/>
  <c r="K152" i="13" s="1"/>
  <c r="M151" i="13"/>
  <c r="M152" i="13" s="1"/>
  <c r="D155" i="13"/>
  <c r="D156" i="13" s="1"/>
  <c r="F155" i="13"/>
  <c r="F156" i="13" s="1"/>
  <c r="H155" i="13"/>
  <c r="H156" i="13" s="1"/>
  <c r="J155" i="13"/>
  <c r="J156" i="13" s="1"/>
  <c r="L155" i="13"/>
  <c r="L156" i="13" s="1"/>
  <c r="N155" i="13"/>
  <c r="N156" i="13" s="1"/>
  <c r="E159" i="13"/>
  <c r="E160" i="13" s="1"/>
  <c r="G159" i="13"/>
  <c r="G160" i="13" s="1"/>
  <c r="I159" i="13"/>
  <c r="I160" i="13" s="1"/>
  <c r="K159" i="13"/>
  <c r="K160" i="13" s="1"/>
  <c r="M159" i="13"/>
  <c r="M160" i="13" s="1"/>
  <c r="E123" i="13"/>
  <c r="E124" i="13" s="1"/>
  <c r="G123" i="13"/>
  <c r="G124" i="13" s="1"/>
  <c r="I123" i="13"/>
  <c r="I124" i="13" s="1"/>
  <c r="K123" i="13"/>
  <c r="K124" i="13" s="1"/>
  <c r="M123" i="13"/>
  <c r="M124" i="13" s="1"/>
  <c r="D127" i="13"/>
  <c r="D128" i="13" s="1"/>
  <c r="F127" i="13"/>
  <c r="F128" i="13" s="1"/>
  <c r="H127" i="13"/>
  <c r="H128" i="13" s="1"/>
  <c r="J127" i="13"/>
  <c r="J128" i="13" s="1"/>
  <c r="L127" i="13"/>
  <c r="L128" i="13" s="1"/>
  <c r="N127" i="13"/>
  <c r="N128" i="13" s="1"/>
  <c r="E131" i="13"/>
  <c r="E132" i="13" s="1"/>
  <c r="G131" i="13"/>
  <c r="G132" i="13" s="1"/>
  <c r="I131" i="13"/>
  <c r="I132" i="13" s="1"/>
  <c r="K131" i="13"/>
  <c r="K132" i="13" s="1"/>
  <c r="M131" i="13"/>
  <c r="M132" i="13" s="1"/>
  <c r="D135" i="13"/>
  <c r="D136" i="13" s="1"/>
  <c r="F135" i="13"/>
  <c r="F136" i="13" s="1"/>
  <c r="H135" i="13"/>
  <c r="H136" i="13" s="1"/>
  <c r="J135" i="13"/>
  <c r="J136" i="13" s="1"/>
  <c r="L135" i="13"/>
  <c r="L136" i="13" s="1"/>
  <c r="N135" i="13"/>
  <c r="N136" i="13" s="1"/>
  <c r="E139" i="13"/>
  <c r="E140" i="13" s="1"/>
  <c r="G139" i="13"/>
  <c r="G140" i="13" s="1"/>
  <c r="I139" i="13"/>
  <c r="I140" i="13" s="1"/>
  <c r="K139" i="13"/>
  <c r="K140" i="13" s="1"/>
  <c r="M139" i="13"/>
  <c r="M140" i="13" s="1"/>
  <c r="D143" i="13"/>
  <c r="D144" i="13" s="1"/>
  <c r="F143" i="13"/>
  <c r="F144" i="13" s="1"/>
  <c r="H143" i="13"/>
  <c r="H144" i="13" s="1"/>
  <c r="J143" i="13"/>
  <c r="J144" i="13" s="1"/>
  <c r="L143" i="13"/>
  <c r="L144" i="13" s="1"/>
  <c r="N143" i="13"/>
  <c r="N144" i="13" s="1"/>
  <c r="E147" i="13"/>
  <c r="E148" i="13" s="1"/>
  <c r="G147" i="13"/>
  <c r="G148" i="13" s="1"/>
  <c r="I147" i="13"/>
  <c r="I148" i="13" s="1"/>
  <c r="K147" i="13"/>
  <c r="K148" i="13" s="1"/>
  <c r="M147" i="13"/>
  <c r="M148" i="13" s="1"/>
  <c r="D151" i="13"/>
  <c r="D152" i="13" s="1"/>
  <c r="F151" i="13"/>
  <c r="F152" i="13" s="1"/>
  <c r="H151" i="13"/>
  <c r="H152" i="13" s="1"/>
  <c r="J151" i="13"/>
  <c r="J152" i="13" s="1"/>
  <c r="L151" i="13"/>
  <c r="L152" i="13" s="1"/>
  <c r="N151" i="13"/>
  <c r="N152" i="13" s="1"/>
  <c r="E155" i="13"/>
  <c r="E156" i="13" s="1"/>
  <c r="G155" i="13"/>
  <c r="G156" i="13" s="1"/>
  <c r="I155" i="13"/>
  <c r="I156" i="13" s="1"/>
  <c r="K155" i="13"/>
  <c r="K156" i="13" s="1"/>
  <c r="M155" i="13"/>
  <c r="M156" i="13" s="1"/>
  <c r="D159" i="13"/>
  <c r="D160" i="13" s="1"/>
  <c r="F159" i="13"/>
  <c r="F160" i="13" s="1"/>
  <c r="H159" i="13"/>
  <c r="H160" i="13" s="1"/>
  <c r="J159" i="13"/>
  <c r="J160" i="13" s="1"/>
  <c r="L159" i="13"/>
  <c r="L160" i="13" s="1"/>
  <c r="N159" i="13"/>
  <c r="N160" i="13" s="1"/>
  <c r="D163" i="13"/>
  <c r="D164" i="13" s="1"/>
  <c r="F163" i="13"/>
  <c r="F164" i="13" s="1"/>
  <c r="H163" i="13"/>
  <c r="H164" i="13" s="1"/>
  <c r="J163" i="13"/>
  <c r="J164" i="13" s="1"/>
  <c r="L163" i="13"/>
  <c r="L164" i="13" s="1"/>
  <c r="N163" i="13"/>
  <c r="N164" i="13" s="1"/>
  <c r="E167" i="13"/>
  <c r="E168" i="13" s="1"/>
  <c r="G167" i="13"/>
  <c r="G168" i="13" s="1"/>
  <c r="I167" i="13"/>
  <c r="I168" i="13" s="1"/>
  <c r="K167" i="13"/>
  <c r="K168" i="13" s="1"/>
  <c r="M167" i="13"/>
  <c r="M168" i="13" s="1"/>
  <c r="D171" i="13"/>
  <c r="D172" i="13" s="1"/>
  <c r="F171" i="13"/>
  <c r="F172" i="13" s="1"/>
  <c r="H171" i="13"/>
  <c r="H172" i="13" s="1"/>
  <c r="E163" i="13"/>
  <c r="E164" i="13" s="1"/>
  <c r="G163" i="13"/>
  <c r="G164" i="13" s="1"/>
  <c r="I163" i="13"/>
  <c r="I164" i="13" s="1"/>
  <c r="K163" i="13"/>
  <c r="K164" i="13" s="1"/>
  <c r="M163" i="13"/>
  <c r="M164" i="13" s="1"/>
  <c r="D167" i="13"/>
  <c r="D168" i="13" s="1"/>
  <c r="F167" i="13"/>
  <c r="F168" i="13" s="1"/>
  <c r="H167" i="13"/>
  <c r="H168" i="13" s="1"/>
  <c r="J167" i="13"/>
  <c r="J168" i="13" s="1"/>
  <c r="L167" i="13"/>
  <c r="L168" i="13" s="1"/>
  <c r="N167" i="13"/>
  <c r="N168" i="13" s="1"/>
  <c r="E171" i="13"/>
  <c r="E172" i="13" s="1"/>
  <c r="G171" i="13"/>
  <c r="G172" i="13" s="1"/>
  <c r="I171" i="13"/>
  <c r="I172" i="13" s="1"/>
  <c r="K171" i="13"/>
  <c r="K172" i="13" s="1"/>
  <c r="M171" i="13"/>
  <c r="M172" i="13" s="1"/>
  <c r="J171" i="13"/>
  <c r="J172" i="13" s="1"/>
  <c r="L171" i="13"/>
  <c r="L172" i="13" s="1"/>
  <c r="N171" i="13"/>
  <c r="N172" i="13" s="1"/>
  <c r="D175" i="13"/>
  <c r="D176" i="13" s="1"/>
  <c r="F175" i="13"/>
  <c r="F176" i="13" s="1"/>
  <c r="H175" i="13"/>
  <c r="H176" i="13" s="1"/>
  <c r="J175" i="13"/>
  <c r="J176" i="13" s="1"/>
  <c r="L175" i="13"/>
  <c r="L176" i="13" s="1"/>
  <c r="N175" i="13"/>
  <c r="N176" i="13" s="1"/>
  <c r="D183" i="13"/>
  <c r="D184" i="13" s="1"/>
  <c r="F183" i="13"/>
  <c r="F184" i="13" s="1"/>
  <c r="H183" i="13"/>
  <c r="H184" i="13" s="1"/>
  <c r="J183" i="13"/>
  <c r="J184" i="13" s="1"/>
  <c r="L183" i="13"/>
  <c r="L184" i="13" s="1"/>
  <c r="N183" i="13"/>
  <c r="N184" i="13" s="1"/>
  <c r="D179" i="13"/>
  <c r="D180" i="13" s="1"/>
  <c r="F179" i="13"/>
  <c r="F180" i="13" s="1"/>
  <c r="H179" i="13"/>
  <c r="H180" i="13" s="1"/>
  <c r="J179" i="13"/>
  <c r="J180" i="13" s="1"/>
  <c r="L179" i="13"/>
  <c r="L180" i="13" s="1"/>
  <c r="N179" i="13"/>
  <c r="N180" i="13" s="1"/>
  <c r="D187" i="13"/>
  <c r="D188" i="13" s="1"/>
  <c r="F187" i="13"/>
  <c r="F188" i="13" s="1"/>
  <c r="H187" i="13"/>
  <c r="H188" i="13" s="1"/>
  <c r="J187" i="13"/>
  <c r="J188" i="13" s="1"/>
  <c r="L187" i="13"/>
  <c r="L188" i="13" s="1"/>
  <c r="N187" i="13"/>
  <c r="N188" i="13" s="1"/>
  <c r="D171" i="12"/>
  <c r="D172" i="12" s="1"/>
  <c r="D167" i="12"/>
  <c r="D168" i="12" s="1"/>
  <c r="D163" i="12"/>
  <c r="D164" i="12" s="1"/>
  <c r="D159" i="12"/>
  <c r="D160" i="12" s="1"/>
  <c r="D155" i="12"/>
  <c r="D156" i="12" s="1"/>
  <c r="D151" i="12"/>
  <c r="D152" i="12" s="1"/>
  <c r="D147" i="12"/>
  <c r="D148" i="12" s="1"/>
  <c r="D143" i="12"/>
  <c r="D144" i="12" s="1"/>
  <c r="D139" i="12"/>
  <c r="D140" i="12" s="1"/>
  <c r="D135" i="12"/>
  <c r="D136" i="12" s="1"/>
  <c r="D131" i="12"/>
  <c r="D132" i="12" s="1"/>
  <c r="D127" i="12"/>
  <c r="D128" i="12" s="1"/>
  <c r="D123" i="12"/>
  <c r="D124" i="12" s="1"/>
  <c r="D119" i="12"/>
  <c r="D120" i="12" s="1"/>
  <c r="D115" i="12"/>
  <c r="D116" i="12" s="1"/>
  <c r="D111" i="12"/>
  <c r="D112" i="12" s="1"/>
  <c r="D107" i="12"/>
  <c r="D108" i="12" s="1"/>
  <c r="D103" i="12"/>
  <c r="D104" i="12" s="1"/>
  <c r="D99" i="12"/>
  <c r="D100" i="12" s="1"/>
  <c r="D95" i="12"/>
  <c r="D96" i="12" s="1"/>
  <c r="D91" i="12"/>
  <c r="D92" i="12" s="1"/>
  <c r="D87" i="12"/>
  <c r="D88" i="12" s="1"/>
  <c r="D83" i="12"/>
  <c r="D84" i="12" s="1"/>
  <c r="F171" i="12"/>
  <c r="F172" i="12" s="1"/>
  <c r="F167" i="12"/>
  <c r="F168" i="12" s="1"/>
  <c r="F159" i="12"/>
  <c r="F160" i="12" s="1"/>
  <c r="F155" i="12"/>
  <c r="F156" i="12" s="1"/>
  <c r="F151" i="12"/>
  <c r="F152" i="12" s="1"/>
  <c r="F147" i="12"/>
  <c r="F148" i="12" s="1"/>
  <c r="F143" i="12"/>
  <c r="F144" i="12" s="1"/>
  <c r="F139" i="12"/>
  <c r="F140" i="12" s="1"/>
  <c r="F135" i="12"/>
  <c r="F136" i="12" s="1"/>
  <c r="F131" i="12"/>
  <c r="F132" i="12" s="1"/>
  <c r="F127" i="12"/>
  <c r="F128" i="12" s="1"/>
  <c r="F123" i="12"/>
  <c r="F124" i="12" s="1"/>
  <c r="F163" i="12"/>
  <c r="F164" i="12" s="1"/>
  <c r="F115" i="12"/>
  <c r="F116" i="12" s="1"/>
  <c r="F111" i="12"/>
  <c r="F112" i="12" s="1"/>
  <c r="F107" i="12"/>
  <c r="F108" i="12" s="1"/>
  <c r="F103" i="12"/>
  <c r="F104" i="12" s="1"/>
  <c r="F99" i="12"/>
  <c r="F100" i="12" s="1"/>
  <c r="F95" i="12"/>
  <c r="F96" i="12" s="1"/>
  <c r="F91" i="12"/>
  <c r="F92" i="12" s="1"/>
  <c r="F87" i="12"/>
  <c r="F88" i="12" s="1"/>
  <c r="F83" i="12"/>
  <c r="F84" i="12" s="1"/>
  <c r="F119" i="12"/>
  <c r="F120" i="12" s="1"/>
  <c r="H171" i="12"/>
  <c r="H172" i="12" s="1"/>
  <c r="H167" i="12"/>
  <c r="H168" i="12" s="1"/>
  <c r="H163" i="12"/>
  <c r="H164" i="12" s="1"/>
  <c r="H159" i="12"/>
  <c r="H160" i="12" s="1"/>
  <c r="H155" i="12"/>
  <c r="H156" i="12" s="1"/>
  <c r="H151" i="12"/>
  <c r="H152" i="12" s="1"/>
  <c r="H147" i="12"/>
  <c r="H148" i="12" s="1"/>
  <c r="H143" i="12"/>
  <c r="H144" i="12" s="1"/>
  <c r="H139" i="12"/>
  <c r="H140" i="12" s="1"/>
  <c r="H135" i="12"/>
  <c r="H136" i="12" s="1"/>
  <c r="H131" i="12"/>
  <c r="H132" i="12" s="1"/>
  <c r="H127" i="12"/>
  <c r="H128" i="12" s="1"/>
  <c r="H123" i="12"/>
  <c r="H124" i="12" s="1"/>
  <c r="H119" i="12"/>
  <c r="H120" i="12" s="1"/>
  <c r="H115" i="12"/>
  <c r="H116" i="12" s="1"/>
  <c r="H111" i="12"/>
  <c r="H112" i="12" s="1"/>
  <c r="H107" i="12"/>
  <c r="H108" i="12" s="1"/>
  <c r="H103" i="12"/>
  <c r="H104" i="12" s="1"/>
  <c r="H99" i="12"/>
  <c r="H100" i="12" s="1"/>
  <c r="H95" i="12"/>
  <c r="H96" i="12" s="1"/>
  <c r="H91" i="12"/>
  <c r="H92" i="12" s="1"/>
  <c r="H87" i="12"/>
  <c r="H88" i="12" s="1"/>
  <c r="H83" i="12"/>
  <c r="H84" i="12" s="1"/>
  <c r="J167" i="12"/>
  <c r="J168" i="12" s="1"/>
  <c r="J159" i="12"/>
  <c r="J160" i="12" s="1"/>
  <c r="J155" i="12"/>
  <c r="J156" i="12" s="1"/>
  <c r="J151" i="12"/>
  <c r="J152" i="12" s="1"/>
  <c r="J147" i="12"/>
  <c r="J148" i="12" s="1"/>
  <c r="J143" i="12"/>
  <c r="J144" i="12" s="1"/>
  <c r="J139" i="12"/>
  <c r="J140" i="12" s="1"/>
  <c r="J135" i="12"/>
  <c r="J136" i="12" s="1"/>
  <c r="J131" i="12"/>
  <c r="J132" i="12" s="1"/>
  <c r="J127" i="12"/>
  <c r="J128" i="12" s="1"/>
  <c r="J123" i="12"/>
  <c r="J124" i="12" s="1"/>
  <c r="J163" i="12"/>
  <c r="J164" i="12" s="1"/>
  <c r="J115" i="12"/>
  <c r="J116" i="12" s="1"/>
  <c r="J111" i="12"/>
  <c r="J112" i="12" s="1"/>
  <c r="J107" i="12"/>
  <c r="J108" i="12" s="1"/>
  <c r="J103" i="12"/>
  <c r="J104" i="12" s="1"/>
  <c r="J99" i="12"/>
  <c r="J100" i="12" s="1"/>
  <c r="J95" i="12"/>
  <c r="J96" i="12" s="1"/>
  <c r="J91" i="12"/>
  <c r="J92" i="12" s="1"/>
  <c r="J87" i="12"/>
  <c r="J88" i="12" s="1"/>
  <c r="J83" i="12"/>
  <c r="J84" i="12" s="1"/>
  <c r="J119" i="12"/>
  <c r="J120" i="12" s="1"/>
  <c r="L167" i="12"/>
  <c r="L168" i="12" s="1"/>
  <c r="L163" i="12"/>
  <c r="L164" i="12" s="1"/>
  <c r="L159" i="12"/>
  <c r="L160" i="12" s="1"/>
  <c r="L155" i="12"/>
  <c r="L156" i="12" s="1"/>
  <c r="L151" i="12"/>
  <c r="L152" i="12" s="1"/>
  <c r="L147" i="12"/>
  <c r="L148" i="12" s="1"/>
  <c r="L143" i="12"/>
  <c r="L144" i="12" s="1"/>
  <c r="L139" i="12"/>
  <c r="L140" i="12" s="1"/>
  <c r="L135" i="12"/>
  <c r="L136" i="12" s="1"/>
  <c r="L131" i="12"/>
  <c r="L132" i="12" s="1"/>
  <c r="L127" i="12"/>
  <c r="L128" i="12" s="1"/>
  <c r="L123" i="12"/>
  <c r="L124" i="12" s="1"/>
  <c r="L119" i="12"/>
  <c r="L120" i="12" s="1"/>
  <c r="L115" i="12"/>
  <c r="L116" i="12" s="1"/>
  <c r="L111" i="12"/>
  <c r="L112" i="12" s="1"/>
  <c r="L107" i="12"/>
  <c r="L108" i="12" s="1"/>
  <c r="L103" i="12"/>
  <c r="L104" i="12" s="1"/>
  <c r="L99" i="12"/>
  <c r="L100" i="12" s="1"/>
  <c r="L95" i="12"/>
  <c r="L96" i="12" s="1"/>
  <c r="L91" i="12"/>
  <c r="L92" i="12" s="1"/>
  <c r="L87" i="12"/>
  <c r="L88" i="12" s="1"/>
  <c r="L83" i="12"/>
  <c r="L84" i="12" s="1"/>
  <c r="N167" i="12"/>
  <c r="N168" i="12" s="1"/>
  <c r="N159" i="12"/>
  <c r="N160" i="12" s="1"/>
  <c r="N155" i="12"/>
  <c r="N156" i="12" s="1"/>
  <c r="N151" i="12"/>
  <c r="N152" i="12" s="1"/>
  <c r="N147" i="12"/>
  <c r="N148" i="12" s="1"/>
  <c r="N143" i="12"/>
  <c r="N144" i="12" s="1"/>
  <c r="N139" i="12"/>
  <c r="N140" i="12" s="1"/>
  <c r="N135" i="12"/>
  <c r="N136" i="12" s="1"/>
  <c r="N131" i="12"/>
  <c r="N132" i="12" s="1"/>
  <c r="N127" i="12"/>
  <c r="N128" i="12" s="1"/>
  <c r="N123" i="12"/>
  <c r="N124" i="12" s="1"/>
  <c r="N163" i="12"/>
  <c r="N164" i="12" s="1"/>
  <c r="N115" i="12"/>
  <c r="N116" i="12" s="1"/>
  <c r="N111" i="12"/>
  <c r="N112" i="12" s="1"/>
  <c r="N107" i="12"/>
  <c r="N108" i="12" s="1"/>
  <c r="N103" i="12"/>
  <c r="N104" i="12" s="1"/>
  <c r="N99" i="12"/>
  <c r="N100" i="12" s="1"/>
  <c r="N95" i="12"/>
  <c r="N96" i="12" s="1"/>
  <c r="N91" i="12"/>
  <c r="N92" i="12" s="1"/>
  <c r="N87" i="12"/>
  <c r="N88" i="12" s="1"/>
  <c r="N83" i="12"/>
  <c r="N84" i="12" s="1"/>
  <c r="N119" i="12"/>
  <c r="N120" i="12" s="1"/>
  <c r="E7" i="12"/>
  <c r="E8" i="12" s="1"/>
  <c r="G7" i="12"/>
  <c r="G8" i="12" s="1"/>
  <c r="I7" i="12"/>
  <c r="I8" i="12" s="1"/>
  <c r="K7" i="12"/>
  <c r="K8" i="12" s="1"/>
  <c r="M7" i="12"/>
  <c r="M8" i="12" s="1"/>
  <c r="E79" i="12"/>
  <c r="E80" i="12" s="1"/>
  <c r="G79" i="12"/>
  <c r="G80" i="12" s="1"/>
  <c r="I79" i="12"/>
  <c r="I80" i="12" s="1"/>
  <c r="K79" i="12"/>
  <c r="K80" i="12" s="1"/>
  <c r="M79" i="12"/>
  <c r="M80" i="12" s="1"/>
  <c r="D79" i="12"/>
  <c r="D80" i="12" s="1"/>
  <c r="H79" i="12"/>
  <c r="H80" i="12" s="1"/>
  <c r="L79" i="12"/>
  <c r="L80" i="12" s="1"/>
  <c r="E87" i="12"/>
  <c r="E88" i="12" s="1"/>
  <c r="G87" i="12"/>
  <c r="G88" i="12" s="1"/>
  <c r="I87" i="12"/>
  <c r="I88" i="12" s="1"/>
  <c r="K87" i="12"/>
  <c r="K88" i="12" s="1"/>
  <c r="M87" i="12"/>
  <c r="M88" i="12" s="1"/>
  <c r="E95" i="12"/>
  <c r="E96" i="12" s="1"/>
  <c r="G95" i="12"/>
  <c r="G96" i="12" s="1"/>
  <c r="I95" i="12"/>
  <c r="I96" i="12" s="1"/>
  <c r="K95" i="12"/>
  <c r="K96" i="12" s="1"/>
  <c r="M95" i="12"/>
  <c r="M96" i="12" s="1"/>
  <c r="E103" i="12"/>
  <c r="E104" i="12" s="1"/>
  <c r="G103" i="12"/>
  <c r="G104" i="12" s="1"/>
  <c r="I103" i="12"/>
  <c r="I104" i="12" s="1"/>
  <c r="K103" i="12"/>
  <c r="K104" i="12" s="1"/>
  <c r="M103" i="12"/>
  <c r="M104" i="12" s="1"/>
  <c r="E111" i="12"/>
  <c r="E112" i="12" s="1"/>
  <c r="G111" i="12"/>
  <c r="G112" i="12" s="1"/>
  <c r="I111" i="12"/>
  <c r="I112" i="12" s="1"/>
  <c r="K111" i="12"/>
  <c r="K112" i="12" s="1"/>
  <c r="M111" i="12"/>
  <c r="M112" i="12" s="1"/>
  <c r="D4" i="12"/>
  <c r="F4" i="12"/>
  <c r="H4" i="12"/>
  <c r="J4" i="12"/>
  <c r="L4" i="12"/>
  <c r="E183" i="12"/>
  <c r="E184" i="12" s="1"/>
  <c r="E175" i="12"/>
  <c r="E176" i="12" s="1"/>
  <c r="E187" i="12"/>
  <c r="E188" i="12" s="1"/>
  <c r="E179" i="12"/>
  <c r="E180" i="12" s="1"/>
  <c r="G187" i="12"/>
  <c r="G188" i="12" s="1"/>
  <c r="G179" i="12"/>
  <c r="G180" i="12" s="1"/>
  <c r="G183" i="12"/>
  <c r="G184" i="12" s="1"/>
  <c r="G175" i="12"/>
  <c r="G176" i="12" s="1"/>
  <c r="I183" i="12"/>
  <c r="I184" i="12" s="1"/>
  <c r="I175" i="12"/>
  <c r="I176" i="12" s="1"/>
  <c r="I187" i="12"/>
  <c r="I188" i="12" s="1"/>
  <c r="I179" i="12"/>
  <c r="I180" i="12" s="1"/>
  <c r="K187" i="12"/>
  <c r="K188" i="12" s="1"/>
  <c r="K179" i="12"/>
  <c r="K180" i="12" s="1"/>
  <c r="K183" i="12"/>
  <c r="K184" i="12" s="1"/>
  <c r="K175" i="12"/>
  <c r="K176" i="12" s="1"/>
  <c r="M183" i="12"/>
  <c r="M184" i="12" s="1"/>
  <c r="M175" i="12"/>
  <c r="M176" i="12" s="1"/>
  <c r="M187" i="12"/>
  <c r="M188" i="12" s="1"/>
  <c r="M179" i="12"/>
  <c r="M180" i="12" s="1"/>
  <c r="D7" i="12"/>
  <c r="D8" i="12" s="1"/>
  <c r="F7" i="12"/>
  <c r="F8" i="12" s="1"/>
  <c r="H7" i="12"/>
  <c r="H8" i="12" s="1"/>
  <c r="J7" i="12"/>
  <c r="J8" i="12" s="1"/>
  <c r="J191" i="12" s="1"/>
  <c r="L7" i="12"/>
  <c r="L8" i="12" s="1"/>
  <c r="N7" i="12"/>
  <c r="N8" i="12" s="1"/>
  <c r="D11" i="12"/>
  <c r="D12" i="12" s="1"/>
  <c r="F11" i="12"/>
  <c r="F12" i="12" s="1"/>
  <c r="H11" i="12"/>
  <c r="H12" i="12" s="1"/>
  <c r="J11" i="12"/>
  <c r="J12" i="12" s="1"/>
  <c r="L11" i="12"/>
  <c r="L12" i="12" s="1"/>
  <c r="N11" i="12"/>
  <c r="N12" i="12" s="1"/>
  <c r="D15" i="12"/>
  <c r="D16" i="12" s="1"/>
  <c r="F15" i="12"/>
  <c r="F16" i="12" s="1"/>
  <c r="H15" i="12"/>
  <c r="H16" i="12" s="1"/>
  <c r="J15" i="12"/>
  <c r="J16" i="12" s="1"/>
  <c r="L15" i="12"/>
  <c r="L16" i="12" s="1"/>
  <c r="N15" i="12"/>
  <c r="N16" i="12" s="1"/>
  <c r="D19" i="12"/>
  <c r="D20" i="12" s="1"/>
  <c r="F19" i="12"/>
  <c r="F20" i="12" s="1"/>
  <c r="H19" i="12"/>
  <c r="H20" i="12" s="1"/>
  <c r="J19" i="12"/>
  <c r="J20" i="12" s="1"/>
  <c r="L19" i="12"/>
  <c r="L20" i="12" s="1"/>
  <c r="N19" i="12"/>
  <c r="N20" i="12" s="1"/>
  <c r="D23" i="12"/>
  <c r="D24" i="12" s="1"/>
  <c r="F23" i="12"/>
  <c r="F24" i="12" s="1"/>
  <c r="H23" i="12"/>
  <c r="H24" i="12" s="1"/>
  <c r="J23" i="12"/>
  <c r="J24" i="12" s="1"/>
  <c r="L23" i="12"/>
  <c r="L24" i="12" s="1"/>
  <c r="N23" i="12"/>
  <c r="N24" i="12" s="1"/>
  <c r="D27" i="12"/>
  <c r="D28" i="12" s="1"/>
  <c r="F27" i="12"/>
  <c r="F28" i="12" s="1"/>
  <c r="H27" i="12"/>
  <c r="H28" i="12" s="1"/>
  <c r="J27" i="12"/>
  <c r="J28" i="12" s="1"/>
  <c r="L27" i="12"/>
  <c r="L28" i="12" s="1"/>
  <c r="N27" i="12"/>
  <c r="N28" i="12" s="1"/>
  <c r="D31" i="12"/>
  <c r="D32" i="12" s="1"/>
  <c r="F31" i="12"/>
  <c r="F32" i="12" s="1"/>
  <c r="H31" i="12"/>
  <c r="H32" i="12" s="1"/>
  <c r="J31" i="12"/>
  <c r="J32" i="12" s="1"/>
  <c r="L31" i="12"/>
  <c r="L32" i="12" s="1"/>
  <c r="N31" i="12"/>
  <c r="N32" i="12" s="1"/>
  <c r="D35" i="12"/>
  <c r="D36" i="12" s="1"/>
  <c r="F35" i="12"/>
  <c r="F36" i="12" s="1"/>
  <c r="H35" i="12"/>
  <c r="H36" i="12" s="1"/>
  <c r="J35" i="12"/>
  <c r="J36" i="12" s="1"/>
  <c r="L35" i="12"/>
  <c r="L36" i="12" s="1"/>
  <c r="N35" i="12"/>
  <c r="N36" i="12" s="1"/>
  <c r="D39" i="12"/>
  <c r="D40" i="12" s="1"/>
  <c r="F39" i="12"/>
  <c r="F40" i="12" s="1"/>
  <c r="H39" i="12"/>
  <c r="H40" i="12" s="1"/>
  <c r="J39" i="12"/>
  <c r="J40" i="12" s="1"/>
  <c r="L39" i="12"/>
  <c r="L40" i="12" s="1"/>
  <c r="N39" i="12"/>
  <c r="N40" i="12" s="1"/>
  <c r="D43" i="12"/>
  <c r="D44" i="12" s="1"/>
  <c r="F43" i="12"/>
  <c r="F44" i="12" s="1"/>
  <c r="H43" i="12"/>
  <c r="H44" i="12" s="1"/>
  <c r="J43" i="12"/>
  <c r="J44" i="12" s="1"/>
  <c r="L43" i="12"/>
  <c r="L44" i="12" s="1"/>
  <c r="N43" i="12"/>
  <c r="N44" i="12" s="1"/>
  <c r="D47" i="12"/>
  <c r="D48" i="12" s="1"/>
  <c r="F47" i="12"/>
  <c r="F48" i="12" s="1"/>
  <c r="H47" i="12"/>
  <c r="H48" i="12" s="1"/>
  <c r="J47" i="12"/>
  <c r="J48" i="12" s="1"/>
  <c r="L47" i="12"/>
  <c r="L48" i="12" s="1"/>
  <c r="N47" i="12"/>
  <c r="N48" i="12" s="1"/>
  <c r="D51" i="12"/>
  <c r="D52" i="12" s="1"/>
  <c r="F51" i="12"/>
  <c r="F52" i="12" s="1"/>
  <c r="H51" i="12"/>
  <c r="H52" i="12" s="1"/>
  <c r="J51" i="12"/>
  <c r="J52" i="12" s="1"/>
  <c r="L51" i="12"/>
  <c r="L52" i="12" s="1"/>
  <c r="N51" i="12"/>
  <c r="N52" i="12" s="1"/>
  <c r="D55" i="12"/>
  <c r="D56" i="12" s="1"/>
  <c r="F55" i="12"/>
  <c r="F56" i="12" s="1"/>
  <c r="H55" i="12"/>
  <c r="H56" i="12" s="1"/>
  <c r="J55" i="12"/>
  <c r="J56" i="12" s="1"/>
  <c r="L55" i="12"/>
  <c r="L56" i="12" s="1"/>
  <c r="N55" i="12"/>
  <c r="N56" i="12" s="1"/>
  <c r="D59" i="12"/>
  <c r="D60" i="12" s="1"/>
  <c r="F59" i="12"/>
  <c r="F60" i="12" s="1"/>
  <c r="H59" i="12"/>
  <c r="H60" i="12" s="1"/>
  <c r="J59" i="12"/>
  <c r="J60" i="12" s="1"/>
  <c r="L59" i="12"/>
  <c r="L60" i="12" s="1"/>
  <c r="N59" i="12"/>
  <c r="N60" i="12" s="1"/>
  <c r="D63" i="12"/>
  <c r="D64" i="12" s="1"/>
  <c r="F63" i="12"/>
  <c r="F64" i="12" s="1"/>
  <c r="H63" i="12"/>
  <c r="H64" i="12" s="1"/>
  <c r="J63" i="12"/>
  <c r="J64" i="12" s="1"/>
  <c r="L63" i="12"/>
  <c r="L64" i="12" s="1"/>
  <c r="N63" i="12"/>
  <c r="N64" i="12" s="1"/>
  <c r="D67" i="12"/>
  <c r="D68" i="12" s="1"/>
  <c r="F67" i="12"/>
  <c r="F68" i="12" s="1"/>
  <c r="H67" i="12"/>
  <c r="H68" i="12" s="1"/>
  <c r="J67" i="12"/>
  <c r="J68" i="12" s="1"/>
  <c r="L67" i="12"/>
  <c r="L68" i="12" s="1"/>
  <c r="N67" i="12"/>
  <c r="N68" i="12" s="1"/>
  <c r="D71" i="12"/>
  <c r="D72" i="12" s="1"/>
  <c r="F71" i="12"/>
  <c r="F72" i="12" s="1"/>
  <c r="H71" i="12"/>
  <c r="H72" i="12" s="1"/>
  <c r="J71" i="12"/>
  <c r="J72" i="12" s="1"/>
  <c r="L71" i="12"/>
  <c r="L72" i="12" s="1"/>
  <c r="N71" i="12"/>
  <c r="N72" i="12" s="1"/>
  <c r="D75" i="12"/>
  <c r="D76" i="12" s="1"/>
  <c r="F75" i="12"/>
  <c r="F76" i="12" s="1"/>
  <c r="H75" i="12"/>
  <c r="H76" i="12" s="1"/>
  <c r="J75" i="12"/>
  <c r="J76" i="12" s="1"/>
  <c r="L75" i="12"/>
  <c r="L76" i="12" s="1"/>
  <c r="N75" i="12"/>
  <c r="N76" i="12" s="1"/>
  <c r="F79" i="12"/>
  <c r="F80" i="12" s="1"/>
  <c r="J79" i="12"/>
  <c r="J80" i="12" s="1"/>
  <c r="N79" i="12"/>
  <c r="N80" i="12" s="1"/>
  <c r="E83" i="12"/>
  <c r="E84" i="12" s="1"/>
  <c r="G83" i="12"/>
  <c r="G84" i="12" s="1"/>
  <c r="I83" i="12"/>
  <c r="I84" i="12" s="1"/>
  <c r="K83" i="12"/>
  <c r="K84" i="12" s="1"/>
  <c r="M83" i="12"/>
  <c r="M84" i="12" s="1"/>
  <c r="E91" i="12"/>
  <c r="E92" i="12" s="1"/>
  <c r="G91" i="12"/>
  <c r="G92" i="12" s="1"/>
  <c r="I91" i="12"/>
  <c r="I92" i="12" s="1"/>
  <c r="K91" i="12"/>
  <c r="K92" i="12" s="1"/>
  <c r="M91" i="12"/>
  <c r="M92" i="12" s="1"/>
  <c r="E99" i="12"/>
  <c r="E100" i="12" s="1"/>
  <c r="G99" i="12"/>
  <c r="G100" i="12" s="1"/>
  <c r="I99" i="12"/>
  <c r="I100" i="12" s="1"/>
  <c r="K99" i="12"/>
  <c r="K100" i="12" s="1"/>
  <c r="M99" i="12"/>
  <c r="M100" i="12" s="1"/>
  <c r="E107" i="12"/>
  <c r="E108" i="12" s="1"/>
  <c r="G107" i="12"/>
  <c r="G108" i="12" s="1"/>
  <c r="I107" i="12"/>
  <c r="I108" i="12" s="1"/>
  <c r="K107" i="12"/>
  <c r="K108" i="12" s="1"/>
  <c r="M107" i="12"/>
  <c r="M108" i="12" s="1"/>
  <c r="E115" i="12"/>
  <c r="E116" i="12" s="1"/>
  <c r="G115" i="12"/>
  <c r="G116" i="12" s="1"/>
  <c r="I115" i="12"/>
  <c r="I116" i="12" s="1"/>
  <c r="K115" i="12"/>
  <c r="K116" i="12" s="1"/>
  <c r="M115" i="12"/>
  <c r="M116" i="12" s="1"/>
  <c r="E127" i="12"/>
  <c r="E128" i="12" s="1"/>
  <c r="G127" i="12"/>
  <c r="G128" i="12" s="1"/>
  <c r="I127" i="12"/>
  <c r="I128" i="12" s="1"/>
  <c r="K127" i="12"/>
  <c r="K128" i="12" s="1"/>
  <c r="M127" i="12"/>
  <c r="M128" i="12" s="1"/>
  <c r="E135" i="12"/>
  <c r="E136" i="12" s="1"/>
  <c r="G135" i="12"/>
  <c r="G136" i="12" s="1"/>
  <c r="I135" i="12"/>
  <c r="I136" i="12" s="1"/>
  <c r="K135" i="12"/>
  <c r="K136" i="12" s="1"/>
  <c r="M135" i="12"/>
  <c r="M136" i="12" s="1"/>
  <c r="E143" i="12"/>
  <c r="E144" i="12" s="1"/>
  <c r="G143" i="12"/>
  <c r="G144" i="12" s="1"/>
  <c r="I143" i="12"/>
  <c r="I144" i="12" s="1"/>
  <c r="K143" i="12"/>
  <c r="K144" i="12" s="1"/>
  <c r="M143" i="12"/>
  <c r="M144" i="12" s="1"/>
  <c r="E151" i="12"/>
  <c r="E152" i="12" s="1"/>
  <c r="G151" i="12"/>
  <c r="G152" i="12" s="1"/>
  <c r="I151" i="12"/>
  <c r="I152" i="12" s="1"/>
  <c r="K151" i="12"/>
  <c r="K152" i="12" s="1"/>
  <c r="M151" i="12"/>
  <c r="M152" i="12" s="1"/>
  <c r="E159" i="12"/>
  <c r="E160" i="12" s="1"/>
  <c r="G159" i="12"/>
  <c r="G160" i="12" s="1"/>
  <c r="I159" i="12"/>
  <c r="I160" i="12" s="1"/>
  <c r="K159" i="12"/>
  <c r="K160" i="12" s="1"/>
  <c r="M159" i="12"/>
  <c r="M160" i="12" s="1"/>
  <c r="E119" i="12"/>
  <c r="E120" i="12" s="1"/>
  <c r="G119" i="12"/>
  <c r="G120" i="12" s="1"/>
  <c r="I119" i="12"/>
  <c r="I120" i="12" s="1"/>
  <c r="K119" i="12"/>
  <c r="K120" i="12" s="1"/>
  <c r="M119" i="12"/>
  <c r="M120" i="12" s="1"/>
  <c r="E123" i="12"/>
  <c r="E124" i="12" s="1"/>
  <c r="G123" i="12"/>
  <c r="G124" i="12" s="1"/>
  <c r="I123" i="12"/>
  <c r="I124" i="12" s="1"/>
  <c r="K123" i="12"/>
  <c r="K124" i="12" s="1"/>
  <c r="M123" i="12"/>
  <c r="M124" i="12" s="1"/>
  <c r="E131" i="12"/>
  <c r="E132" i="12" s="1"/>
  <c r="G131" i="12"/>
  <c r="G132" i="12" s="1"/>
  <c r="I131" i="12"/>
  <c r="I132" i="12" s="1"/>
  <c r="K131" i="12"/>
  <c r="K132" i="12" s="1"/>
  <c r="M131" i="12"/>
  <c r="M132" i="12" s="1"/>
  <c r="E139" i="12"/>
  <c r="E140" i="12" s="1"/>
  <c r="G139" i="12"/>
  <c r="G140" i="12" s="1"/>
  <c r="I139" i="12"/>
  <c r="I140" i="12" s="1"/>
  <c r="K139" i="12"/>
  <c r="K140" i="12" s="1"/>
  <c r="M139" i="12"/>
  <c r="M140" i="12" s="1"/>
  <c r="E147" i="12"/>
  <c r="E148" i="12" s="1"/>
  <c r="G147" i="12"/>
  <c r="G148" i="12" s="1"/>
  <c r="I147" i="12"/>
  <c r="I148" i="12" s="1"/>
  <c r="K147" i="12"/>
  <c r="K148" i="12" s="1"/>
  <c r="M147" i="12"/>
  <c r="M148" i="12" s="1"/>
  <c r="E155" i="12"/>
  <c r="E156" i="12" s="1"/>
  <c r="G155" i="12"/>
  <c r="G156" i="12" s="1"/>
  <c r="I155" i="12"/>
  <c r="I156" i="12" s="1"/>
  <c r="K155" i="12"/>
  <c r="K156" i="12" s="1"/>
  <c r="M155" i="12"/>
  <c r="M156" i="12" s="1"/>
  <c r="E167" i="12"/>
  <c r="E168" i="12" s="1"/>
  <c r="G167" i="12"/>
  <c r="G168" i="12" s="1"/>
  <c r="I167" i="12"/>
  <c r="I168" i="12" s="1"/>
  <c r="K167" i="12"/>
  <c r="K168" i="12" s="1"/>
  <c r="M167" i="12"/>
  <c r="M168" i="12" s="1"/>
  <c r="E163" i="12"/>
  <c r="E164" i="12" s="1"/>
  <c r="G163" i="12"/>
  <c r="G164" i="12" s="1"/>
  <c r="I163" i="12"/>
  <c r="I164" i="12" s="1"/>
  <c r="K163" i="12"/>
  <c r="K164" i="12" s="1"/>
  <c r="M163" i="12"/>
  <c r="M164" i="12" s="1"/>
  <c r="E171" i="12"/>
  <c r="E172" i="12" s="1"/>
  <c r="G171" i="12"/>
  <c r="G172" i="12" s="1"/>
  <c r="I171" i="12"/>
  <c r="I172" i="12" s="1"/>
  <c r="K171" i="12"/>
  <c r="K172" i="12" s="1"/>
  <c r="M171" i="12"/>
  <c r="M172" i="12" s="1"/>
  <c r="J171" i="12"/>
  <c r="J172" i="12" s="1"/>
  <c r="L171" i="12"/>
  <c r="L172" i="12" s="1"/>
  <c r="N171" i="12"/>
  <c r="N172" i="12" s="1"/>
  <c r="D175" i="12"/>
  <c r="D176" i="12" s="1"/>
  <c r="F175" i="12"/>
  <c r="F176" i="12" s="1"/>
  <c r="H175" i="12"/>
  <c r="H176" i="12" s="1"/>
  <c r="J175" i="12"/>
  <c r="J176" i="12" s="1"/>
  <c r="L175" i="12"/>
  <c r="L176" i="12" s="1"/>
  <c r="N175" i="12"/>
  <c r="N176" i="12" s="1"/>
  <c r="D183" i="12"/>
  <c r="D184" i="12" s="1"/>
  <c r="F183" i="12"/>
  <c r="F184" i="12" s="1"/>
  <c r="H183" i="12"/>
  <c r="H184" i="12" s="1"/>
  <c r="J183" i="12"/>
  <c r="J184" i="12" s="1"/>
  <c r="L183" i="12"/>
  <c r="L184" i="12" s="1"/>
  <c r="N183" i="12"/>
  <c r="N184" i="12" s="1"/>
  <c r="D179" i="12"/>
  <c r="D180" i="12" s="1"/>
  <c r="F179" i="12"/>
  <c r="F180" i="12" s="1"/>
  <c r="H179" i="12"/>
  <c r="H180" i="12" s="1"/>
  <c r="J179" i="12"/>
  <c r="J180" i="12" s="1"/>
  <c r="L179" i="12"/>
  <c r="L180" i="12" s="1"/>
  <c r="N179" i="12"/>
  <c r="N180" i="12" s="1"/>
  <c r="D187" i="12"/>
  <c r="D188" i="12" s="1"/>
  <c r="F187" i="12"/>
  <c r="F188" i="12" s="1"/>
  <c r="H187" i="12"/>
  <c r="H188" i="12" s="1"/>
  <c r="J187" i="12"/>
  <c r="J188" i="12" s="1"/>
  <c r="L187" i="12"/>
  <c r="L188" i="12" s="1"/>
  <c r="N187" i="12"/>
  <c r="N188" i="12" s="1"/>
  <c r="D163" i="11"/>
  <c r="D164" i="11" s="1"/>
  <c r="D159" i="11"/>
  <c r="D160" i="11" s="1"/>
  <c r="D155" i="11"/>
  <c r="D156" i="11" s="1"/>
  <c r="D143" i="11"/>
  <c r="D144" i="11" s="1"/>
  <c r="D139" i="11"/>
  <c r="D140" i="11" s="1"/>
  <c r="D135" i="11"/>
  <c r="D136" i="11" s="1"/>
  <c r="D131" i="11"/>
  <c r="D132" i="11" s="1"/>
  <c r="D127" i="11"/>
  <c r="D128" i="11" s="1"/>
  <c r="D123" i="11"/>
  <c r="D124" i="11" s="1"/>
  <c r="D119" i="11"/>
  <c r="D120" i="11" s="1"/>
  <c r="D115" i="11"/>
  <c r="D116" i="11" s="1"/>
  <c r="D111" i="11"/>
  <c r="D112" i="11" s="1"/>
  <c r="D107" i="11"/>
  <c r="D108" i="11" s="1"/>
  <c r="D103" i="11"/>
  <c r="D104" i="11" s="1"/>
  <c r="D99" i="11"/>
  <c r="D100" i="11" s="1"/>
  <c r="D95" i="11"/>
  <c r="D96" i="11" s="1"/>
  <c r="D91" i="11"/>
  <c r="D92" i="11" s="1"/>
  <c r="D87" i="11"/>
  <c r="D88" i="11" s="1"/>
  <c r="D83" i="11"/>
  <c r="D84" i="11" s="1"/>
  <c r="D4" i="11"/>
  <c r="F4" i="11"/>
  <c r="H4" i="11"/>
  <c r="J4" i="11"/>
  <c r="L4" i="11"/>
  <c r="E175" i="11"/>
  <c r="E176" i="11" s="1"/>
  <c r="E167" i="11"/>
  <c r="E168" i="11" s="1"/>
  <c r="E179" i="11"/>
  <c r="E180" i="11" s="1"/>
  <c r="E171" i="11"/>
  <c r="E172" i="11" s="1"/>
  <c r="E151" i="11"/>
  <c r="E152" i="11" s="1"/>
  <c r="E147" i="11"/>
  <c r="E148" i="11" s="1"/>
  <c r="G179" i="11"/>
  <c r="G180" i="11" s="1"/>
  <c r="G171" i="11"/>
  <c r="G172" i="11" s="1"/>
  <c r="G175" i="11"/>
  <c r="G176" i="11" s="1"/>
  <c r="G167" i="11"/>
  <c r="G168" i="11" s="1"/>
  <c r="G151" i="11"/>
  <c r="G152" i="11" s="1"/>
  <c r="G147" i="11"/>
  <c r="G148" i="11" s="1"/>
  <c r="I175" i="11"/>
  <c r="I176" i="11" s="1"/>
  <c r="I167" i="11"/>
  <c r="I168" i="11" s="1"/>
  <c r="I179" i="11"/>
  <c r="I180" i="11" s="1"/>
  <c r="I171" i="11"/>
  <c r="I172" i="11" s="1"/>
  <c r="I151" i="11"/>
  <c r="I152" i="11" s="1"/>
  <c r="I147" i="11"/>
  <c r="I148" i="11" s="1"/>
  <c r="K171" i="11"/>
  <c r="K172" i="11" s="1"/>
  <c r="K167" i="11"/>
  <c r="K168" i="11" s="1"/>
  <c r="K147" i="11"/>
  <c r="K148" i="11" s="1"/>
  <c r="M171" i="11"/>
  <c r="M172" i="11" s="1"/>
  <c r="D7" i="11"/>
  <c r="D8" i="11" s="1"/>
  <c r="F7" i="11"/>
  <c r="F8" i="11" s="1"/>
  <c r="H7" i="11"/>
  <c r="H8" i="11" s="1"/>
  <c r="J7" i="11"/>
  <c r="J8" i="11" s="1"/>
  <c r="L7" i="11"/>
  <c r="L8" i="11" s="1"/>
  <c r="N7" i="11"/>
  <c r="N8" i="11" s="1"/>
  <c r="E87" i="11"/>
  <c r="E88" i="11" s="1"/>
  <c r="G87" i="11"/>
  <c r="G88" i="11" s="1"/>
  <c r="I87" i="11"/>
  <c r="I88" i="11" s="1"/>
  <c r="K87" i="11"/>
  <c r="K88" i="11" s="1"/>
  <c r="E95" i="11"/>
  <c r="E96" i="11" s="1"/>
  <c r="G95" i="11"/>
  <c r="G96" i="11" s="1"/>
  <c r="I95" i="11"/>
  <c r="I96" i="11" s="1"/>
  <c r="E103" i="11"/>
  <c r="E104" i="11" s="1"/>
  <c r="G103" i="11"/>
  <c r="G104" i="11" s="1"/>
  <c r="I103" i="11"/>
  <c r="I104" i="11" s="1"/>
  <c r="K103" i="11"/>
  <c r="K104" i="11" s="1"/>
  <c r="E111" i="11"/>
  <c r="E112" i="11" s="1"/>
  <c r="G111" i="11"/>
  <c r="G112" i="11" s="1"/>
  <c r="I111" i="11"/>
  <c r="I112" i="11" s="1"/>
  <c r="F163" i="11"/>
  <c r="F164" i="11" s="1"/>
  <c r="F159" i="11"/>
  <c r="F160" i="11" s="1"/>
  <c r="F155" i="11"/>
  <c r="F156" i="11" s="1"/>
  <c r="F143" i="11"/>
  <c r="F144" i="11" s="1"/>
  <c r="F139" i="11"/>
  <c r="F140" i="11" s="1"/>
  <c r="F135" i="11"/>
  <c r="F136" i="11" s="1"/>
  <c r="F131" i="11"/>
  <c r="F132" i="11" s="1"/>
  <c r="F127" i="11"/>
  <c r="F128" i="11" s="1"/>
  <c r="F123" i="11"/>
  <c r="F124" i="11" s="1"/>
  <c r="F115" i="11"/>
  <c r="F116" i="11" s="1"/>
  <c r="F111" i="11"/>
  <c r="F112" i="11" s="1"/>
  <c r="F107" i="11"/>
  <c r="F108" i="11" s="1"/>
  <c r="F103" i="11"/>
  <c r="F104" i="11" s="1"/>
  <c r="F99" i="11"/>
  <c r="F100" i="11" s="1"/>
  <c r="F95" i="11"/>
  <c r="F96" i="11" s="1"/>
  <c r="F91" i="11"/>
  <c r="F92" i="11" s="1"/>
  <c r="F87" i="11"/>
  <c r="F88" i="11" s="1"/>
  <c r="F83" i="11"/>
  <c r="F84" i="11" s="1"/>
  <c r="F119" i="11"/>
  <c r="F120" i="11" s="1"/>
  <c r="H163" i="11"/>
  <c r="H164" i="11" s="1"/>
  <c r="H159" i="11"/>
  <c r="H160" i="11" s="1"/>
  <c r="H155" i="11"/>
  <c r="H156" i="11" s="1"/>
  <c r="H143" i="11"/>
  <c r="H144" i="11" s="1"/>
  <c r="H139" i="11"/>
  <c r="H140" i="11" s="1"/>
  <c r="H135" i="11"/>
  <c r="H136" i="11" s="1"/>
  <c r="H131" i="11"/>
  <c r="H132" i="11" s="1"/>
  <c r="H127" i="11"/>
  <c r="H128" i="11" s="1"/>
  <c r="H123" i="11"/>
  <c r="H124" i="11" s="1"/>
  <c r="H119" i="11"/>
  <c r="H120" i="11" s="1"/>
  <c r="H115" i="11"/>
  <c r="H116" i="11" s="1"/>
  <c r="H111" i="11"/>
  <c r="H112" i="11" s="1"/>
  <c r="H107" i="11"/>
  <c r="H108" i="11" s="1"/>
  <c r="H103" i="11"/>
  <c r="H104" i="11" s="1"/>
  <c r="H99" i="11"/>
  <c r="H100" i="11" s="1"/>
  <c r="H95" i="11"/>
  <c r="H96" i="11" s="1"/>
  <c r="H91" i="11"/>
  <c r="H92" i="11" s="1"/>
  <c r="H87" i="11"/>
  <c r="H88" i="11" s="1"/>
  <c r="H83" i="11"/>
  <c r="H84" i="11" s="1"/>
  <c r="J159" i="11"/>
  <c r="J160" i="11" s="1"/>
  <c r="J155" i="11"/>
  <c r="J156" i="11" s="1"/>
  <c r="J143" i="11"/>
  <c r="J144" i="11" s="1"/>
  <c r="J139" i="11"/>
  <c r="J140" i="11" s="1"/>
  <c r="J135" i="11"/>
  <c r="J136" i="11" s="1"/>
  <c r="J131" i="11"/>
  <c r="J132" i="11" s="1"/>
  <c r="J127" i="11"/>
  <c r="J128" i="11" s="1"/>
  <c r="J123" i="11"/>
  <c r="J124" i="11" s="1"/>
  <c r="J115" i="11"/>
  <c r="J116" i="11" s="1"/>
  <c r="J111" i="11"/>
  <c r="J112" i="11" s="1"/>
  <c r="J107" i="11"/>
  <c r="J108" i="11" s="1"/>
  <c r="J103" i="11"/>
  <c r="J104" i="11" s="1"/>
  <c r="J99" i="11"/>
  <c r="J100" i="11" s="1"/>
  <c r="J95" i="11"/>
  <c r="J96" i="11" s="1"/>
  <c r="J91" i="11"/>
  <c r="J92" i="11" s="1"/>
  <c r="J87" i="11"/>
  <c r="J88" i="11" s="1"/>
  <c r="J83" i="11"/>
  <c r="J84" i="11" s="1"/>
  <c r="J119" i="11"/>
  <c r="J120" i="11" s="1"/>
  <c r="L159" i="11"/>
  <c r="L160" i="11" s="1"/>
  <c r="L155" i="11"/>
  <c r="L156" i="11" s="1"/>
  <c r="L143" i="11"/>
  <c r="L144" i="11" s="1"/>
  <c r="L139" i="11"/>
  <c r="L140" i="11" s="1"/>
  <c r="L135" i="11"/>
  <c r="L136" i="11" s="1"/>
  <c r="L131" i="11"/>
  <c r="L132" i="11" s="1"/>
  <c r="L127" i="11"/>
  <c r="L128" i="11" s="1"/>
  <c r="L123" i="11"/>
  <c r="L124" i="11" s="1"/>
  <c r="L119" i="11"/>
  <c r="L120" i="11" s="1"/>
  <c r="L115" i="11"/>
  <c r="L116" i="11" s="1"/>
  <c r="L111" i="11"/>
  <c r="L112" i="11" s="1"/>
  <c r="L107" i="11"/>
  <c r="L108" i="11" s="1"/>
  <c r="L103" i="11"/>
  <c r="L104" i="11" s="1"/>
  <c r="L99" i="11"/>
  <c r="L100" i="11" s="1"/>
  <c r="L95" i="11"/>
  <c r="L96" i="11" s="1"/>
  <c r="L91" i="11"/>
  <c r="L92" i="11" s="1"/>
  <c r="L87" i="11"/>
  <c r="L88" i="11" s="1"/>
  <c r="L83" i="11"/>
  <c r="L84" i="11" s="1"/>
  <c r="N159" i="11"/>
  <c r="N160" i="11" s="1"/>
  <c r="N155" i="11"/>
  <c r="N156" i="11" s="1"/>
  <c r="N143" i="11"/>
  <c r="N144" i="11" s="1"/>
  <c r="N139" i="11"/>
  <c r="N140" i="11" s="1"/>
  <c r="N135" i="11"/>
  <c r="N136" i="11" s="1"/>
  <c r="N131" i="11"/>
  <c r="N132" i="11" s="1"/>
  <c r="N127" i="11"/>
  <c r="N128" i="11" s="1"/>
  <c r="N123" i="11"/>
  <c r="N124" i="11" s="1"/>
  <c r="N119" i="11"/>
  <c r="N120" i="11" s="1"/>
  <c r="N115" i="11"/>
  <c r="N116" i="11" s="1"/>
  <c r="N111" i="11"/>
  <c r="N112" i="11" s="1"/>
  <c r="N107" i="11"/>
  <c r="N108" i="11" s="1"/>
  <c r="N103" i="11"/>
  <c r="N104" i="11" s="1"/>
  <c r="N99" i="11"/>
  <c r="N100" i="11" s="1"/>
  <c r="N95" i="11"/>
  <c r="N96" i="11" s="1"/>
  <c r="N91" i="11"/>
  <c r="N92" i="11" s="1"/>
  <c r="N87" i="11"/>
  <c r="N88" i="11" s="1"/>
  <c r="N83" i="11"/>
  <c r="N84" i="11" s="1"/>
  <c r="E7" i="11"/>
  <c r="E8" i="11" s="1"/>
  <c r="G7" i="11"/>
  <c r="G8" i="11" s="1"/>
  <c r="I7" i="11"/>
  <c r="I8" i="11" s="1"/>
  <c r="K7" i="11"/>
  <c r="K8" i="11" s="1"/>
  <c r="E11" i="11"/>
  <c r="E12" i="11" s="1"/>
  <c r="G11" i="11"/>
  <c r="G12" i="11" s="1"/>
  <c r="I11" i="11"/>
  <c r="I12" i="11" s="1"/>
  <c r="E15" i="11"/>
  <c r="E16" i="11" s="1"/>
  <c r="G15" i="11"/>
  <c r="G16" i="11" s="1"/>
  <c r="I15" i="11"/>
  <c r="I16" i="11" s="1"/>
  <c r="K15" i="11"/>
  <c r="K16" i="11" s="1"/>
  <c r="E19" i="11"/>
  <c r="E20" i="11" s="1"/>
  <c r="G19" i="11"/>
  <c r="G20" i="11" s="1"/>
  <c r="I19" i="11"/>
  <c r="I20" i="11" s="1"/>
  <c r="E23" i="11"/>
  <c r="E24" i="11" s="1"/>
  <c r="G23" i="11"/>
  <c r="G24" i="11" s="1"/>
  <c r="I23" i="11"/>
  <c r="I24" i="11" s="1"/>
  <c r="K23" i="11"/>
  <c r="K24" i="11" s="1"/>
  <c r="E27" i="11"/>
  <c r="E28" i="11" s="1"/>
  <c r="G27" i="11"/>
  <c r="G28" i="11" s="1"/>
  <c r="I27" i="11"/>
  <c r="I28" i="11" s="1"/>
  <c r="E31" i="11"/>
  <c r="E32" i="11" s="1"/>
  <c r="G31" i="11"/>
  <c r="G32" i="11" s="1"/>
  <c r="I31" i="11"/>
  <c r="I32" i="11" s="1"/>
  <c r="K31" i="11"/>
  <c r="K32" i="11" s="1"/>
  <c r="E35" i="11"/>
  <c r="E36" i="11" s="1"/>
  <c r="G35" i="11"/>
  <c r="G36" i="11" s="1"/>
  <c r="I35" i="11"/>
  <c r="I36" i="11" s="1"/>
  <c r="E39" i="11"/>
  <c r="E40" i="11" s="1"/>
  <c r="G39" i="11"/>
  <c r="G40" i="11" s="1"/>
  <c r="I39" i="11"/>
  <c r="I40" i="11" s="1"/>
  <c r="K39" i="11"/>
  <c r="K40" i="11" s="1"/>
  <c r="E43" i="11"/>
  <c r="E44" i="11" s="1"/>
  <c r="G43" i="11"/>
  <c r="G44" i="11" s="1"/>
  <c r="I43" i="11"/>
  <c r="I44" i="11" s="1"/>
  <c r="E47" i="11"/>
  <c r="E48" i="11" s="1"/>
  <c r="G47" i="11"/>
  <c r="G48" i="11" s="1"/>
  <c r="I47" i="11"/>
  <c r="I48" i="11" s="1"/>
  <c r="K47" i="11"/>
  <c r="K48" i="11" s="1"/>
  <c r="E51" i="11"/>
  <c r="E52" i="11" s="1"/>
  <c r="G51" i="11"/>
  <c r="G52" i="11" s="1"/>
  <c r="I51" i="11"/>
  <c r="I52" i="11" s="1"/>
  <c r="E55" i="11"/>
  <c r="E56" i="11" s="1"/>
  <c r="G55" i="11"/>
  <c r="G56" i="11" s="1"/>
  <c r="I55" i="11"/>
  <c r="I56" i="11" s="1"/>
  <c r="K55" i="11"/>
  <c r="K56" i="11" s="1"/>
  <c r="E59" i="11"/>
  <c r="E60" i="11" s="1"/>
  <c r="G59" i="11"/>
  <c r="G60" i="11" s="1"/>
  <c r="I59" i="11"/>
  <c r="I60" i="11" s="1"/>
  <c r="E63" i="11"/>
  <c r="E64" i="11" s="1"/>
  <c r="G63" i="11"/>
  <c r="G64" i="11" s="1"/>
  <c r="I63" i="11"/>
  <c r="I64" i="11" s="1"/>
  <c r="K63" i="11"/>
  <c r="K64" i="11" s="1"/>
  <c r="E67" i="11"/>
  <c r="E68" i="11" s="1"/>
  <c r="G67" i="11"/>
  <c r="G68" i="11" s="1"/>
  <c r="I67" i="11"/>
  <c r="I68" i="11" s="1"/>
  <c r="E71" i="11"/>
  <c r="E72" i="11" s="1"/>
  <c r="G71" i="11"/>
  <c r="G72" i="11" s="1"/>
  <c r="I71" i="11"/>
  <c r="I72" i="11" s="1"/>
  <c r="K71" i="11"/>
  <c r="K72" i="11" s="1"/>
  <c r="E75" i="11"/>
  <c r="E76" i="11" s="1"/>
  <c r="G75" i="11"/>
  <c r="G76" i="11" s="1"/>
  <c r="I75" i="11"/>
  <c r="I76" i="11" s="1"/>
  <c r="E79" i="11"/>
  <c r="E80" i="11" s="1"/>
  <c r="G79" i="11"/>
  <c r="G80" i="11" s="1"/>
  <c r="I79" i="11"/>
  <c r="I80" i="11" s="1"/>
  <c r="K79" i="11"/>
  <c r="K80" i="11" s="1"/>
  <c r="D79" i="11"/>
  <c r="D80" i="11" s="1"/>
  <c r="H79" i="11"/>
  <c r="H80" i="11" s="1"/>
  <c r="L79" i="11"/>
  <c r="L80" i="11" s="1"/>
  <c r="E83" i="11"/>
  <c r="E84" i="11" s="1"/>
  <c r="G83" i="11"/>
  <c r="G84" i="11" s="1"/>
  <c r="I83" i="11"/>
  <c r="I84" i="11" s="1"/>
  <c r="K83" i="11"/>
  <c r="K84" i="11" s="1"/>
  <c r="E91" i="11"/>
  <c r="E92" i="11" s="1"/>
  <c r="G91" i="11"/>
  <c r="G92" i="11" s="1"/>
  <c r="I91" i="11"/>
  <c r="I92" i="11" s="1"/>
  <c r="E99" i="11"/>
  <c r="E100" i="11" s="1"/>
  <c r="G99" i="11"/>
  <c r="G100" i="11" s="1"/>
  <c r="I99" i="11"/>
  <c r="I100" i="11" s="1"/>
  <c r="K99" i="11"/>
  <c r="K100" i="11" s="1"/>
  <c r="E107" i="11"/>
  <c r="E108" i="11" s="1"/>
  <c r="G107" i="11"/>
  <c r="G108" i="11" s="1"/>
  <c r="I107" i="11"/>
  <c r="I108" i="11" s="1"/>
  <c r="E115" i="11"/>
  <c r="E116" i="11" s="1"/>
  <c r="G115" i="11"/>
  <c r="G116" i="11" s="1"/>
  <c r="I115" i="11"/>
  <c r="I116" i="11" s="1"/>
  <c r="K115" i="11"/>
  <c r="K116" i="11" s="1"/>
  <c r="E127" i="11"/>
  <c r="E128" i="11" s="1"/>
  <c r="G127" i="11"/>
  <c r="G128" i="11" s="1"/>
  <c r="I127" i="11"/>
  <c r="I128" i="11" s="1"/>
  <c r="E135" i="11"/>
  <c r="E136" i="11" s="1"/>
  <c r="G135" i="11"/>
  <c r="G136" i="11" s="1"/>
  <c r="I135" i="11"/>
  <c r="I136" i="11" s="1"/>
  <c r="K135" i="11"/>
  <c r="K136" i="11" s="1"/>
  <c r="E143" i="11"/>
  <c r="E144" i="11" s="1"/>
  <c r="G143" i="11"/>
  <c r="G144" i="11" s="1"/>
  <c r="I143" i="11"/>
  <c r="I144" i="11" s="1"/>
  <c r="D147" i="11"/>
  <c r="D148" i="11" s="1"/>
  <c r="F147" i="11"/>
  <c r="F148" i="11" s="1"/>
  <c r="H147" i="11"/>
  <c r="H148" i="11" s="1"/>
  <c r="J147" i="11"/>
  <c r="J148" i="11" s="1"/>
  <c r="L147" i="11"/>
  <c r="L148" i="11" s="1"/>
  <c r="N147" i="11"/>
  <c r="N148" i="11" s="1"/>
  <c r="E119" i="11"/>
  <c r="E120" i="11" s="1"/>
  <c r="G119" i="11"/>
  <c r="G120" i="11" s="1"/>
  <c r="I119" i="11"/>
  <c r="I120" i="11" s="1"/>
  <c r="K119" i="11"/>
  <c r="K120" i="11" s="1"/>
  <c r="E123" i="11"/>
  <c r="E124" i="11" s="1"/>
  <c r="G123" i="11"/>
  <c r="G124" i="11" s="1"/>
  <c r="I123" i="11"/>
  <c r="I124" i="11" s="1"/>
  <c r="E131" i="11"/>
  <c r="E132" i="11" s="1"/>
  <c r="G131" i="11"/>
  <c r="G132" i="11" s="1"/>
  <c r="I131" i="11"/>
  <c r="I132" i="11" s="1"/>
  <c r="K131" i="11"/>
  <c r="K132" i="11" s="1"/>
  <c r="E139" i="11"/>
  <c r="E140" i="11" s="1"/>
  <c r="G139" i="11"/>
  <c r="G140" i="11" s="1"/>
  <c r="I139" i="11"/>
  <c r="I140" i="11" s="1"/>
  <c r="D151" i="11"/>
  <c r="D152" i="11" s="1"/>
  <c r="F151" i="11"/>
  <c r="F152" i="11" s="1"/>
  <c r="H151" i="11"/>
  <c r="H152" i="11" s="1"/>
  <c r="J151" i="11"/>
  <c r="J152" i="11" s="1"/>
  <c r="L151" i="11"/>
  <c r="L152" i="11" s="1"/>
  <c r="N151" i="11"/>
  <c r="N152" i="11" s="1"/>
  <c r="E155" i="11"/>
  <c r="E156" i="11" s="1"/>
  <c r="G155" i="11"/>
  <c r="G156" i="11" s="1"/>
  <c r="I155" i="11"/>
  <c r="I156" i="11" s="1"/>
  <c r="K155" i="11"/>
  <c r="K156" i="11" s="1"/>
  <c r="E159" i="11"/>
  <c r="E160" i="11" s="1"/>
  <c r="G159" i="11"/>
  <c r="G160" i="11" s="1"/>
  <c r="I159" i="11"/>
  <c r="I160" i="11" s="1"/>
  <c r="E163" i="11"/>
  <c r="E164" i="11" s="1"/>
  <c r="G163" i="11"/>
  <c r="G164" i="11" s="1"/>
  <c r="I163" i="11"/>
  <c r="I164" i="11" s="1"/>
  <c r="K163" i="11"/>
  <c r="K164" i="11" s="1"/>
  <c r="J163" i="11"/>
  <c r="J164" i="11" s="1"/>
  <c r="L163" i="11"/>
  <c r="L164" i="11" s="1"/>
  <c r="N163" i="11"/>
  <c r="N164" i="11" s="1"/>
  <c r="D167" i="11"/>
  <c r="D168" i="11" s="1"/>
  <c r="F167" i="11"/>
  <c r="F168" i="11" s="1"/>
  <c r="H167" i="11"/>
  <c r="H168" i="11" s="1"/>
  <c r="J167" i="11"/>
  <c r="J168" i="11" s="1"/>
  <c r="L167" i="11"/>
  <c r="L168" i="11" s="1"/>
  <c r="N167" i="11"/>
  <c r="N168" i="11" s="1"/>
  <c r="D175" i="11"/>
  <c r="D176" i="11" s="1"/>
  <c r="F175" i="11"/>
  <c r="F176" i="11" s="1"/>
  <c r="H175" i="11"/>
  <c r="H176" i="11" s="1"/>
  <c r="J175" i="11"/>
  <c r="J176" i="11" s="1"/>
  <c r="L175" i="11"/>
  <c r="L176" i="11" s="1"/>
  <c r="N175" i="11"/>
  <c r="N176" i="11" s="1"/>
  <c r="D171" i="11"/>
  <c r="D172" i="11" s="1"/>
  <c r="F171" i="11"/>
  <c r="F172" i="11" s="1"/>
  <c r="H171" i="11"/>
  <c r="H172" i="11" s="1"/>
  <c r="J171" i="11"/>
  <c r="J172" i="11" s="1"/>
  <c r="L171" i="11"/>
  <c r="L172" i="11" s="1"/>
  <c r="N171" i="11"/>
  <c r="N172" i="11" s="1"/>
  <c r="D179" i="11"/>
  <c r="D180" i="11" s="1"/>
  <c r="F179" i="11"/>
  <c r="F180" i="11" s="1"/>
  <c r="H179" i="11"/>
  <c r="H180" i="11" s="1"/>
  <c r="J179" i="11"/>
  <c r="J180" i="11" s="1"/>
  <c r="L179" i="11"/>
  <c r="L180" i="11" s="1"/>
  <c r="N179" i="11"/>
  <c r="N180" i="11" s="1"/>
  <c r="E190" i="7"/>
  <c r="F190" i="7"/>
  <c r="G190" i="7"/>
  <c r="H190" i="7"/>
  <c r="I190" i="7"/>
  <c r="J190" i="7"/>
  <c r="K190" i="7"/>
  <c r="L190" i="7"/>
  <c r="M190" i="7"/>
  <c r="N190" i="7"/>
  <c r="D190" i="7"/>
  <c r="E90" i="7"/>
  <c r="F90" i="7"/>
  <c r="G90" i="7"/>
  <c r="H90" i="7"/>
  <c r="I90" i="7"/>
  <c r="J90" i="7"/>
  <c r="K90" i="7"/>
  <c r="L90" i="7"/>
  <c r="M90" i="7"/>
  <c r="N90" i="7"/>
  <c r="D90" i="7"/>
  <c r="E46" i="7"/>
  <c r="F46" i="7"/>
  <c r="G46" i="7"/>
  <c r="H46" i="7"/>
  <c r="I46" i="7"/>
  <c r="J46" i="7"/>
  <c r="K46" i="7"/>
  <c r="L46" i="7"/>
  <c r="M46" i="7"/>
  <c r="N46" i="7"/>
  <c r="D46" i="7"/>
  <c r="N178" i="7"/>
  <c r="M178" i="7"/>
  <c r="L178" i="7"/>
  <c r="K178" i="7"/>
  <c r="J178" i="7"/>
  <c r="I178" i="7"/>
  <c r="H178" i="7"/>
  <c r="G178" i="7"/>
  <c r="F178" i="7"/>
  <c r="E178" i="7"/>
  <c r="D178" i="7"/>
  <c r="N174" i="7"/>
  <c r="M174" i="7"/>
  <c r="L174" i="7"/>
  <c r="K174" i="7"/>
  <c r="J174" i="7"/>
  <c r="I174" i="7"/>
  <c r="H174" i="7"/>
  <c r="G174" i="7"/>
  <c r="F174" i="7"/>
  <c r="E174" i="7"/>
  <c r="D174" i="7"/>
  <c r="N170" i="7"/>
  <c r="M170" i="7"/>
  <c r="L170" i="7"/>
  <c r="K170" i="7"/>
  <c r="J170" i="7"/>
  <c r="I170" i="7"/>
  <c r="H170" i="7"/>
  <c r="G170" i="7"/>
  <c r="F170" i="7"/>
  <c r="E170" i="7"/>
  <c r="D170" i="7"/>
  <c r="N166" i="7"/>
  <c r="M166" i="7"/>
  <c r="L166" i="7"/>
  <c r="K166" i="7"/>
  <c r="J166" i="7"/>
  <c r="I166" i="7"/>
  <c r="H166" i="7"/>
  <c r="G166" i="7"/>
  <c r="F166" i="7"/>
  <c r="E166" i="7"/>
  <c r="D166" i="7"/>
  <c r="N162" i="7"/>
  <c r="M162" i="7"/>
  <c r="L162" i="7"/>
  <c r="K162" i="7"/>
  <c r="J162" i="7"/>
  <c r="I162" i="7"/>
  <c r="H162" i="7"/>
  <c r="G162" i="7"/>
  <c r="F162" i="7"/>
  <c r="E162" i="7"/>
  <c r="D162" i="7"/>
  <c r="N158" i="7"/>
  <c r="M158" i="7"/>
  <c r="L158" i="7"/>
  <c r="K158" i="7"/>
  <c r="J158" i="7"/>
  <c r="I158" i="7"/>
  <c r="H158" i="7"/>
  <c r="G158" i="7"/>
  <c r="F158" i="7"/>
  <c r="E158" i="7"/>
  <c r="D158" i="7"/>
  <c r="N86" i="7"/>
  <c r="M86" i="7"/>
  <c r="L86" i="7"/>
  <c r="K86" i="7"/>
  <c r="J86" i="7"/>
  <c r="I86" i="7"/>
  <c r="H86" i="7"/>
  <c r="G86" i="7"/>
  <c r="F86" i="7"/>
  <c r="E86" i="7"/>
  <c r="D86" i="7"/>
  <c r="N82" i="7"/>
  <c r="M82" i="7"/>
  <c r="L82" i="7"/>
  <c r="K82" i="7"/>
  <c r="J82" i="7"/>
  <c r="I82" i="7"/>
  <c r="H82" i="7"/>
  <c r="G82" i="7"/>
  <c r="F82" i="7"/>
  <c r="E82" i="7"/>
  <c r="D82" i="7"/>
  <c r="N78" i="7"/>
  <c r="M78" i="7"/>
  <c r="L78" i="7"/>
  <c r="K78" i="7"/>
  <c r="J78" i="7"/>
  <c r="I78" i="7"/>
  <c r="H78" i="7"/>
  <c r="G78" i="7"/>
  <c r="F78" i="7"/>
  <c r="E78" i="7"/>
  <c r="D78" i="7"/>
  <c r="N74" i="7"/>
  <c r="M74" i="7"/>
  <c r="L74" i="7"/>
  <c r="K74" i="7"/>
  <c r="J74" i="7"/>
  <c r="I74" i="7"/>
  <c r="H74" i="7"/>
  <c r="G74" i="7"/>
  <c r="F74" i="7"/>
  <c r="E74" i="7"/>
  <c r="D74" i="7"/>
  <c r="N70" i="7"/>
  <c r="M70" i="7"/>
  <c r="L70" i="7"/>
  <c r="K70" i="7"/>
  <c r="J70" i="7"/>
  <c r="I70" i="7"/>
  <c r="H70" i="7"/>
  <c r="G70" i="7"/>
  <c r="F70" i="7"/>
  <c r="E70" i="7"/>
  <c r="D70" i="7"/>
  <c r="N66" i="7"/>
  <c r="M66" i="7"/>
  <c r="L66" i="7"/>
  <c r="K66" i="7"/>
  <c r="J66" i="7"/>
  <c r="I66" i="7"/>
  <c r="H66" i="7"/>
  <c r="G66" i="7"/>
  <c r="F66" i="7"/>
  <c r="E66" i="7"/>
  <c r="D66" i="7"/>
  <c r="N62" i="7"/>
  <c r="M62" i="7"/>
  <c r="L62" i="7"/>
  <c r="K62" i="7"/>
  <c r="J62" i="7"/>
  <c r="I62" i="7"/>
  <c r="H62" i="7"/>
  <c r="G62" i="7"/>
  <c r="F62" i="7"/>
  <c r="E62" i="7"/>
  <c r="D62" i="7"/>
  <c r="N58" i="7"/>
  <c r="M58" i="7"/>
  <c r="L58" i="7"/>
  <c r="K58" i="7"/>
  <c r="J58" i="7"/>
  <c r="I58" i="7"/>
  <c r="H58" i="7"/>
  <c r="G58" i="7"/>
  <c r="F58" i="7"/>
  <c r="E58" i="7"/>
  <c r="D58" i="7"/>
  <c r="N54" i="7"/>
  <c r="M54" i="7"/>
  <c r="L54" i="7"/>
  <c r="K54" i="7"/>
  <c r="J54" i="7"/>
  <c r="I54" i="7"/>
  <c r="H54" i="7"/>
  <c r="G54" i="7"/>
  <c r="F54" i="7"/>
  <c r="E54" i="7"/>
  <c r="D54" i="7"/>
  <c r="N50" i="7"/>
  <c r="M50" i="7"/>
  <c r="L50" i="7"/>
  <c r="K50" i="7"/>
  <c r="J50" i="7"/>
  <c r="I50" i="7"/>
  <c r="H50" i="7"/>
  <c r="G50" i="7"/>
  <c r="F50" i="7"/>
  <c r="E50" i="7"/>
  <c r="D50" i="7"/>
  <c r="N42" i="7"/>
  <c r="M42" i="7"/>
  <c r="L42" i="7"/>
  <c r="K42" i="7"/>
  <c r="J42" i="7"/>
  <c r="I42" i="7"/>
  <c r="H42" i="7"/>
  <c r="G42" i="7"/>
  <c r="F42" i="7"/>
  <c r="E42" i="7"/>
  <c r="D42" i="7"/>
  <c r="N38" i="7"/>
  <c r="M38" i="7"/>
  <c r="L38" i="7"/>
  <c r="K38" i="7"/>
  <c r="J38" i="7"/>
  <c r="I38" i="7"/>
  <c r="H38" i="7"/>
  <c r="G38" i="7"/>
  <c r="F38" i="7"/>
  <c r="E38" i="7"/>
  <c r="D38" i="7"/>
  <c r="N34" i="7"/>
  <c r="M34" i="7"/>
  <c r="L34" i="7"/>
  <c r="K34" i="7"/>
  <c r="J34" i="7"/>
  <c r="I34" i="7"/>
  <c r="H34" i="7"/>
  <c r="G34" i="7"/>
  <c r="F34" i="7"/>
  <c r="E34" i="7"/>
  <c r="D34" i="7"/>
  <c r="N30" i="7"/>
  <c r="M30" i="7"/>
  <c r="L30" i="7"/>
  <c r="K30" i="7"/>
  <c r="J30" i="7"/>
  <c r="I30" i="7"/>
  <c r="H30" i="7"/>
  <c r="G30" i="7"/>
  <c r="F30" i="7"/>
  <c r="E30" i="7"/>
  <c r="D30" i="7"/>
  <c r="N26" i="7"/>
  <c r="M26" i="7"/>
  <c r="L26" i="7"/>
  <c r="K26" i="7"/>
  <c r="J26" i="7"/>
  <c r="I26" i="7"/>
  <c r="H26" i="7"/>
  <c r="G26" i="7"/>
  <c r="F26" i="7"/>
  <c r="E26" i="7"/>
  <c r="D26" i="7"/>
  <c r="N22" i="7"/>
  <c r="M22" i="7"/>
  <c r="L22" i="7"/>
  <c r="K22" i="7"/>
  <c r="J22" i="7"/>
  <c r="I22" i="7"/>
  <c r="H22" i="7"/>
  <c r="G22" i="7"/>
  <c r="F22" i="7"/>
  <c r="E22" i="7"/>
  <c r="D22" i="7"/>
  <c r="N18" i="7"/>
  <c r="M18" i="7"/>
  <c r="L18" i="7"/>
  <c r="K18" i="7"/>
  <c r="J18" i="7"/>
  <c r="I18" i="7"/>
  <c r="H18" i="7"/>
  <c r="G18" i="7"/>
  <c r="F18" i="7"/>
  <c r="E18" i="7"/>
  <c r="D18" i="7"/>
  <c r="N14" i="7"/>
  <c r="M14" i="7"/>
  <c r="L14" i="7"/>
  <c r="K14" i="7"/>
  <c r="J14" i="7"/>
  <c r="I14" i="7"/>
  <c r="H14" i="7"/>
  <c r="G14" i="7"/>
  <c r="F14" i="7"/>
  <c r="E14" i="7"/>
  <c r="D14" i="7"/>
  <c r="N10" i="7"/>
  <c r="M10" i="7"/>
  <c r="L10" i="7"/>
  <c r="K10" i="7"/>
  <c r="J10" i="7"/>
  <c r="I10" i="7"/>
  <c r="H10" i="7"/>
  <c r="G10" i="7"/>
  <c r="F10" i="7"/>
  <c r="E10" i="7"/>
  <c r="D10" i="7"/>
  <c r="N6" i="7"/>
  <c r="M6" i="7"/>
  <c r="L6" i="7"/>
  <c r="K6" i="7"/>
  <c r="J6" i="7"/>
  <c r="I6" i="7"/>
  <c r="H6" i="7"/>
  <c r="G6" i="7"/>
  <c r="F6" i="7"/>
  <c r="E6" i="7"/>
  <c r="D6" i="7"/>
  <c r="O3" i="7"/>
  <c r="R4" i="7" s="1"/>
  <c r="G191" i="21" l="1"/>
  <c r="O112" i="21"/>
  <c r="O104" i="21"/>
  <c r="O96" i="21"/>
  <c r="O88" i="21"/>
  <c r="O84" i="21"/>
  <c r="O72" i="21"/>
  <c r="O68" i="21"/>
  <c r="O56" i="21"/>
  <c r="O52" i="21"/>
  <c r="O40" i="21"/>
  <c r="O36" i="21"/>
  <c r="O24" i="21"/>
  <c r="O20" i="21"/>
  <c r="E191" i="21"/>
  <c r="O188" i="21"/>
  <c r="R188" i="21" s="1"/>
  <c r="S188" i="21" s="1"/>
  <c r="T188" i="21" s="1"/>
  <c r="O184" i="21"/>
  <c r="R184" i="21" s="1"/>
  <c r="S184" i="21" s="1"/>
  <c r="T184" i="21" s="1"/>
  <c r="O116" i="21"/>
  <c r="R116" i="21" s="1"/>
  <c r="S116" i="21" s="1"/>
  <c r="T116" i="21" s="1"/>
  <c r="O108" i="21"/>
  <c r="R108" i="21" s="1"/>
  <c r="S108" i="21" s="1"/>
  <c r="T108" i="21" s="1"/>
  <c r="O100" i="21"/>
  <c r="R100" i="21" s="1"/>
  <c r="S100" i="21" s="1"/>
  <c r="T100" i="21" s="1"/>
  <c r="O92" i="21"/>
  <c r="R92" i="21" s="1"/>
  <c r="S92" i="21" s="1"/>
  <c r="T92" i="21" s="1"/>
  <c r="O124" i="21"/>
  <c r="R124" i="21" s="1"/>
  <c r="S124" i="21" s="1"/>
  <c r="T124" i="21" s="1"/>
  <c r="O132" i="21"/>
  <c r="R132" i="21" s="1"/>
  <c r="S132" i="21" s="1"/>
  <c r="T132" i="21" s="1"/>
  <c r="O140" i="21"/>
  <c r="O148" i="21"/>
  <c r="R148" i="21" s="1"/>
  <c r="S148" i="21" s="1"/>
  <c r="T148" i="21" s="1"/>
  <c r="O156" i="21"/>
  <c r="R156" i="21" s="1"/>
  <c r="S156" i="21" s="1"/>
  <c r="T156" i="21" s="1"/>
  <c r="O164" i="21"/>
  <c r="R164" i="21" s="1"/>
  <c r="S164" i="21" s="1"/>
  <c r="T164" i="21" s="1"/>
  <c r="O172" i="21"/>
  <c r="R172" i="21" s="1"/>
  <c r="S172" i="21" s="1"/>
  <c r="T172" i="21" s="1"/>
  <c r="O120" i="21"/>
  <c r="O128" i="21"/>
  <c r="R128" i="21" s="1"/>
  <c r="S128" i="21" s="1"/>
  <c r="T128" i="21" s="1"/>
  <c r="O136" i="21"/>
  <c r="R136" i="21" s="1"/>
  <c r="S136" i="21" s="1"/>
  <c r="T136" i="21" s="1"/>
  <c r="O144" i="21"/>
  <c r="R144" i="21" s="1"/>
  <c r="S144" i="21" s="1"/>
  <c r="T144" i="21" s="1"/>
  <c r="O152" i="21"/>
  <c r="R152" i="21" s="1"/>
  <c r="S152" i="21" s="1"/>
  <c r="T152" i="21" s="1"/>
  <c r="O160" i="21"/>
  <c r="R160" i="21" s="1"/>
  <c r="S160" i="21" s="1"/>
  <c r="T160" i="21" s="1"/>
  <c r="O168" i="21"/>
  <c r="R168" i="21" s="1"/>
  <c r="S168" i="21" s="1"/>
  <c r="T168" i="21" s="1"/>
  <c r="G191" i="20"/>
  <c r="O132" i="20"/>
  <c r="R132" i="20" s="1"/>
  <c r="S132" i="20" s="1"/>
  <c r="T132" i="20" s="1"/>
  <c r="O84" i="20"/>
  <c r="O96" i="20"/>
  <c r="R96" i="20" s="1"/>
  <c r="S96" i="20" s="1"/>
  <c r="T96" i="20" s="1"/>
  <c r="O112" i="20"/>
  <c r="R112" i="20" s="1"/>
  <c r="S112" i="20" s="1"/>
  <c r="T112" i="20" s="1"/>
  <c r="O148" i="20"/>
  <c r="R148" i="20" s="1"/>
  <c r="S148" i="20" s="1"/>
  <c r="T148" i="20" s="1"/>
  <c r="O164" i="20"/>
  <c r="R164" i="20" s="1"/>
  <c r="S164" i="20" s="1"/>
  <c r="T164" i="20" s="1"/>
  <c r="O172" i="20"/>
  <c r="E79" i="20"/>
  <c r="E80" i="20" s="1"/>
  <c r="E23" i="20"/>
  <c r="E24" i="20" s="1"/>
  <c r="E75" i="20"/>
  <c r="E76" i="20" s="1"/>
  <c r="O76" i="20" s="1"/>
  <c r="R76" i="20" s="1"/>
  <c r="S76" i="20" s="1"/>
  <c r="T76" i="20" s="1"/>
  <c r="E19" i="20"/>
  <c r="E20" i="20" s="1"/>
  <c r="O80" i="20"/>
  <c r="R80" i="20" s="1"/>
  <c r="S80" i="20" s="1"/>
  <c r="T80" i="20" s="1"/>
  <c r="O44" i="20"/>
  <c r="R44" i="20" s="1"/>
  <c r="S44" i="20" s="1"/>
  <c r="T44" i="20" s="1"/>
  <c r="O88" i="20"/>
  <c r="R88" i="20" s="1"/>
  <c r="S88" i="20" s="1"/>
  <c r="T88" i="20" s="1"/>
  <c r="O104" i="20"/>
  <c r="R104" i="20" s="1"/>
  <c r="S104" i="20" s="1"/>
  <c r="T104" i="20" s="1"/>
  <c r="O120" i="20"/>
  <c r="R120" i="20" s="1"/>
  <c r="S120" i="20" s="1"/>
  <c r="T120" i="20" s="1"/>
  <c r="O140" i="20"/>
  <c r="O156" i="20"/>
  <c r="R156" i="20" s="1"/>
  <c r="S156" i="20" s="1"/>
  <c r="T156" i="20" s="1"/>
  <c r="O40" i="20"/>
  <c r="R40" i="20" s="1"/>
  <c r="S40" i="20" s="1"/>
  <c r="T40" i="20" s="1"/>
  <c r="O188" i="20"/>
  <c r="R188" i="20" s="1"/>
  <c r="S188" i="20" s="1"/>
  <c r="T188" i="20" s="1"/>
  <c r="O184" i="20"/>
  <c r="O124" i="20"/>
  <c r="E191" i="20"/>
  <c r="O92" i="20"/>
  <c r="O100" i="20"/>
  <c r="R100" i="20" s="1"/>
  <c r="S100" i="20" s="1"/>
  <c r="T100" i="20" s="1"/>
  <c r="O108" i="20"/>
  <c r="R108" i="20" s="1"/>
  <c r="S108" i="20" s="1"/>
  <c r="T108" i="20" s="1"/>
  <c r="O116" i="20"/>
  <c r="R116" i="20" s="1"/>
  <c r="S116" i="20" s="1"/>
  <c r="T116" i="20" s="1"/>
  <c r="O136" i="20"/>
  <c r="O144" i="20"/>
  <c r="R144" i="20" s="1"/>
  <c r="S144" i="20" s="1"/>
  <c r="T144" i="20" s="1"/>
  <c r="O152" i="20"/>
  <c r="R152" i="20" s="1"/>
  <c r="S152" i="20" s="1"/>
  <c r="T152" i="20" s="1"/>
  <c r="O160" i="20"/>
  <c r="R160" i="20" s="1"/>
  <c r="S160" i="20" s="1"/>
  <c r="T160" i="20" s="1"/>
  <c r="O168" i="20"/>
  <c r="O12" i="20"/>
  <c r="R12" i="20" s="1"/>
  <c r="S12" i="20" s="1"/>
  <c r="T12" i="20" s="1"/>
  <c r="O72" i="20"/>
  <c r="R72" i="20" s="1"/>
  <c r="S72" i="20" s="1"/>
  <c r="T72" i="20" s="1"/>
  <c r="O16" i="20"/>
  <c r="R16" i="20" s="1"/>
  <c r="S16" i="20" s="1"/>
  <c r="T16" i="20" s="1"/>
  <c r="D59" i="20"/>
  <c r="D60" i="20" s="1"/>
  <c r="O60" i="20" s="1"/>
  <c r="R60" i="20" s="1"/>
  <c r="S60" i="20" s="1"/>
  <c r="T60" i="20" s="1"/>
  <c r="D27" i="20"/>
  <c r="D28" i="20" s="1"/>
  <c r="O28" i="20" s="1"/>
  <c r="R28" i="20" s="1"/>
  <c r="S28" i="20" s="1"/>
  <c r="T28" i="20" s="1"/>
  <c r="D55" i="20"/>
  <c r="D56" i="20" s="1"/>
  <c r="O56" i="20" s="1"/>
  <c r="D23" i="20"/>
  <c r="D24" i="20" s="1"/>
  <c r="O24" i="20" s="1"/>
  <c r="R24" i="20" s="1"/>
  <c r="S24" i="20" s="1"/>
  <c r="T24" i="20" s="1"/>
  <c r="R56" i="20"/>
  <c r="S56" i="20" s="1"/>
  <c r="T56" i="20" s="1"/>
  <c r="D67" i="20"/>
  <c r="D68" i="20" s="1"/>
  <c r="O68" i="20" s="1"/>
  <c r="R68" i="20" s="1"/>
  <c r="S68" i="20" s="1"/>
  <c r="T68" i="20" s="1"/>
  <c r="D51" i="20"/>
  <c r="D52" i="20" s="1"/>
  <c r="O52" i="20" s="1"/>
  <c r="D35" i="20"/>
  <c r="D36" i="20" s="1"/>
  <c r="O36" i="20" s="1"/>
  <c r="R36" i="20" s="1"/>
  <c r="S36" i="20" s="1"/>
  <c r="T36" i="20" s="1"/>
  <c r="D19" i="20"/>
  <c r="D20" i="20" s="1"/>
  <c r="O20" i="20" s="1"/>
  <c r="R20" i="20" s="1"/>
  <c r="S20" i="20" s="1"/>
  <c r="T20" i="20" s="1"/>
  <c r="D63" i="20"/>
  <c r="D64" i="20" s="1"/>
  <c r="O64" i="20" s="1"/>
  <c r="R64" i="20" s="1"/>
  <c r="S64" i="20" s="1"/>
  <c r="T64" i="20" s="1"/>
  <c r="D47" i="20"/>
  <c r="D48" i="20" s="1"/>
  <c r="O48" i="20" s="1"/>
  <c r="R48" i="20" s="1"/>
  <c r="S48" i="20" s="1"/>
  <c r="T48" i="20" s="1"/>
  <c r="D31" i="20"/>
  <c r="D32" i="20" s="1"/>
  <c r="O32" i="20" s="1"/>
  <c r="R32" i="20" s="1"/>
  <c r="S32" i="20" s="1"/>
  <c r="T32" i="20" s="1"/>
  <c r="R52" i="20"/>
  <c r="S52" i="20" s="1"/>
  <c r="T52" i="20" s="1"/>
  <c r="K71" i="19"/>
  <c r="K72" i="19" s="1"/>
  <c r="K55" i="19"/>
  <c r="K56" i="19" s="1"/>
  <c r="K39" i="19"/>
  <c r="K40" i="19" s="1"/>
  <c r="K23" i="19"/>
  <c r="K24" i="19" s="1"/>
  <c r="K75" i="19"/>
  <c r="K76" i="19" s="1"/>
  <c r="K59" i="19"/>
  <c r="K60" i="19" s="1"/>
  <c r="K43" i="19"/>
  <c r="K44" i="19" s="1"/>
  <c r="K27" i="19"/>
  <c r="K28" i="19" s="1"/>
  <c r="K191" i="19"/>
  <c r="I63" i="19"/>
  <c r="I64" i="19" s="1"/>
  <c r="I67" i="19"/>
  <c r="I68" i="19" s="1"/>
  <c r="I31" i="19"/>
  <c r="I32" i="19" s="1"/>
  <c r="I35" i="19"/>
  <c r="I36" i="19" s="1"/>
  <c r="I47" i="19"/>
  <c r="I48" i="19" s="1"/>
  <c r="I15" i="19"/>
  <c r="I16" i="19" s="1"/>
  <c r="I51" i="19"/>
  <c r="I52" i="19" s="1"/>
  <c r="I19" i="19"/>
  <c r="I20" i="19" s="1"/>
  <c r="I71" i="19"/>
  <c r="I72" i="19" s="1"/>
  <c r="I55" i="19"/>
  <c r="I56" i="19" s="1"/>
  <c r="I39" i="19"/>
  <c r="I40" i="19" s="1"/>
  <c r="I23" i="19"/>
  <c r="I24" i="19" s="1"/>
  <c r="I75" i="19"/>
  <c r="I76" i="19" s="1"/>
  <c r="I59" i="19"/>
  <c r="I60" i="19" s="1"/>
  <c r="I43" i="19"/>
  <c r="I44" i="19" s="1"/>
  <c r="I27" i="19"/>
  <c r="I28" i="19" s="1"/>
  <c r="G191" i="19"/>
  <c r="O52" i="19"/>
  <c r="R52" i="19" s="1"/>
  <c r="S52" i="19" s="1"/>
  <c r="T52" i="19" s="1"/>
  <c r="O36" i="19"/>
  <c r="R36" i="19" s="1"/>
  <c r="S36" i="19" s="1"/>
  <c r="T36" i="19" s="1"/>
  <c r="O20" i="19"/>
  <c r="R20" i="19" s="1"/>
  <c r="S20" i="19" s="1"/>
  <c r="T20" i="19" s="1"/>
  <c r="O176" i="19"/>
  <c r="R176" i="19" s="1"/>
  <c r="S176" i="19" s="1"/>
  <c r="T176" i="19" s="1"/>
  <c r="O100" i="19"/>
  <c r="R100" i="19" s="1"/>
  <c r="S100" i="19" s="1"/>
  <c r="T100" i="19" s="1"/>
  <c r="O116" i="19"/>
  <c r="R116" i="19" s="1"/>
  <c r="S116" i="19" s="1"/>
  <c r="T116" i="19" s="1"/>
  <c r="O124" i="19"/>
  <c r="R124" i="19" s="1"/>
  <c r="S124" i="19" s="1"/>
  <c r="T124" i="19" s="1"/>
  <c r="O140" i="19"/>
  <c r="R140" i="19" s="1"/>
  <c r="S140" i="19" s="1"/>
  <c r="T140" i="19" s="1"/>
  <c r="O156" i="19"/>
  <c r="R156" i="19" s="1"/>
  <c r="S156" i="19" s="1"/>
  <c r="T156" i="19" s="1"/>
  <c r="O164" i="19"/>
  <c r="R164" i="19" s="1"/>
  <c r="S164" i="19" s="1"/>
  <c r="T164" i="19" s="1"/>
  <c r="O92" i="19"/>
  <c r="R92" i="19" s="1"/>
  <c r="S92" i="19" s="1"/>
  <c r="T92" i="19" s="1"/>
  <c r="O108" i="19"/>
  <c r="R108" i="19" s="1"/>
  <c r="S108" i="19" s="1"/>
  <c r="T108" i="19" s="1"/>
  <c r="O132" i="19"/>
  <c r="R132" i="19" s="1"/>
  <c r="S132" i="19" s="1"/>
  <c r="T132" i="19" s="1"/>
  <c r="O148" i="19"/>
  <c r="O172" i="19"/>
  <c r="R172" i="19" s="1"/>
  <c r="S172" i="19" s="1"/>
  <c r="T172" i="19" s="1"/>
  <c r="O84" i="19"/>
  <c r="R84" i="19" s="1"/>
  <c r="S84" i="19" s="1"/>
  <c r="T84" i="19" s="1"/>
  <c r="O80" i="19"/>
  <c r="E191" i="19"/>
  <c r="O88" i="19"/>
  <c r="R88" i="19" s="1"/>
  <c r="S88" i="19" s="1"/>
  <c r="T88" i="19" s="1"/>
  <c r="O96" i="19"/>
  <c r="R96" i="19" s="1"/>
  <c r="S96" i="19" s="1"/>
  <c r="T96" i="19" s="1"/>
  <c r="O104" i="19"/>
  <c r="R104" i="19" s="1"/>
  <c r="S104" i="19" s="1"/>
  <c r="T104" i="19" s="1"/>
  <c r="O112" i="19"/>
  <c r="R112" i="19" s="1"/>
  <c r="S112" i="19" s="1"/>
  <c r="T112" i="19" s="1"/>
  <c r="O120" i="19"/>
  <c r="R120" i="19" s="1"/>
  <c r="S120" i="19" s="1"/>
  <c r="T120" i="19" s="1"/>
  <c r="O128" i="19"/>
  <c r="R128" i="19" s="1"/>
  <c r="S128" i="19" s="1"/>
  <c r="T128" i="19" s="1"/>
  <c r="O136" i="19"/>
  <c r="R136" i="19" s="1"/>
  <c r="S136" i="19" s="1"/>
  <c r="T136" i="19" s="1"/>
  <c r="O144" i="19"/>
  <c r="R144" i="19" s="1"/>
  <c r="S144" i="19" s="1"/>
  <c r="T144" i="19" s="1"/>
  <c r="O152" i="19"/>
  <c r="R152" i="19" s="1"/>
  <c r="S152" i="19" s="1"/>
  <c r="T152" i="19" s="1"/>
  <c r="O160" i="19"/>
  <c r="R160" i="19" s="1"/>
  <c r="S160" i="19" s="1"/>
  <c r="T160" i="19" s="1"/>
  <c r="O168" i="19"/>
  <c r="R168" i="19" s="1"/>
  <c r="S168" i="19" s="1"/>
  <c r="T168" i="19" s="1"/>
  <c r="O60" i="19"/>
  <c r="R60" i="19" s="1"/>
  <c r="S60" i="19" s="1"/>
  <c r="T60" i="19" s="1"/>
  <c r="O44" i="19"/>
  <c r="R44" i="19" s="1"/>
  <c r="S44" i="19" s="1"/>
  <c r="T44" i="19" s="1"/>
  <c r="O28" i="19"/>
  <c r="R28" i="19" s="1"/>
  <c r="S28" i="19" s="1"/>
  <c r="T28" i="19" s="1"/>
  <c r="O12" i="19"/>
  <c r="R12" i="19" s="1"/>
  <c r="S12" i="19" s="1"/>
  <c r="T12" i="19" s="1"/>
  <c r="I31" i="18"/>
  <c r="I32" i="18" s="1"/>
  <c r="I67" i="18"/>
  <c r="I68" i="18" s="1"/>
  <c r="I63" i="18"/>
  <c r="I64" i="18" s="1"/>
  <c r="I59" i="18"/>
  <c r="I60" i="18" s="1"/>
  <c r="I55" i="18"/>
  <c r="I56" i="18" s="1"/>
  <c r="I51" i="18"/>
  <c r="I52" i="18" s="1"/>
  <c r="I7" i="18"/>
  <c r="I8" i="18" s="1"/>
  <c r="I187" i="18"/>
  <c r="I188" i="18" s="1"/>
  <c r="I35" i="18"/>
  <c r="I36" i="18" s="1"/>
  <c r="I47" i="18"/>
  <c r="I48" i="18" s="1"/>
  <c r="I15" i="18"/>
  <c r="I16" i="18" s="1"/>
  <c r="I19" i="18"/>
  <c r="I20" i="18" s="1"/>
  <c r="I171" i="18"/>
  <c r="I172" i="18" s="1"/>
  <c r="I167" i="18"/>
  <c r="I168" i="18" s="1"/>
  <c r="I163" i="18"/>
  <c r="I164" i="18" s="1"/>
  <c r="I155" i="18"/>
  <c r="I156" i="18" s="1"/>
  <c r="I147" i="18"/>
  <c r="I148" i="18" s="1"/>
  <c r="I139" i="18"/>
  <c r="I140" i="18" s="1"/>
  <c r="I131" i="18"/>
  <c r="I132" i="18" s="1"/>
  <c r="I123" i="18"/>
  <c r="I124" i="18" s="1"/>
  <c r="I159" i="18"/>
  <c r="I160" i="18" s="1"/>
  <c r="I151" i="18"/>
  <c r="I152" i="18" s="1"/>
  <c r="I143" i="18"/>
  <c r="I144" i="18" s="1"/>
  <c r="I135" i="18"/>
  <c r="I136" i="18" s="1"/>
  <c r="I127" i="18"/>
  <c r="I128" i="18" s="1"/>
  <c r="I115" i="18"/>
  <c r="I116" i="18" s="1"/>
  <c r="I107" i="18"/>
  <c r="I108" i="18" s="1"/>
  <c r="I99" i="18"/>
  <c r="I100" i="18" s="1"/>
  <c r="I91" i="18"/>
  <c r="I92" i="18" s="1"/>
  <c r="I83" i="18"/>
  <c r="I84" i="18" s="1"/>
  <c r="I79" i="18"/>
  <c r="I80" i="18" s="1"/>
  <c r="I75" i="18"/>
  <c r="I76" i="18" s="1"/>
  <c r="I71" i="18"/>
  <c r="I72" i="18" s="1"/>
  <c r="I119" i="18"/>
  <c r="I120" i="18" s="1"/>
  <c r="I111" i="18"/>
  <c r="I112" i="18" s="1"/>
  <c r="I103" i="18"/>
  <c r="I104" i="18" s="1"/>
  <c r="I95" i="18"/>
  <c r="I96" i="18" s="1"/>
  <c r="I87" i="18"/>
  <c r="I88" i="18" s="1"/>
  <c r="I179" i="18"/>
  <c r="I180" i="18" s="1"/>
  <c r="I175" i="18"/>
  <c r="I176" i="18" s="1"/>
  <c r="I39" i="18"/>
  <c r="I40" i="18" s="1"/>
  <c r="I23" i="18"/>
  <c r="I24" i="18" s="1"/>
  <c r="I43" i="18"/>
  <c r="I44" i="18" s="1"/>
  <c r="I27" i="18"/>
  <c r="I28" i="18" s="1"/>
  <c r="G39" i="18"/>
  <c r="G40" i="18" s="1"/>
  <c r="G43" i="18"/>
  <c r="G44" i="18" s="1"/>
  <c r="G23" i="18"/>
  <c r="G24" i="18" s="1"/>
  <c r="G27" i="18"/>
  <c r="G28" i="18" s="1"/>
  <c r="G47" i="18"/>
  <c r="G48" i="18" s="1"/>
  <c r="G31" i="18"/>
  <c r="G32" i="18" s="1"/>
  <c r="G15" i="18"/>
  <c r="G16" i="18" s="1"/>
  <c r="G35" i="18"/>
  <c r="G36" i="18" s="1"/>
  <c r="E147" i="18"/>
  <c r="E148" i="18" s="1"/>
  <c r="E127" i="18"/>
  <c r="E128" i="18" s="1"/>
  <c r="O188" i="18"/>
  <c r="R188" i="18" s="1"/>
  <c r="S188" i="18" s="1"/>
  <c r="T188" i="18" s="1"/>
  <c r="E171" i="18"/>
  <c r="E172" i="18" s="1"/>
  <c r="O172" i="18" s="1"/>
  <c r="R172" i="18" s="1"/>
  <c r="S172" i="18" s="1"/>
  <c r="T172" i="18" s="1"/>
  <c r="E159" i="18"/>
  <c r="E160" i="18" s="1"/>
  <c r="O160" i="18" s="1"/>
  <c r="R160" i="18" s="1"/>
  <c r="S160" i="18" s="1"/>
  <c r="T160" i="18" s="1"/>
  <c r="E91" i="18"/>
  <c r="E92" i="18" s="1"/>
  <c r="O92" i="18" s="1"/>
  <c r="R92" i="18" s="1"/>
  <c r="S92" i="18" s="1"/>
  <c r="T92" i="18" s="1"/>
  <c r="E55" i="18"/>
  <c r="E56" i="18" s="1"/>
  <c r="E103" i="18"/>
  <c r="E104" i="18" s="1"/>
  <c r="O104" i="18" s="1"/>
  <c r="R104" i="18" s="1"/>
  <c r="S104" i="18" s="1"/>
  <c r="T104" i="18" s="1"/>
  <c r="E163" i="18"/>
  <c r="E164" i="18" s="1"/>
  <c r="E131" i="18"/>
  <c r="E132" i="18" s="1"/>
  <c r="O132" i="18" s="1"/>
  <c r="R132" i="18" s="1"/>
  <c r="S132" i="18" s="1"/>
  <c r="T132" i="18" s="1"/>
  <c r="E143" i="18"/>
  <c r="E144" i="18" s="1"/>
  <c r="O144" i="18" s="1"/>
  <c r="R144" i="18" s="1"/>
  <c r="S144" i="18" s="1"/>
  <c r="T144" i="18" s="1"/>
  <c r="E107" i="18"/>
  <c r="E108" i="18" s="1"/>
  <c r="O108" i="18" s="1"/>
  <c r="R108" i="18" s="1"/>
  <c r="S108" i="18" s="1"/>
  <c r="T108" i="18" s="1"/>
  <c r="E79" i="18"/>
  <c r="E80" i="18" s="1"/>
  <c r="O80" i="18" s="1"/>
  <c r="R80" i="18" s="1"/>
  <c r="S80" i="18" s="1"/>
  <c r="T80" i="18" s="1"/>
  <c r="E63" i="18"/>
  <c r="E64" i="18" s="1"/>
  <c r="E7" i="18"/>
  <c r="E8" i="18" s="1"/>
  <c r="O8" i="18" s="1"/>
  <c r="E119" i="18"/>
  <c r="E120" i="18" s="1"/>
  <c r="O120" i="18" s="1"/>
  <c r="R120" i="18" s="1"/>
  <c r="S120" i="18" s="1"/>
  <c r="T120" i="18" s="1"/>
  <c r="E87" i="18"/>
  <c r="E88" i="18" s="1"/>
  <c r="E183" i="18"/>
  <c r="E184" i="18" s="1"/>
  <c r="E31" i="18"/>
  <c r="E32" i="18" s="1"/>
  <c r="O184" i="18"/>
  <c r="R184" i="18" s="1"/>
  <c r="S184" i="18" s="1"/>
  <c r="T184" i="18" s="1"/>
  <c r="E35" i="18"/>
  <c r="E36" i="18" s="1"/>
  <c r="O128" i="18"/>
  <c r="R128" i="18" s="1"/>
  <c r="S128" i="18" s="1"/>
  <c r="T128" i="18" s="1"/>
  <c r="E47" i="18"/>
  <c r="E48" i="18" s="1"/>
  <c r="O48" i="18" s="1"/>
  <c r="R48" i="18" s="1"/>
  <c r="S48" i="18" s="1"/>
  <c r="T48" i="18" s="1"/>
  <c r="E15" i="18"/>
  <c r="E16" i="18" s="1"/>
  <c r="O16" i="18" s="1"/>
  <c r="E19" i="18"/>
  <c r="E20" i="18" s="1"/>
  <c r="E167" i="18"/>
  <c r="E168" i="18" s="1"/>
  <c r="O168" i="18" s="1"/>
  <c r="R168" i="18" s="1"/>
  <c r="S168" i="18" s="1"/>
  <c r="T168" i="18" s="1"/>
  <c r="E155" i="18"/>
  <c r="E156" i="18" s="1"/>
  <c r="O156" i="18" s="1"/>
  <c r="R156" i="18" s="1"/>
  <c r="S156" i="18" s="1"/>
  <c r="T156" i="18" s="1"/>
  <c r="E139" i="18"/>
  <c r="E140" i="18" s="1"/>
  <c r="O140" i="18" s="1"/>
  <c r="R140" i="18" s="1"/>
  <c r="S140" i="18" s="1"/>
  <c r="T140" i="18" s="1"/>
  <c r="E123" i="18"/>
  <c r="E124" i="18" s="1"/>
  <c r="O124" i="18" s="1"/>
  <c r="R124" i="18" s="1"/>
  <c r="S124" i="18" s="1"/>
  <c r="T124" i="18" s="1"/>
  <c r="E151" i="18"/>
  <c r="E152" i="18" s="1"/>
  <c r="O152" i="18" s="1"/>
  <c r="R152" i="18" s="1"/>
  <c r="S152" i="18" s="1"/>
  <c r="T152" i="18" s="1"/>
  <c r="O148" i="18"/>
  <c r="E135" i="18"/>
  <c r="E136" i="18" s="1"/>
  <c r="O136" i="18" s="1"/>
  <c r="R136" i="18" s="1"/>
  <c r="S136" i="18" s="1"/>
  <c r="T136" i="18" s="1"/>
  <c r="E115" i="18"/>
  <c r="E116" i="18" s="1"/>
  <c r="O116" i="18" s="1"/>
  <c r="R116" i="18" s="1"/>
  <c r="S116" i="18" s="1"/>
  <c r="T116" i="18" s="1"/>
  <c r="E99" i="18"/>
  <c r="E100" i="18" s="1"/>
  <c r="O100" i="18" s="1"/>
  <c r="R100" i="18" s="1"/>
  <c r="S100" i="18" s="1"/>
  <c r="T100" i="18" s="1"/>
  <c r="E83" i="18"/>
  <c r="E84" i="18" s="1"/>
  <c r="E75" i="18"/>
  <c r="E76" i="18" s="1"/>
  <c r="E67" i="18"/>
  <c r="E68" i="18" s="1"/>
  <c r="E59" i="18"/>
  <c r="E60" i="18" s="1"/>
  <c r="O60" i="18" s="1"/>
  <c r="R60" i="18" s="1"/>
  <c r="S60" i="18" s="1"/>
  <c r="T60" i="18" s="1"/>
  <c r="E51" i="18"/>
  <c r="E52" i="18" s="1"/>
  <c r="O164" i="18"/>
  <c r="R164" i="18" s="1"/>
  <c r="S164" i="18" s="1"/>
  <c r="T164" i="18" s="1"/>
  <c r="E111" i="18"/>
  <c r="E112" i="18" s="1"/>
  <c r="O112" i="18" s="1"/>
  <c r="R112" i="18" s="1"/>
  <c r="S112" i="18" s="1"/>
  <c r="T112" i="18" s="1"/>
  <c r="E95" i="18"/>
  <c r="E96" i="18" s="1"/>
  <c r="O96" i="18" s="1"/>
  <c r="R96" i="18" s="1"/>
  <c r="S96" i="18" s="1"/>
  <c r="T96" i="18" s="1"/>
  <c r="E179" i="18"/>
  <c r="E180" i="18" s="1"/>
  <c r="O180" i="18" s="1"/>
  <c r="R180" i="18" s="1"/>
  <c r="S180" i="18" s="1"/>
  <c r="T180" i="18" s="1"/>
  <c r="E175" i="18"/>
  <c r="E176" i="18" s="1"/>
  <c r="O176" i="18" s="1"/>
  <c r="R176" i="18" s="1"/>
  <c r="S176" i="18" s="1"/>
  <c r="T176" i="18" s="1"/>
  <c r="O76" i="18"/>
  <c r="R76" i="18" s="1"/>
  <c r="S76" i="18" s="1"/>
  <c r="T76" i="18" s="1"/>
  <c r="O12" i="18"/>
  <c r="R12" i="18" s="1"/>
  <c r="S12" i="18" s="1"/>
  <c r="T12" i="18" s="1"/>
  <c r="E39" i="18"/>
  <c r="E40" i="18" s="1"/>
  <c r="E23" i="18"/>
  <c r="E24" i="18" s="1"/>
  <c r="O24" i="18" s="1"/>
  <c r="E43" i="18"/>
  <c r="E44" i="18" s="1"/>
  <c r="O44" i="18" s="1"/>
  <c r="R44" i="18" s="1"/>
  <c r="S44" i="18" s="1"/>
  <c r="T44" i="18" s="1"/>
  <c r="E27" i="18"/>
  <c r="E28" i="18" s="1"/>
  <c r="O28" i="18" s="1"/>
  <c r="D83" i="18"/>
  <c r="D84" i="18" s="1"/>
  <c r="D67" i="18"/>
  <c r="D68" i="18" s="1"/>
  <c r="D51" i="18"/>
  <c r="D52" i="18" s="1"/>
  <c r="D35" i="18"/>
  <c r="D36" i="18" s="1"/>
  <c r="D19" i="18"/>
  <c r="D20" i="18" s="1"/>
  <c r="D63" i="18"/>
  <c r="D64" i="18" s="1"/>
  <c r="D31" i="18"/>
  <c r="D32" i="18" s="1"/>
  <c r="D87" i="18"/>
  <c r="D88" i="18" s="1"/>
  <c r="O88" i="18" s="1"/>
  <c r="R88" i="18" s="1"/>
  <c r="S88" i="18" s="1"/>
  <c r="T88" i="18" s="1"/>
  <c r="D71" i="18"/>
  <c r="D72" i="18" s="1"/>
  <c r="O72" i="18" s="1"/>
  <c r="R72" i="18" s="1"/>
  <c r="S72" i="18" s="1"/>
  <c r="T72" i="18" s="1"/>
  <c r="D55" i="18"/>
  <c r="D56" i="18" s="1"/>
  <c r="D39" i="18"/>
  <c r="D40" i="18" s="1"/>
  <c r="N55" i="17"/>
  <c r="N56" i="17" s="1"/>
  <c r="N23" i="17"/>
  <c r="N24" i="17" s="1"/>
  <c r="N59" i="17"/>
  <c r="N60" i="17" s="1"/>
  <c r="N27" i="17"/>
  <c r="N28" i="17" s="1"/>
  <c r="N79" i="17"/>
  <c r="N80" i="17" s="1"/>
  <c r="R80" i="17" s="1"/>
  <c r="S80" i="17" s="1"/>
  <c r="T80" i="17" s="1"/>
  <c r="N63" i="17"/>
  <c r="N64" i="17" s="1"/>
  <c r="N47" i="17"/>
  <c r="N48" i="17" s="1"/>
  <c r="N31" i="17"/>
  <c r="N32" i="17" s="1"/>
  <c r="N15" i="17"/>
  <c r="N16" i="17" s="1"/>
  <c r="N67" i="17"/>
  <c r="N68" i="17" s="1"/>
  <c r="N51" i="17"/>
  <c r="N52" i="17" s="1"/>
  <c r="N35" i="17"/>
  <c r="N36" i="17" s="1"/>
  <c r="N191" i="17"/>
  <c r="L191" i="17"/>
  <c r="K191" i="17"/>
  <c r="J191" i="17"/>
  <c r="H191" i="17"/>
  <c r="G191" i="17"/>
  <c r="O188" i="17"/>
  <c r="R188" i="17" s="1"/>
  <c r="S188" i="17" s="1"/>
  <c r="T188" i="17" s="1"/>
  <c r="O184" i="17"/>
  <c r="R184" i="17" s="1"/>
  <c r="S184" i="17" s="1"/>
  <c r="T184" i="17" s="1"/>
  <c r="O172" i="17"/>
  <c r="R172" i="17" s="1"/>
  <c r="S172" i="17" s="1"/>
  <c r="T172" i="17" s="1"/>
  <c r="O164" i="17"/>
  <c r="R164" i="17" s="1"/>
  <c r="S164" i="17" s="1"/>
  <c r="T164" i="17" s="1"/>
  <c r="O160" i="17"/>
  <c r="R160" i="17" s="1"/>
  <c r="S160" i="17" s="1"/>
  <c r="T160" i="17" s="1"/>
  <c r="O152" i="17"/>
  <c r="R152" i="17" s="1"/>
  <c r="S152" i="17" s="1"/>
  <c r="T152" i="17" s="1"/>
  <c r="O144" i="17"/>
  <c r="R144" i="17" s="1"/>
  <c r="S144" i="17" s="1"/>
  <c r="T144" i="17" s="1"/>
  <c r="O136" i="17"/>
  <c r="R136" i="17" s="1"/>
  <c r="S136" i="17" s="1"/>
  <c r="T136" i="17" s="1"/>
  <c r="O128" i="17"/>
  <c r="R128" i="17" s="1"/>
  <c r="S128" i="17" s="1"/>
  <c r="T128" i="17" s="1"/>
  <c r="O84" i="17"/>
  <c r="R84" i="17" s="1"/>
  <c r="S84" i="17" s="1"/>
  <c r="T84" i="17" s="1"/>
  <c r="O88" i="17"/>
  <c r="R88" i="17" s="1"/>
  <c r="S88" i="17" s="1"/>
  <c r="T88" i="17" s="1"/>
  <c r="O96" i="17"/>
  <c r="R96" i="17" s="1"/>
  <c r="S96" i="17" s="1"/>
  <c r="T96" i="17" s="1"/>
  <c r="O104" i="17"/>
  <c r="R104" i="17" s="1"/>
  <c r="S104" i="17" s="1"/>
  <c r="T104" i="17" s="1"/>
  <c r="O112" i="17"/>
  <c r="R112" i="17" s="1"/>
  <c r="S112" i="17" s="1"/>
  <c r="T112" i="17" s="1"/>
  <c r="O120" i="17"/>
  <c r="R120" i="17" s="1"/>
  <c r="S120" i="17" s="1"/>
  <c r="T120" i="17" s="1"/>
  <c r="O72" i="17"/>
  <c r="R72" i="17" s="1"/>
  <c r="S72" i="17" s="1"/>
  <c r="T72" i="17" s="1"/>
  <c r="O56" i="17"/>
  <c r="R56" i="17" s="1"/>
  <c r="S56" i="17" s="1"/>
  <c r="T56" i="17" s="1"/>
  <c r="O40" i="17"/>
  <c r="R40" i="17" s="1"/>
  <c r="S40" i="17" s="1"/>
  <c r="T40" i="17" s="1"/>
  <c r="O24" i="17"/>
  <c r="R24" i="17" s="1"/>
  <c r="S24" i="17" s="1"/>
  <c r="T24" i="17" s="1"/>
  <c r="O76" i="17"/>
  <c r="O60" i="17"/>
  <c r="O44" i="17"/>
  <c r="O28" i="17"/>
  <c r="O12" i="17"/>
  <c r="E191" i="17"/>
  <c r="O92" i="17"/>
  <c r="O100" i="17"/>
  <c r="O108" i="17"/>
  <c r="O116" i="17"/>
  <c r="O64" i="17"/>
  <c r="R64" i="17" s="1"/>
  <c r="S64" i="17" s="1"/>
  <c r="T64" i="17" s="1"/>
  <c r="O48" i="17"/>
  <c r="R48" i="17" s="1"/>
  <c r="S48" i="17" s="1"/>
  <c r="T48" i="17" s="1"/>
  <c r="O32" i="17"/>
  <c r="R32" i="17" s="1"/>
  <c r="S32" i="17" s="1"/>
  <c r="T32" i="17" s="1"/>
  <c r="O16" i="17"/>
  <c r="R16" i="17" s="1"/>
  <c r="S16" i="17" s="1"/>
  <c r="T16" i="17" s="1"/>
  <c r="O68" i="17"/>
  <c r="R68" i="17" s="1"/>
  <c r="S68" i="17" s="1"/>
  <c r="T68" i="17" s="1"/>
  <c r="O52" i="17"/>
  <c r="R52" i="17" s="1"/>
  <c r="S52" i="17" s="1"/>
  <c r="T52" i="17" s="1"/>
  <c r="O36" i="17"/>
  <c r="R36" i="17" s="1"/>
  <c r="S36" i="17" s="1"/>
  <c r="T36" i="17" s="1"/>
  <c r="O20" i="17"/>
  <c r="R20" i="17" s="1"/>
  <c r="S20" i="17" s="1"/>
  <c r="T20" i="17" s="1"/>
  <c r="R76" i="17"/>
  <c r="S76" i="17" s="1"/>
  <c r="T76" i="17" s="1"/>
  <c r="R60" i="17"/>
  <c r="S60" i="17" s="1"/>
  <c r="T60" i="17" s="1"/>
  <c r="R44" i="17"/>
  <c r="S44" i="17" s="1"/>
  <c r="T44" i="17" s="1"/>
  <c r="R28" i="17"/>
  <c r="S28" i="17" s="1"/>
  <c r="T28" i="17" s="1"/>
  <c r="R12" i="17"/>
  <c r="S12" i="17" s="1"/>
  <c r="T12" i="17" s="1"/>
  <c r="N71" i="16"/>
  <c r="N72" i="16" s="1"/>
  <c r="N55" i="16"/>
  <c r="N56" i="16" s="1"/>
  <c r="N39" i="16"/>
  <c r="N40" i="16" s="1"/>
  <c r="N23" i="16"/>
  <c r="N24" i="16" s="1"/>
  <c r="N75" i="16"/>
  <c r="N76" i="16" s="1"/>
  <c r="N59" i="16"/>
  <c r="N60" i="16" s="1"/>
  <c r="O60" i="16" s="1"/>
  <c r="R60" i="16" s="1"/>
  <c r="S60" i="16" s="1"/>
  <c r="T60" i="16" s="1"/>
  <c r="N43" i="16"/>
  <c r="N44" i="16" s="1"/>
  <c r="N27" i="16"/>
  <c r="N28" i="16" s="1"/>
  <c r="O28" i="16" s="1"/>
  <c r="R28" i="16" s="1"/>
  <c r="S28" i="16" s="1"/>
  <c r="T28" i="16" s="1"/>
  <c r="M191" i="16"/>
  <c r="L191" i="16"/>
  <c r="K191" i="16"/>
  <c r="J191" i="16"/>
  <c r="I191" i="16"/>
  <c r="H191" i="16"/>
  <c r="G191" i="16"/>
  <c r="O188" i="16"/>
  <c r="R188" i="16" s="1"/>
  <c r="S188" i="16" s="1"/>
  <c r="T188" i="16" s="1"/>
  <c r="O180" i="16"/>
  <c r="R180" i="16" s="1"/>
  <c r="S180" i="16" s="1"/>
  <c r="T180" i="16" s="1"/>
  <c r="O184" i="16"/>
  <c r="R184" i="16" s="1"/>
  <c r="S184" i="16" s="1"/>
  <c r="T184" i="16" s="1"/>
  <c r="O176" i="16"/>
  <c r="R176" i="16" s="1"/>
  <c r="S176" i="16" s="1"/>
  <c r="T176" i="16" s="1"/>
  <c r="O144" i="16"/>
  <c r="R144" i="16" s="1"/>
  <c r="S144" i="16" s="1"/>
  <c r="T144" i="16" s="1"/>
  <c r="O128" i="16"/>
  <c r="R128" i="16" s="1"/>
  <c r="S128" i="16" s="1"/>
  <c r="T128" i="16" s="1"/>
  <c r="O120" i="16"/>
  <c r="R120" i="16" s="1"/>
  <c r="S120" i="16" s="1"/>
  <c r="T120" i="16" s="1"/>
  <c r="O112" i="16"/>
  <c r="O104" i="16"/>
  <c r="R104" i="16" s="1"/>
  <c r="S104" i="16" s="1"/>
  <c r="T104" i="16" s="1"/>
  <c r="O96" i="16"/>
  <c r="R96" i="16" s="1"/>
  <c r="S96" i="16" s="1"/>
  <c r="T96" i="16" s="1"/>
  <c r="O88" i="16"/>
  <c r="R88" i="16" s="1"/>
  <c r="S88" i="16" s="1"/>
  <c r="T88" i="16" s="1"/>
  <c r="F191" i="16"/>
  <c r="O136" i="16"/>
  <c r="R136" i="16" s="1"/>
  <c r="S136" i="16" s="1"/>
  <c r="T136" i="16" s="1"/>
  <c r="O116" i="16"/>
  <c r="R116" i="16" s="1"/>
  <c r="S116" i="16" s="1"/>
  <c r="T116" i="16" s="1"/>
  <c r="O108" i="16"/>
  <c r="R108" i="16" s="1"/>
  <c r="S108" i="16" s="1"/>
  <c r="T108" i="16" s="1"/>
  <c r="O100" i="16"/>
  <c r="R100" i="16" s="1"/>
  <c r="S100" i="16" s="1"/>
  <c r="T100" i="16" s="1"/>
  <c r="O92" i="16"/>
  <c r="R92" i="16" s="1"/>
  <c r="S92" i="16" s="1"/>
  <c r="T92" i="16" s="1"/>
  <c r="O148" i="16"/>
  <c r="R148" i="16" s="1"/>
  <c r="S148" i="16" s="1"/>
  <c r="T148" i="16" s="1"/>
  <c r="O140" i="16"/>
  <c r="R140" i="16" s="1"/>
  <c r="S140" i="16" s="1"/>
  <c r="T140" i="16" s="1"/>
  <c r="O124" i="16"/>
  <c r="R124" i="16" s="1"/>
  <c r="S124" i="16" s="1"/>
  <c r="T124" i="16" s="1"/>
  <c r="E191" i="16"/>
  <c r="O152" i="16"/>
  <c r="R152" i="16" s="1"/>
  <c r="S152" i="16" s="1"/>
  <c r="T152" i="16" s="1"/>
  <c r="O160" i="16"/>
  <c r="R160" i="16" s="1"/>
  <c r="S160" i="16" s="1"/>
  <c r="T160" i="16" s="1"/>
  <c r="O168" i="16"/>
  <c r="R168" i="16" s="1"/>
  <c r="S168" i="16" s="1"/>
  <c r="T168" i="16" s="1"/>
  <c r="O72" i="16"/>
  <c r="R72" i="16" s="1"/>
  <c r="S72" i="16" s="1"/>
  <c r="T72" i="16" s="1"/>
  <c r="O56" i="16"/>
  <c r="R56" i="16" s="1"/>
  <c r="S56" i="16" s="1"/>
  <c r="T56" i="16" s="1"/>
  <c r="O40" i="16"/>
  <c r="R40" i="16" s="1"/>
  <c r="S40" i="16" s="1"/>
  <c r="T40" i="16" s="1"/>
  <c r="O24" i="16"/>
  <c r="R24" i="16" s="1"/>
  <c r="S24" i="16" s="1"/>
  <c r="T24" i="16" s="1"/>
  <c r="O76" i="16"/>
  <c r="R76" i="16" s="1"/>
  <c r="S76" i="16" s="1"/>
  <c r="T76" i="16" s="1"/>
  <c r="O44" i="16"/>
  <c r="R44" i="16" s="1"/>
  <c r="S44" i="16" s="1"/>
  <c r="T44" i="16" s="1"/>
  <c r="O12" i="16"/>
  <c r="R12" i="16" s="1"/>
  <c r="S12" i="16" s="1"/>
  <c r="T12" i="16" s="1"/>
  <c r="O132" i="16"/>
  <c r="R132" i="16" s="1"/>
  <c r="S132" i="16" s="1"/>
  <c r="T132" i="16" s="1"/>
  <c r="O156" i="16"/>
  <c r="R156" i="16" s="1"/>
  <c r="S156" i="16" s="1"/>
  <c r="T156" i="16" s="1"/>
  <c r="O164" i="16"/>
  <c r="R164" i="16" s="1"/>
  <c r="S164" i="16" s="1"/>
  <c r="T164" i="16" s="1"/>
  <c r="O172" i="16"/>
  <c r="R172" i="16" s="1"/>
  <c r="S172" i="16" s="1"/>
  <c r="T172" i="16" s="1"/>
  <c r="O84" i="16"/>
  <c r="R84" i="16" s="1"/>
  <c r="S84" i="16" s="1"/>
  <c r="T84" i="16" s="1"/>
  <c r="O80" i="16"/>
  <c r="R80" i="16" s="1"/>
  <c r="S80" i="16" s="1"/>
  <c r="T80" i="16" s="1"/>
  <c r="O64" i="16"/>
  <c r="R64" i="16" s="1"/>
  <c r="S64" i="16" s="1"/>
  <c r="T64" i="16" s="1"/>
  <c r="O48" i="16"/>
  <c r="R48" i="16" s="1"/>
  <c r="S48" i="16" s="1"/>
  <c r="T48" i="16" s="1"/>
  <c r="O32" i="16"/>
  <c r="R32" i="16" s="1"/>
  <c r="S32" i="16" s="1"/>
  <c r="T32" i="16" s="1"/>
  <c r="O16" i="16"/>
  <c r="R16" i="16" s="1"/>
  <c r="S16" i="16" s="1"/>
  <c r="T16" i="16" s="1"/>
  <c r="O68" i="16"/>
  <c r="R68" i="16" s="1"/>
  <c r="S68" i="16" s="1"/>
  <c r="T68" i="16" s="1"/>
  <c r="O52" i="16"/>
  <c r="R52" i="16" s="1"/>
  <c r="S52" i="16" s="1"/>
  <c r="T52" i="16" s="1"/>
  <c r="O36" i="16"/>
  <c r="R36" i="16" s="1"/>
  <c r="S36" i="16" s="1"/>
  <c r="T36" i="16" s="1"/>
  <c r="O20" i="16"/>
  <c r="R20" i="16" s="1"/>
  <c r="S20" i="16" s="1"/>
  <c r="T20" i="16" s="1"/>
  <c r="N191" i="15"/>
  <c r="M191" i="15"/>
  <c r="L191" i="15"/>
  <c r="K191" i="15"/>
  <c r="J191" i="15"/>
  <c r="I191" i="15"/>
  <c r="H191" i="15"/>
  <c r="G191" i="15"/>
  <c r="O188" i="15"/>
  <c r="O180" i="15"/>
  <c r="O184" i="15"/>
  <c r="O176" i="15"/>
  <c r="O144" i="15"/>
  <c r="O128" i="15"/>
  <c r="O104" i="15"/>
  <c r="O120" i="15"/>
  <c r="R120" i="15" s="1"/>
  <c r="S120" i="15" s="1"/>
  <c r="T120" i="15" s="1"/>
  <c r="F191" i="15"/>
  <c r="O136" i="15"/>
  <c r="O132" i="15"/>
  <c r="O88" i="15"/>
  <c r="O140" i="15"/>
  <c r="O124" i="15"/>
  <c r="E191" i="15"/>
  <c r="O96" i="15"/>
  <c r="R96" i="15" s="1"/>
  <c r="S96" i="15" s="1"/>
  <c r="T96" i="15" s="1"/>
  <c r="O112" i="15"/>
  <c r="O152" i="15"/>
  <c r="R152" i="15" s="1"/>
  <c r="S152" i="15" s="1"/>
  <c r="T152" i="15" s="1"/>
  <c r="O160" i="15"/>
  <c r="O168" i="15"/>
  <c r="R168" i="15" s="1"/>
  <c r="S168" i="15" s="1"/>
  <c r="T168" i="15" s="1"/>
  <c r="O72" i="15"/>
  <c r="R72" i="15" s="1"/>
  <c r="S72" i="15" s="1"/>
  <c r="T72" i="15" s="1"/>
  <c r="O56" i="15"/>
  <c r="O40" i="15"/>
  <c r="R40" i="15" s="1"/>
  <c r="S40" i="15" s="1"/>
  <c r="T40" i="15" s="1"/>
  <c r="O24" i="15"/>
  <c r="R24" i="15" s="1"/>
  <c r="S24" i="15" s="1"/>
  <c r="T24" i="15" s="1"/>
  <c r="O84" i="15"/>
  <c r="R84" i="15" s="1"/>
  <c r="S84" i="15" s="1"/>
  <c r="T84" i="15" s="1"/>
  <c r="O68" i="15"/>
  <c r="R68" i="15" s="1"/>
  <c r="S68" i="15" s="1"/>
  <c r="T68" i="15" s="1"/>
  <c r="O52" i="15"/>
  <c r="R52" i="15" s="1"/>
  <c r="S52" i="15" s="1"/>
  <c r="T52" i="15" s="1"/>
  <c r="O36" i="15"/>
  <c r="R36" i="15" s="1"/>
  <c r="S36" i="15" s="1"/>
  <c r="T36" i="15" s="1"/>
  <c r="O20" i="15"/>
  <c r="R20" i="15" s="1"/>
  <c r="S20" i="15" s="1"/>
  <c r="T20" i="15" s="1"/>
  <c r="R56" i="15"/>
  <c r="S56" i="15" s="1"/>
  <c r="T56" i="15" s="1"/>
  <c r="O92" i="15"/>
  <c r="O100" i="15"/>
  <c r="O108" i="15"/>
  <c r="O116" i="15"/>
  <c r="O148" i="15"/>
  <c r="O156" i="15"/>
  <c r="O164" i="15"/>
  <c r="O172" i="15"/>
  <c r="O80" i="15"/>
  <c r="R80" i="15" s="1"/>
  <c r="S80" i="15" s="1"/>
  <c r="T80" i="15" s="1"/>
  <c r="O64" i="15"/>
  <c r="R64" i="15" s="1"/>
  <c r="S64" i="15" s="1"/>
  <c r="T64" i="15" s="1"/>
  <c r="O48" i="15"/>
  <c r="R48" i="15" s="1"/>
  <c r="S48" i="15" s="1"/>
  <c r="T48" i="15" s="1"/>
  <c r="O32" i="15"/>
  <c r="R32" i="15" s="1"/>
  <c r="S32" i="15" s="1"/>
  <c r="T32" i="15" s="1"/>
  <c r="O16" i="15"/>
  <c r="R16" i="15" s="1"/>
  <c r="S16" i="15" s="1"/>
  <c r="T16" i="15" s="1"/>
  <c r="O76" i="15"/>
  <c r="R76" i="15" s="1"/>
  <c r="S76" i="15" s="1"/>
  <c r="T76" i="15" s="1"/>
  <c r="O60" i="15"/>
  <c r="R60" i="15" s="1"/>
  <c r="S60" i="15" s="1"/>
  <c r="T60" i="15" s="1"/>
  <c r="O44" i="15"/>
  <c r="R44" i="15" s="1"/>
  <c r="S44" i="15" s="1"/>
  <c r="T44" i="15" s="1"/>
  <c r="O28" i="15"/>
  <c r="R28" i="15" s="1"/>
  <c r="S28" i="15" s="1"/>
  <c r="T28" i="15" s="1"/>
  <c r="O12" i="15"/>
  <c r="R12" i="15" s="1"/>
  <c r="S12" i="15" s="1"/>
  <c r="T12" i="15" s="1"/>
  <c r="N191" i="14"/>
  <c r="M191" i="14"/>
  <c r="L191" i="14"/>
  <c r="K191" i="14"/>
  <c r="J191" i="14"/>
  <c r="I191" i="14"/>
  <c r="H191" i="14"/>
  <c r="O20" i="14"/>
  <c r="R20" i="14" s="1"/>
  <c r="S20" i="14" s="1"/>
  <c r="T20" i="14" s="1"/>
  <c r="G191" i="14"/>
  <c r="O176" i="14"/>
  <c r="O180" i="14"/>
  <c r="R180" i="14" s="1"/>
  <c r="S180" i="14" s="1"/>
  <c r="T180" i="14" s="1"/>
  <c r="F191" i="14"/>
  <c r="O112" i="14"/>
  <c r="R112" i="14" s="1"/>
  <c r="S112" i="14" s="1"/>
  <c r="T112" i="14" s="1"/>
  <c r="O104" i="14"/>
  <c r="R104" i="14" s="1"/>
  <c r="S104" i="14" s="1"/>
  <c r="T104" i="14" s="1"/>
  <c r="O96" i="14"/>
  <c r="R96" i="14" s="1"/>
  <c r="S96" i="14" s="1"/>
  <c r="T96" i="14" s="1"/>
  <c r="O88" i="14"/>
  <c r="O116" i="14"/>
  <c r="R116" i="14" s="1"/>
  <c r="S116" i="14" s="1"/>
  <c r="T116" i="14" s="1"/>
  <c r="O108" i="14"/>
  <c r="O100" i="14"/>
  <c r="R100" i="14" s="1"/>
  <c r="S100" i="14" s="1"/>
  <c r="T100" i="14" s="1"/>
  <c r="O92" i="14"/>
  <c r="O188" i="14"/>
  <c r="R188" i="14" s="1"/>
  <c r="S188" i="14" s="1"/>
  <c r="T188" i="14" s="1"/>
  <c r="O184" i="14"/>
  <c r="E191" i="14"/>
  <c r="O120" i="14"/>
  <c r="O128" i="14"/>
  <c r="R128" i="14" s="1"/>
  <c r="S128" i="14" s="1"/>
  <c r="T128" i="14" s="1"/>
  <c r="O136" i="14"/>
  <c r="O144" i="14"/>
  <c r="R144" i="14" s="1"/>
  <c r="S144" i="14" s="1"/>
  <c r="T144" i="14" s="1"/>
  <c r="O152" i="14"/>
  <c r="O160" i="14"/>
  <c r="R160" i="14" s="1"/>
  <c r="S160" i="14" s="1"/>
  <c r="T160" i="14" s="1"/>
  <c r="O168" i="14"/>
  <c r="O80" i="14"/>
  <c r="R80" i="14" s="1"/>
  <c r="S80" i="14" s="1"/>
  <c r="T80" i="14" s="1"/>
  <c r="O64" i="14"/>
  <c r="R64" i="14" s="1"/>
  <c r="S64" i="14" s="1"/>
  <c r="T64" i="14" s="1"/>
  <c r="O48" i="14"/>
  <c r="R48" i="14" s="1"/>
  <c r="S48" i="14" s="1"/>
  <c r="T48" i="14" s="1"/>
  <c r="O32" i="14"/>
  <c r="R32" i="14" s="1"/>
  <c r="S32" i="14" s="1"/>
  <c r="T32" i="14" s="1"/>
  <c r="O16" i="14"/>
  <c r="R16" i="14" s="1"/>
  <c r="S16" i="14" s="1"/>
  <c r="T16" i="14" s="1"/>
  <c r="O68" i="14"/>
  <c r="R68" i="14" s="1"/>
  <c r="S68" i="14" s="1"/>
  <c r="T68" i="14" s="1"/>
  <c r="O52" i="14"/>
  <c r="R52" i="14" s="1"/>
  <c r="S52" i="14" s="1"/>
  <c r="T52" i="14" s="1"/>
  <c r="O36" i="14"/>
  <c r="R36" i="14" s="1"/>
  <c r="S36" i="14" s="1"/>
  <c r="T36" i="14" s="1"/>
  <c r="O124" i="14"/>
  <c r="R124" i="14" s="1"/>
  <c r="S124" i="14" s="1"/>
  <c r="T124" i="14" s="1"/>
  <c r="O132" i="14"/>
  <c r="R132" i="14" s="1"/>
  <c r="S132" i="14" s="1"/>
  <c r="T132" i="14" s="1"/>
  <c r="O140" i="14"/>
  <c r="R140" i="14" s="1"/>
  <c r="S140" i="14" s="1"/>
  <c r="T140" i="14" s="1"/>
  <c r="O148" i="14"/>
  <c r="R148" i="14" s="1"/>
  <c r="S148" i="14" s="1"/>
  <c r="T148" i="14" s="1"/>
  <c r="O156" i="14"/>
  <c r="R156" i="14" s="1"/>
  <c r="S156" i="14" s="1"/>
  <c r="T156" i="14" s="1"/>
  <c r="O164" i="14"/>
  <c r="R164" i="14" s="1"/>
  <c r="S164" i="14" s="1"/>
  <c r="T164" i="14" s="1"/>
  <c r="O172" i="14"/>
  <c r="R172" i="14" s="1"/>
  <c r="S172" i="14" s="1"/>
  <c r="T172" i="14" s="1"/>
  <c r="O84" i="14"/>
  <c r="R84" i="14" s="1"/>
  <c r="S84" i="14" s="1"/>
  <c r="T84" i="14" s="1"/>
  <c r="O72" i="14"/>
  <c r="R72" i="14" s="1"/>
  <c r="S72" i="14" s="1"/>
  <c r="T72" i="14" s="1"/>
  <c r="O56" i="14"/>
  <c r="R56" i="14" s="1"/>
  <c r="S56" i="14" s="1"/>
  <c r="T56" i="14" s="1"/>
  <c r="O40" i="14"/>
  <c r="R40" i="14" s="1"/>
  <c r="S40" i="14" s="1"/>
  <c r="T40" i="14" s="1"/>
  <c r="O24" i="14"/>
  <c r="R24" i="14" s="1"/>
  <c r="S24" i="14" s="1"/>
  <c r="T24" i="14" s="1"/>
  <c r="O76" i="14"/>
  <c r="R76" i="14" s="1"/>
  <c r="S76" i="14" s="1"/>
  <c r="T76" i="14" s="1"/>
  <c r="O60" i="14"/>
  <c r="R60" i="14" s="1"/>
  <c r="S60" i="14" s="1"/>
  <c r="T60" i="14" s="1"/>
  <c r="O44" i="14"/>
  <c r="R44" i="14" s="1"/>
  <c r="S44" i="14" s="1"/>
  <c r="T44" i="14" s="1"/>
  <c r="O28" i="14"/>
  <c r="R28" i="14" s="1"/>
  <c r="S28" i="14" s="1"/>
  <c r="T28" i="14" s="1"/>
  <c r="O12" i="14"/>
  <c r="R12" i="14" s="1"/>
  <c r="S12" i="14" s="1"/>
  <c r="T12" i="14" s="1"/>
  <c r="N191" i="13"/>
  <c r="M191" i="13"/>
  <c r="L191" i="13"/>
  <c r="K191" i="13"/>
  <c r="O40" i="13"/>
  <c r="R40" i="13" s="1"/>
  <c r="S40" i="13" s="1"/>
  <c r="T40" i="13" s="1"/>
  <c r="O24" i="13"/>
  <c r="R24" i="13" s="1"/>
  <c r="S24" i="13" s="1"/>
  <c r="T24" i="13" s="1"/>
  <c r="J191" i="13"/>
  <c r="I191" i="13"/>
  <c r="H191" i="13"/>
  <c r="O160" i="13"/>
  <c r="R160" i="13" s="1"/>
  <c r="S160" i="13" s="1"/>
  <c r="T160" i="13" s="1"/>
  <c r="O144" i="13"/>
  <c r="R144" i="13" s="1"/>
  <c r="S144" i="13" s="1"/>
  <c r="T144" i="13" s="1"/>
  <c r="O128" i="13"/>
  <c r="R128" i="13" s="1"/>
  <c r="S128" i="13" s="1"/>
  <c r="T128" i="13" s="1"/>
  <c r="G191" i="13"/>
  <c r="O100" i="13"/>
  <c r="R100" i="13" s="1"/>
  <c r="S100" i="13" s="1"/>
  <c r="T100" i="13" s="1"/>
  <c r="O156" i="13"/>
  <c r="R156" i="13" s="1"/>
  <c r="S156" i="13" s="1"/>
  <c r="T156" i="13" s="1"/>
  <c r="O140" i="13"/>
  <c r="R140" i="13" s="1"/>
  <c r="S140" i="13" s="1"/>
  <c r="T140" i="13" s="1"/>
  <c r="O124" i="13"/>
  <c r="R124" i="13" s="1"/>
  <c r="S124" i="13" s="1"/>
  <c r="T124" i="13" s="1"/>
  <c r="O188" i="13"/>
  <c r="R188" i="13" s="1"/>
  <c r="S188" i="13" s="1"/>
  <c r="T188" i="13" s="1"/>
  <c r="O184" i="13"/>
  <c r="R184" i="13" s="1"/>
  <c r="S184" i="13" s="1"/>
  <c r="T184" i="13" s="1"/>
  <c r="O152" i="13"/>
  <c r="R152" i="13" s="1"/>
  <c r="S152" i="13" s="1"/>
  <c r="T152" i="13" s="1"/>
  <c r="O136" i="13"/>
  <c r="R136" i="13" s="1"/>
  <c r="S136" i="13" s="1"/>
  <c r="T136" i="13" s="1"/>
  <c r="O80" i="13"/>
  <c r="R80" i="13" s="1"/>
  <c r="S80" i="13" s="1"/>
  <c r="T80" i="13" s="1"/>
  <c r="O76" i="13"/>
  <c r="R76" i="13" s="1"/>
  <c r="S76" i="13" s="1"/>
  <c r="T76" i="13" s="1"/>
  <c r="O64" i="13"/>
  <c r="R64" i="13" s="1"/>
  <c r="S64" i="13" s="1"/>
  <c r="T64" i="13" s="1"/>
  <c r="O60" i="13"/>
  <c r="R60" i="13" s="1"/>
  <c r="S60" i="13" s="1"/>
  <c r="T60" i="13" s="1"/>
  <c r="O48" i="13"/>
  <c r="R48" i="13" s="1"/>
  <c r="S48" i="13" s="1"/>
  <c r="T48" i="13" s="1"/>
  <c r="F191" i="13"/>
  <c r="O88" i="13"/>
  <c r="R88" i="13" s="1"/>
  <c r="S88" i="13" s="1"/>
  <c r="T88" i="13" s="1"/>
  <c r="O84" i="13"/>
  <c r="R84" i="13" s="1"/>
  <c r="S84" i="13" s="1"/>
  <c r="T84" i="13" s="1"/>
  <c r="O72" i="13"/>
  <c r="R72" i="13" s="1"/>
  <c r="S72" i="13" s="1"/>
  <c r="T72" i="13" s="1"/>
  <c r="O68" i="13"/>
  <c r="R68" i="13" s="1"/>
  <c r="S68" i="13" s="1"/>
  <c r="T68" i="13" s="1"/>
  <c r="O56" i="13"/>
  <c r="R56" i="13" s="1"/>
  <c r="S56" i="13" s="1"/>
  <c r="T56" i="13" s="1"/>
  <c r="O52" i="13"/>
  <c r="R52" i="13" s="1"/>
  <c r="S52" i="13" s="1"/>
  <c r="T52" i="13" s="1"/>
  <c r="O180" i="13"/>
  <c r="R180" i="13" s="1"/>
  <c r="S180" i="13" s="1"/>
  <c r="T180" i="13" s="1"/>
  <c r="O176" i="13"/>
  <c r="R176" i="13" s="1"/>
  <c r="S176" i="13" s="1"/>
  <c r="T176" i="13" s="1"/>
  <c r="O32" i="13"/>
  <c r="R32" i="13" s="1"/>
  <c r="S32" i="13" s="1"/>
  <c r="T32" i="13" s="1"/>
  <c r="O36" i="13"/>
  <c r="R36" i="13" s="1"/>
  <c r="S36" i="13" s="1"/>
  <c r="T36" i="13" s="1"/>
  <c r="O20" i="13"/>
  <c r="R20" i="13" s="1"/>
  <c r="S20" i="13" s="1"/>
  <c r="T20" i="13" s="1"/>
  <c r="O16" i="13"/>
  <c r="R16" i="13" s="1"/>
  <c r="S16" i="13" s="1"/>
  <c r="T16" i="13" s="1"/>
  <c r="O168" i="13"/>
  <c r="R168" i="13" s="1"/>
  <c r="S168" i="13" s="1"/>
  <c r="T168" i="13" s="1"/>
  <c r="O172" i="13"/>
  <c r="R172" i="13" s="1"/>
  <c r="S172" i="13" s="1"/>
  <c r="T172" i="13" s="1"/>
  <c r="O148" i="13"/>
  <c r="R148" i="13" s="1"/>
  <c r="S148" i="13" s="1"/>
  <c r="T148" i="13" s="1"/>
  <c r="O132" i="13"/>
  <c r="R132" i="13" s="1"/>
  <c r="S132" i="13" s="1"/>
  <c r="T132" i="13" s="1"/>
  <c r="O92" i="13"/>
  <c r="R92" i="13" s="1"/>
  <c r="S92" i="13" s="1"/>
  <c r="T92" i="13" s="1"/>
  <c r="E191" i="13"/>
  <c r="O96" i="13"/>
  <c r="R96" i="13" s="1"/>
  <c r="S96" i="13" s="1"/>
  <c r="T96" i="13" s="1"/>
  <c r="O104" i="13"/>
  <c r="R104" i="13" s="1"/>
  <c r="S104" i="13" s="1"/>
  <c r="T104" i="13" s="1"/>
  <c r="O112" i="13"/>
  <c r="R112" i="13" s="1"/>
  <c r="S112" i="13" s="1"/>
  <c r="T112" i="13" s="1"/>
  <c r="O120" i="13"/>
  <c r="R120" i="13" s="1"/>
  <c r="S120" i="13" s="1"/>
  <c r="T120" i="13" s="1"/>
  <c r="O164" i="13"/>
  <c r="O108" i="13"/>
  <c r="R108" i="13" s="1"/>
  <c r="S108" i="13" s="1"/>
  <c r="T108" i="13" s="1"/>
  <c r="O116" i="13"/>
  <c r="R116" i="13" s="1"/>
  <c r="S116" i="13" s="1"/>
  <c r="T116" i="13" s="1"/>
  <c r="N191" i="12"/>
  <c r="M191" i="12"/>
  <c r="L191" i="12"/>
  <c r="K191" i="12"/>
  <c r="I191" i="12"/>
  <c r="H191" i="12"/>
  <c r="O180" i="12"/>
  <c r="R180" i="12" s="1"/>
  <c r="S180" i="12" s="1"/>
  <c r="T180" i="12" s="1"/>
  <c r="O176" i="12"/>
  <c r="O188" i="12"/>
  <c r="G191" i="12"/>
  <c r="O164" i="12"/>
  <c r="O76" i="12"/>
  <c r="O72" i="12"/>
  <c r="O68" i="12"/>
  <c r="O64" i="12"/>
  <c r="O60" i="12"/>
  <c r="O56" i="12"/>
  <c r="O52" i="12"/>
  <c r="O48" i="12"/>
  <c r="O44" i="12"/>
  <c r="O40" i="12"/>
  <c r="O36" i="12"/>
  <c r="O32" i="12"/>
  <c r="O28" i="12"/>
  <c r="O24" i="12"/>
  <c r="O20" i="12"/>
  <c r="O16" i="12"/>
  <c r="O12" i="12"/>
  <c r="F191" i="12"/>
  <c r="O92" i="12"/>
  <c r="O108" i="12"/>
  <c r="R108" i="12" s="1"/>
  <c r="S108" i="12" s="1"/>
  <c r="T108" i="12" s="1"/>
  <c r="O124" i="12"/>
  <c r="R124" i="12" s="1"/>
  <c r="S124" i="12" s="1"/>
  <c r="T124" i="12" s="1"/>
  <c r="O140" i="12"/>
  <c r="O156" i="12"/>
  <c r="O84" i="12"/>
  <c r="R84" i="12" s="1"/>
  <c r="S84" i="12" s="1"/>
  <c r="T84" i="12" s="1"/>
  <c r="O100" i="12"/>
  <c r="R100" i="12" s="1"/>
  <c r="S100" i="12" s="1"/>
  <c r="T100" i="12" s="1"/>
  <c r="O116" i="12"/>
  <c r="R116" i="12" s="1"/>
  <c r="S116" i="12" s="1"/>
  <c r="T116" i="12" s="1"/>
  <c r="O132" i="12"/>
  <c r="R132" i="12" s="1"/>
  <c r="S132" i="12" s="1"/>
  <c r="T132" i="12" s="1"/>
  <c r="O148" i="12"/>
  <c r="R148" i="12" s="1"/>
  <c r="S148" i="12" s="1"/>
  <c r="T148" i="12" s="1"/>
  <c r="O172" i="12"/>
  <c r="O80" i="12"/>
  <c r="R80" i="12" s="1"/>
  <c r="S80" i="12" s="1"/>
  <c r="T80" i="12" s="1"/>
  <c r="E191" i="12"/>
  <c r="O88" i="12"/>
  <c r="R88" i="12" s="1"/>
  <c r="S88" i="12" s="1"/>
  <c r="T88" i="12" s="1"/>
  <c r="O96" i="12"/>
  <c r="O104" i="12"/>
  <c r="R104" i="12" s="1"/>
  <c r="S104" i="12" s="1"/>
  <c r="T104" i="12" s="1"/>
  <c r="O112" i="12"/>
  <c r="R112" i="12" s="1"/>
  <c r="S112" i="12" s="1"/>
  <c r="T112" i="12" s="1"/>
  <c r="O120" i="12"/>
  <c r="R120" i="12" s="1"/>
  <c r="S120" i="12" s="1"/>
  <c r="T120" i="12" s="1"/>
  <c r="O128" i="12"/>
  <c r="R128" i="12" s="1"/>
  <c r="S128" i="12" s="1"/>
  <c r="T128" i="12" s="1"/>
  <c r="O136" i="12"/>
  <c r="R136" i="12" s="1"/>
  <c r="S136" i="12" s="1"/>
  <c r="T136" i="12" s="1"/>
  <c r="O144" i="12"/>
  <c r="R144" i="12" s="1"/>
  <c r="S144" i="12" s="1"/>
  <c r="T144" i="12" s="1"/>
  <c r="O152" i="12"/>
  <c r="R152" i="12" s="1"/>
  <c r="S152" i="12" s="1"/>
  <c r="T152" i="12" s="1"/>
  <c r="O160" i="12"/>
  <c r="R160" i="12" s="1"/>
  <c r="S160" i="12" s="1"/>
  <c r="T160" i="12" s="1"/>
  <c r="O168" i="12"/>
  <c r="R168" i="12" s="1"/>
  <c r="S168" i="12" s="1"/>
  <c r="T168" i="12" s="1"/>
  <c r="O184" i="12"/>
  <c r="R184" i="12" s="1"/>
  <c r="S184" i="12" s="1"/>
  <c r="T184" i="12" s="1"/>
  <c r="O4" i="21"/>
  <c r="R120" i="21"/>
  <c r="S120" i="21" s="1"/>
  <c r="T120" i="21" s="1"/>
  <c r="R112" i="21"/>
  <c r="S112" i="21" s="1"/>
  <c r="T112" i="21" s="1"/>
  <c r="R104" i="21"/>
  <c r="S104" i="21" s="1"/>
  <c r="T104" i="21" s="1"/>
  <c r="R96" i="21"/>
  <c r="S96" i="21" s="1"/>
  <c r="T96" i="21" s="1"/>
  <c r="R88" i="21"/>
  <c r="S88" i="21" s="1"/>
  <c r="T88" i="21" s="1"/>
  <c r="R84" i="21"/>
  <c r="S84" i="21" s="1"/>
  <c r="T84" i="21" s="1"/>
  <c r="R80" i="21"/>
  <c r="S80" i="21" s="1"/>
  <c r="T80" i="21" s="1"/>
  <c r="R76" i="21"/>
  <c r="S76" i="21" s="1"/>
  <c r="T76" i="21" s="1"/>
  <c r="R72" i="21"/>
  <c r="S72" i="21" s="1"/>
  <c r="T72" i="21" s="1"/>
  <c r="R68" i="21"/>
  <c r="S68" i="21" s="1"/>
  <c r="T68" i="21" s="1"/>
  <c r="R64" i="21"/>
  <c r="S64" i="21" s="1"/>
  <c r="T64" i="21" s="1"/>
  <c r="R60" i="21"/>
  <c r="S60" i="21" s="1"/>
  <c r="T60" i="21" s="1"/>
  <c r="R56" i="21"/>
  <c r="S56" i="21" s="1"/>
  <c r="T56" i="21" s="1"/>
  <c r="R52" i="21"/>
  <c r="S52" i="21" s="1"/>
  <c r="T52" i="21" s="1"/>
  <c r="R48" i="21"/>
  <c r="S48" i="21" s="1"/>
  <c r="T48" i="21" s="1"/>
  <c r="R44" i="21"/>
  <c r="S44" i="21" s="1"/>
  <c r="T44" i="21" s="1"/>
  <c r="R40" i="21"/>
  <c r="S40" i="21" s="1"/>
  <c r="T40" i="21" s="1"/>
  <c r="R36" i="21"/>
  <c r="S36" i="21" s="1"/>
  <c r="T36" i="21" s="1"/>
  <c r="R32" i="21"/>
  <c r="S32" i="21" s="1"/>
  <c r="T32" i="21" s="1"/>
  <c r="R28" i="21"/>
  <c r="S28" i="21" s="1"/>
  <c r="T28" i="21" s="1"/>
  <c r="R24" i="21"/>
  <c r="S24" i="21" s="1"/>
  <c r="T24" i="21" s="1"/>
  <c r="R20" i="21"/>
  <c r="S20" i="21" s="1"/>
  <c r="T20" i="21" s="1"/>
  <c r="R16" i="21"/>
  <c r="S16" i="21" s="1"/>
  <c r="T16" i="21" s="1"/>
  <c r="R12" i="21"/>
  <c r="S12" i="21" s="1"/>
  <c r="T12" i="21" s="1"/>
  <c r="D191" i="21"/>
  <c r="O8" i="21"/>
  <c r="R180" i="21"/>
  <c r="S180" i="21" s="1"/>
  <c r="T180" i="21" s="1"/>
  <c r="R176" i="21"/>
  <c r="S176" i="21" s="1"/>
  <c r="T176" i="21" s="1"/>
  <c r="R140" i="21"/>
  <c r="S140" i="21" s="1"/>
  <c r="T140" i="21" s="1"/>
  <c r="O4" i="20"/>
  <c r="O4" i="19"/>
  <c r="K39" i="18"/>
  <c r="K40" i="18" s="1"/>
  <c r="K23" i="18"/>
  <c r="K24" i="18" s="1"/>
  <c r="K47" i="18"/>
  <c r="K48" i="18" s="1"/>
  <c r="K31" i="18"/>
  <c r="K32" i="18" s="1"/>
  <c r="M47" i="18"/>
  <c r="M48" i="18" s="1"/>
  <c r="M39" i="18"/>
  <c r="M40" i="18" s="1"/>
  <c r="M31" i="18"/>
  <c r="M32" i="18" s="1"/>
  <c r="M23" i="18"/>
  <c r="M24" i="18" s="1"/>
  <c r="O4" i="18"/>
  <c r="O4" i="17"/>
  <c r="O4" i="16"/>
  <c r="O4" i="15"/>
  <c r="O4" i="14"/>
  <c r="O4" i="13"/>
  <c r="O4" i="12"/>
  <c r="M159" i="11"/>
  <c r="M160" i="11" s="1"/>
  <c r="M155" i="11"/>
  <c r="M156" i="11" s="1"/>
  <c r="O156" i="11" s="1"/>
  <c r="R156" i="11" s="1"/>
  <c r="S156" i="11" s="1"/>
  <c r="T156" i="11" s="1"/>
  <c r="M123" i="11"/>
  <c r="M124" i="11" s="1"/>
  <c r="M119" i="11"/>
  <c r="M120" i="11" s="1"/>
  <c r="M127" i="11"/>
  <c r="M128" i="11" s="1"/>
  <c r="M115" i="11"/>
  <c r="M116" i="11" s="1"/>
  <c r="O116" i="11" s="1"/>
  <c r="R116" i="11" s="1"/>
  <c r="S116" i="11" s="1"/>
  <c r="T116" i="11" s="1"/>
  <c r="M91" i="11"/>
  <c r="M92" i="11" s="1"/>
  <c r="M83" i="11"/>
  <c r="M84" i="11" s="1"/>
  <c r="O84" i="11" s="1"/>
  <c r="R84" i="11" s="1"/>
  <c r="S84" i="11" s="1"/>
  <c r="T84" i="11" s="1"/>
  <c r="M79" i="11"/>
  <c r="M80" i="11" s="1"/>
  <c r="M67" i="11"/>
  <c r="M68" i="11" s="1"/>
  <c r="O68" i="11" s="1"/>
  <c r="R68" i="11" s="1"/>
  <c r="S68" i="11" s="1"/>
  <c r="T68" i="11" s="1"/>
  <c r="M63" i="11"/>
  <c r="M64" i="11" s="1"/>
  <c r="M51" i="11"/>
  <c r="M52" i="11" s="1"/>
  <c r="M47" i="11"/>
  <c r="M48" i="11" s="1"/>
  <c r="M35" i="11"/>
  <c r="M36" i="11" s="1"/>
  <c r="O36" i="11" s="1"/>
  <c r="R36" i="11" s="1"/>
  <c r="S36" i="11" s="1"/>
  <c r="T36" i="11" s="1"/>
  <c r="M31" i="11"/>
  <c r="M32" i="11" s="1"/>
  <c r="M19" i="11"/>
  <c r="M20" i="11" s="1"/>
  <c r="M15" i="11"/>
  <c r="M16" i="11" s="1"/>
  <c r="M111" i="11"/>
  <c r="M112" i="11" s="1"/>
  <c r="O112" i="11" s="1"/>
  <c r="R112" i="11" s="1"/>
  <c r="S112" i="11" s="1"/>
  <c r="T112" i="11" s="1"/>
  <c r="M103" i="11"/>
  <c r="M104" i="11" s="1"/>
  <c r="M147" i="11"/>
  <c r="M148" i="11" s="1"/>
  <c r="O148" i="11" s="1"/>
  <c r="R148" i="11" s="1"/>
  <c r="S148" i="11" s="1"/>
  <c r="T148" i="11" s="1"/>
  <c r="M167" i="11"/>
  <c r="M168" i="11" s="1"/>
  <c r="M163" i="11"/>
  <c r="M164" i="11" s="1"/>
  <c r="M139" i="11"/>
  <c r="M140" i="11" s="1"/>
  <c r="M131" i="11"/>
  <c r="M132" i="11" s="1"/>
  <c r="O132" i="11" s="1"/>
  <c r="R132" i="11" s="1"/>
  <c r="S132" i="11" s="1"/>
  <c r="T132" i="11" s="1"/>
  <c r="M143" i="11"/>
  <c r="M144" i="11" s="1"/>
  <c r="M135" i="11"/>
  <c r="M136" i="11" s="1"/>
  <c r="O136" i="11" s="1"/>
  <c r="R136" i="11" s="1"/>
  <c r="S136" i="11" s="1"/>
  <c r="T136" i="11" s="1"/>
  <c r="M107" i="11"/>
  <c r="M108" i="11" s="1"/>
  <c r="M99" i="11"/>
  <c r="M100" i="11" s="1"/>
  <c r="O100" i="11" s="1"/>
  <c r="R100" i="11" s="1"/>
  <c r="S100" i="11" s="1"/>
  <c r="T100" i="11" s="1"/>
  <c r="M75" i="11"/>
  <c r="M76" i="11" s="1"/>
  <c r="M71" i="11"/>
  <c r="M72" i="11" s="1"/>
  <c r="M59" i="11"/>
  <c r="M60" i="11" s="1"/>
  <c r="M55" i="11"/>
  <c r="M56" i="11" s="1"/>
  <c r="O56" i="11" s="1"/>
  <c r="R56" i="11" s="1"/>
  <c r="S56" i="11" s="1"/>
  <c r="T56" i="11" s="1"/>
  <c r="M43" i="11"/>
  <c r="M44" i="11" s="1"/>
  <c r="M39" i="11"/>
  <c r="M40" i="11" s="1"/>
  <c r="M27" i="11"/>
  <c r="M28" i="11" s="1"/>
  <c r="M23" i="11"/>
  <c r="M24" i="11" s="1"/>
  <c r="O24" i="11" s="1"/>
  <c r="R24" i="11" s="1"/>
  <c r="S24" i="11" s="1"/>
  <c r="T24" i="11" s="1"/>
  <c r="M11" i="11"/>
  <c r="M12" i="11" s="1"/>
  <c r="M7" i="11"/>
  <c r="M8" i="11" s="1"/>
  <c r="O8" i="11" s="1"/>
  <c r="M95" i="11"/>
  <c r="M96" i="11" s="1"/>
  <c r="M87" i="11"/>
  <c r="M88" i="11" s="1"/>
  <c r="O88" i="11" s="1"/>
  <c r="R88" i="11" s="1"/>
  <c r="S88" i="11" s="1"/>
  <c r="T88" i="11" s="1"/>
  <c r="M151" i="11"/>
  <c r="M152" i="11" s="1"/>
  <c r="M179" i="11"/>
  <c r="M180" i="11" s="1"/>
  <c r="N183" i="11"/>
  <c r="M183" i="11"/>
  <c r="K159" i="11"/>
  <c r="K160" i="11" s="1"/>
  <c r="K139" i="11"/>
  <c r="K140" i="11" s="1"/>
  <c r="K123" i="11"/>
  <c r="K124" i="11" s="1"/>
  <c r="K143" i="11"/>
  <c r="K144" i="11" s="1"/>
  <c r="K127" i="11"/>
  <c r="K128" i="11" s="1"/>
  <c r="K107" i="11"/>
  <c r="K108" i="11" s="1"/>
  <c r="K91" i="11"/>
  <c r="K92" i="11" s="1"/>
  <c r="K75" i="11"/>
  <c r="K76" i="11" s="1"/>
  <c r="K67" i="11"/>
  <c r="K68" i="11" s="1"/>
  <c r="K59" i="11"/>
  <c r="K60" i="11" s="1"/>
  <c r="K51" i="11"/>
  <c r="K52" i="11" s="1"/>
  <c r="K43" i="11"/>
  <c r="K44" i="11" s="1"/>
  <c r="K35" i="11"/>
  <c r="K36" i="11" s="1"/>
  <c r="K27" i="11"/>
  <c r="K28" i="11" s="1"/>
  <c r="K19" i="11"/>
  <c r="K20" i="11" s="1"/>
  <c r="K11" i="11"/>
  <c r="K12" i="11" s="1"/>
  <c r="K111" i="11"/>
  <c r="K112" i="11" s="1"/>
  <c r="K95" i="11"/>
  <c r="K96" i="11" s="1"/>
  <c r="K151" i="11"/>
  <c r="K152" i="11" s="1"/>
  <c r="K175" i="11"/>
  <c r="K176" i="11" s="1"/>
  <c r="L183" i="11"/>
  <c r="K183" i="11"/>
  <c r="J183" i="11"/>
  <c r="I183" i="11"/>
  <c r="H183" i="11"/>
  <c r="G183" i="11"/>
  <c r="F183" i="11"/>
  <c r="O180" i="11"/>
  <c r="R180" i="11" s="1"/>
  <c r="S180" i="11" s="1"/>
  <c r="T180" i="11" s="1"/>
  <c r="O172" i="11"/>
  <c r="O176" i="11"/>
  <c r="R176" i="11" s="1"/>
  <c r="S176" i="11" s="1"/>
  <c r="T176" i="11" s="1"/>
  <c r="O168" i="11"/>
  <c r="R168" i="11" s="1"/>
  <c r="S168" i="11" s="1"/>
  <c r="T168" i="11" s="1"/>
  <c r="O152" i="11"/>
  <c r="R152" i="11" s="1"/>
  <c r="S152" i="11" s="1"/>
  <c r="T152" i="11" s="1"/>
  <c r="O80" i="11"/>
  <c r="R80" i="11" s="1"/>
  <c r="S80" i="11" s="1"/>
  <c r="T80" i="11" s="1"/>
  <c r="E183" i="11"/>
  <c r="O96" i="11"/>
  <c r="R96" i="11" s="1"/>
  <c r="S96" i="11" s="1"/>
  <c r="T96" i="11" s="1"/>
  <c r="O104" i="11"/>
  <c r="R104" i="11" s="1"/>
  <c r="S104" i="11" s="1"/>
  <c r="T104" i="11" s="1"/>
  <c r="O120" i="11"/>
  <c r="R120" i="11" s="1"/>
  <c r="S120" i="11" s="1"/>
  <c r="T120" i="11" s="1"/>
  <c r="O128" i="11"/>
  <c r="R128" i="11" s="1"/>
  <c r="S128" i="11" s="1"/>
  <c r="T128" i="11" s="1"/>
  <c r="O144" i="11"/>
  <c r="R144" i="11" s="1"/>
  <c r="S144" i="11" s="1"/>
  <c r="T144" i="11" s="1"/>
  <c r="O160" i="11"/>
  <c r="R160" i="11" s="1"/>
  <c r="S160" i="11" s="1"/>
  <c r="T160" i="11" s="1"/>
  <c r="O52" i="11"/>
  <c r="O20" i="11"/>
  <c r="O64" i="11"/>
  <c r="R64" i="11" s="1"/>
  <c r="S64" i="11" s="1"/>
  <c r="T64" i="11" s="1"/>
  <c r="O48" i="11"/>
  <c r="R48" i="11" s="1"/>
  <c r="S48" i="11" s="1"/>
  <c r="T48" i="11" s="1"/>
  <c r="O32" i="11"/>
  <c r="R32" i="11" s="1"/>
  <c r="S32" i="11" s="1"/>
  <c r="T32" i="11" s="1"/>
  <c r="O16" i="11"/>
  <c r="R16" i="11" s="1"/>
  <c r="S16" i="11" s="1"/>
  <c r="T16" i="11" s="1"/>
  <c r="R52" i="11"/>
  <c r="S52" i="11" s="1"/>
  <c r="T52" i="11" s="1"/>
  <c r="R20" i="11"/>
  <c r="S20" i="11" s="1"/>
  <c r="T20" i="11" s="1"/>
  <c r="O92" i="11"/>
  <c r="R92" i="11" s="1"/>
  <c r="S92" i="11" s="1"/>
  <c r="T92" i="11" s="1"/>
  <c r="O108" i="11"/>
  <c r="R108" i="11" s="1"/>
  <c r="S108" i="11" s="1"/>
  <c r="T108" i="11" s="1"/>
  <c r="O124" i="11"/>
  <c r="R124" i="11" s="1"/>
  <c r="S124" i="11" s="1"/>
  <c r="T124" i="11" s="1"/>
  <c r="O140" i="11"/>
  <c r="R140" i="11" s="1"/>
  <c r="S140" i="11" s="1"/>
  <c r="T140" i="11" s="1"/>
  <c r="O164" i="11"/>
  <c r="R164" i="11" s="1"/>
  <c r="S164" i="11" s="1"/>
  <c r="T164" i="11" s="1"/>
  <c r="O76" i="11"/>
  <c r="R76" i="11" s="1"/>
  <c r="S76" i="11" s="1"/>
  <c r="T76" i="11" s="1"/>
  <c r="O60" i="11"/>
  <c r="R60" i="11" s="1"/>
  <c r="S60" i="11" s="1"/>
  <c r="T60" i="11" s="1"/>
  <c r="O44" i="11"/>
  <c r="R44" i="11" s="1"/>
  <c r="S44" i="11" s="1"/>
  <c r="T44" i="11" s="1"/>
  <c r="O28" i="11"/>
  <c r="R28" i="11" s="1"/>
  <c r="S28" i="11" s="1"/>
  <c r="T28" i="11" s="1"/>
  <c r="O12" i="11"/>
  <c r="R12" i="11" s="1"/>
  <c r="S12" i="11" s="1"/>
  <c r="T12" i="11" s="1"/>
  <c r="O72" i="11"/>
  <c r="R72" i="11" s="1"/>
  <c r="S72" i="11" s="1"/>
  <c r="T72" i="11" s="1"/>
  <c r="O40" i="11"/>
  <c r="R40" i="11" s="1"/>
  <c r="S40" i="11" s="1"/>
  <c r="T40" i="11" s="1"/>
  <c r="O4" i="11"/>
  <c r="R180" i="20"/>
  <c r="S180" i="20" s="1"/>
  <c r="T180" i="20" s="1"/>
  <c r="R184" i="20"/>
  <c r="S184" i="20" s="1"/>
  <c r="T184" i="20" s="1"/>
  <c r="R176" i="20"/>
  <c r="S176" i="20" s="1"/>
  <c r="T176" i="20" s="1"/>
  <c r="R128" i="20"/>
  <c r="S128" i="20" s="1"/>
  <c r="T128" i="20" s="1"/>
  <c r="R124" i="20"/>
  <c r="S124" i="20" s="1"/>
  <c r="T124" i="20" s="1"/>
  <c r="R92" i="20"/>
  <c r="S92" i="20" s="1"/>
  <c r="T92" i="20" s="1"/>
  <c r="R136" i="20"/>
  <c r="S136" i="20" s="1"/>
  <c r="T136" i="20" s="1"/>
  <c r="R168" i="20"/>
  <c r="S168" i="20" s="1"/>
  <c r="T168" i="20" s="1"/>
  <c r="R84" i="20"/>
  <c r="S84" i="20" s="1"/>
  <c r="T84" i="20" s="1"/>
  <c r="D191" i="20"/>
  <c r="O8" i="20"/>
  <c r="R140" i="20"/>
  <c r="S140" i="20" s="1"/>
  <c r="T140" i="20" s="1"/>
  <c r="R172" i="20"/>
  <c r="S172" i="20" s="1"/>
  <c r="T172" i="20" s="1"/>
  <c r="R80" i="19"/>
  <c r="S80" i="19" s="1"/>
  <c r="T80" i="19" s="1"/>
  <c r="R188" i="19"/>
  <c r="S188" i="19" s="1"/>
  <c r="T188" i="19" s="1"/>
  <c r="R180" i="19"/>
  <c r="S180" i="19" s="1"/>
  <c r="T180" i="19" s="1"/>
  <c r="R184" i="19"/>
  <c r="S184" i="19" s="1"/>
  <c r="T184" i="19" s="1"/>
  <c r="R76" i="19"/>
  <c r="S76" i="19" s="1"/>
  <c r="T76" i="19" s="1"/>
  <c r="R72" i="19"/>
  <c r="S72" i="19" s="1"/>
  <c r="T72" i="19" s="1"/>
  <c r="R68" i="19"/>
  <c r="S68" i="19" s="1"/>
  <c r="T68" i="19" s="1"/>
  <c r="D191" i="19"/>
  <c r="O8" i="19"/>
  <c r="R148" i="19"/>
  <c r="S148" i="19" s="1"/>
  <c r="T148" i="19" s="1"/>
  <c r="R148" i="18"/>
  <c r="S148" i="18" s="1"/>
  <c r="T148" i="18" s="1"/>
  <c r="D191" i="18"/>
  <c r="R92" i="17"/>
  <c r="S92" i="17" s="1"/>
  <c r="T92" i="17" s="1"/>
  <c r="R100" i="17"/>
  <c r="S100" i="17" s="1"/>
  <c r="T100" i="17" s="1"/>
  <c r="R108" i="17"/>
  <c r="S108" i="17" s="1"/>
  <c r="T108" i="17" s="1"/>
  <c r="R116" i="17"/>
  <c r="S116" i="17" s="1"/>
  <c r="T116" i="17" s="1"/>
  <c r="R180" i="17"/>
  <c r="S180" i="17" s="1"/>
  <c r="T180" i="17" s="1"/>
  <c r="R176" i="17"/>
  <c r="S176" i="17" s="1"/>
  <c r="T176" i="17" s="1"/>
  <c r="R168" i="17"/>
  <c r="S168" i="17" s="1"/>
  <c r="T168" i="17" s="1"/>
  <c r="R156" i="17"/>
  <c r="S156" i="17" s="1"/>
  <c r="T156" i="17" s="1"/>
  <c r="R148" i="17"/>
  <c r="S148" i="17" s="1"/>
  <c r="T148" i="17" s="1"/>
  <c r="R140" i="17"/>
  <c r="S140" i="17" s="1"/>
  <c r="T140" i="17" s="1"/>
  <c r="R132" i="17"/>
  <c r="S132" i="17" s="1"/>
  <c r="T132" i="17" s="1"/>
  <c r="R124" i="17"/>
  <c r="S124" i="17" s="1"/>
  <c r="T124" i="17" s="1"/>
  <c r="D191" i="17"/>
  <c r="O8" i="17"/>
  <c r="R112" i="16"/>
  <c r="S112" i="16" s="1"/>
  <c r="T112" i="16" s="1"/>
  <c r="D191" i="16"/>
  <c r="O8" i="16"/>
  <c r="R136" i="15"/>
  <c r="S136" i="15" s="1"/>
  <c r="T136" i="15" s="1"/>
  <c r="R132" i="15"/>
  <c r="S132" i="15" s="1"/>
  <c r="T132" i="15" s="1"/>
  <c r="R88" i="15"/>
  <c r="S88" i="15" s="1"/>
  <c r="T88" i="15" s="1"/>
  <c r="R92" i="15"/>
  <c r="S92" i="15" s="1"/>
  <c r="T92" i="15" s="1"/>
  <c r="R100" i="15"/>
  <c r="S100" i="15" s="1"/>
  <c r="T100" i="15" s="1"/>
  <c r="R108" i="15"/>
  <c r="S108" i="15" s="1"/>
  <c r="T108" i="15" s="1"/>
  <c r="R116" i="15"/>
  <c r="S116" i="15" s="1"/>
  <c r="T116" i="15" s="1"/>
  <c r="R148" i="15"/>
  <c r="S148" i="15" s="1"/>
  <c r="T148" i="15" s="1"/>
  <c r="R156" i="15"/>
  <c r="S156" i="15" s="1"/>
  <c r="T156" i="15" s="1"/>
  <c r="R164" i="15"/>
  <c r="S164" i="15" s="1"/>
  <c r="T164" i="15" s="1"/>
  <c r="R172" i="15"/>
  <c r="S172" i="15" s="1"/>
  <c r="T172" i="15" s="1"/>
  <c r="D191" i="15"/>
  <c r="O8" i="15"/>
  <c r="R188" i="15"/>
  <c r="S188" i="15" s="1"/>
  <c r="T188" i="15" s="1"/>
  <c r="R180" i="15"/>
  <c r="S180" i="15" s="1"/>
  <c r="T180" i="15" s="1"/>
  <c r="R184" i="15"/>
  <c r="S184" i="15" s="1"/>
  <c r="T184" i="15" s="1"/>
  <c r="R176" i="15"/>
  <c r="S176" i="15" s="1"/>
  <c r="T176" i="15" s="1"/>
  <c r="R144" i="15"/>
  <c r="S144" i="15" s="1"/>
  <c r="T144" i="15" s="1"/>
  <c r="R128" i="15"/>
  <c r="S128" i="15" s="1"/>
  <c r="T128" i="15" s="1"/>
  <c r="R140" i="15"/>
  <c r="S140" i="15" s="1"/>
  <c r="T140" i="15" s="1"/>
  <c r="R124" i="15"/>
  <c r="S124" i="15" s="1"/>
  <c r="T124" i="15" s="1"/>
  <c r="R104" i="15"/>
  <c r="S104" i="15" s="1"/>
  <c r="T104" i="15" s="1"/>
  <c r="R112" i="15"/>
  <c r="S112" i="15" s="1"/>
  <c r="T112" i="15" s="1"/>
  <c r="R160" i="15"/>
  <c r="S160" i="15" s="1"/>
  <c r="T160" i="15" s="1"/>
  <c r="R88" i="14"/>
  <c r="S88" i="14" s="1"/>
  <c r="T88" i="14" s="1"/>
  <c r="R108" i="14"/>
  <c r="S108" i="14" s="1"/>
  <c r="T108" i="14" s="1"/>
  <c r="R92" i="14"/>
  <c r="S92" i="14" s="1"/>
  <c r="T92" i="14" s="1"/>
  <c r="D191" i="14"/>
  <c r="O8" i="14"/>
  <c r="R184" i="14"/>
  <c r="S184" i="14" s="1"/>
  <c r="T184" i="14" s="1"/>
  <c r="R176" i="14"/>
  <c r="S176" i="14" s="1"/>
  <c r="T176" i="14" s="1"/>
  <c r="R120" i="14"/>
  <c r="S120" i="14" s="1"/>
  <c r="T120" i="14" s="1"/>
  <c r="R136" i="14"/>
  <c r="S136" i="14" s="1"/>
  <c r="T136" i="14" s="1"/>
  <c r="R152" i="14"/>
  <c r="S152" i="14" s="1"/>
  <c r="T152" i="14" s="1"/>
  <c r="R168" i="14"/>
  <c r="S168" i="14" s="1"/>
  <c r="T168" i="14" s="1"/>
  <c r="R164" i="13"/>
  <c r="S164" i="13" s="1"/>
  <c r="T164" i="13" s="1"/>
  <c r="D191" i="13"/>
  <c r="O8" i="13"/>
  <c r="R76" i="12"/>
  <c r="S76" i="12" s="1"/>
  <c r="T76" i="12" s="1"/>
  <c r="R72" i="12"/>
  <c r="S72" i="12" s="1"/>
  <c r="T72" i="12" s="1"/>
  <c r="R68" i="12"/>
  <c r="S68" i="12" s="1"/>
  <c r="T68" i="12" s="1"/>
  <c r="R64" i="12"/>
  <c r="S64" i="12" s="1"/>
  <c r="T64" i="12" s="1"/>
  <c r="R60" i="12"/>
  <c r="S60" i="12" s="1"/>
  <c r="T60" i="12" s="1"/>
  <c r="R56" i="12"/>
  <c r="S56" i="12" s="1"/>
  <c r="T56" i="12" s="1"/>
  <c r="R52" i="12"/>
  <c r="S52" i="12" s="1"/>
  <c r="T52" i="12" s="1"/>
  <c r="R48" i="12"/>
  <c r="S48" i="12" s="1"/>
  <c r="T48" i="12" s="1"/>
  <c r="R44" i="12"/>
  <c r="S44" i="12" s="1"/>
  <c r="T44" i="12" s="1"/>
  <c r="R40" i="12"/>
  <c r="S40" i="12" s="1"/>
  <c r="T40" i="12" s="1"/>
  <c r="R36" i="12"/>
  <c r="S36" i="12" s="1"/>
  <c r="T36" i="12" s="1"/>
  <c r="R32" i="12"/>
  <c r="S32" i="12" s="1"/>
  <c r="T32" i="12" s="1"/>
  <c r="R28" i="12"/>
  <c r="S28" i="12" s="1"/>
  <c r="T28" i="12" s="1"/>
  <c r="R24" i="12"/>
  <c r="S24" i="12" s="1"/>
  <c r="T24" i="12" s="1"/>
  <c r="R20" i="12"/>
  <c r="S20" i="12" s="1"/>
  <c r="T20" i="12" s="1"/>
  <c r="R16" i="12"/>
  <c r="S16" i="12" s="1"/>
  <c r="T16" i="12" s="1"/>
  <c r="R12" i="12"/>
  <c r="S12" i="12" s="1"/>
  <c r="T12" i="12" s="1"/>
  <c r="O8" i="12"/>
  <c r="R96" i="12"/>
  <c r="S96" i="12" s="1"/>
  <c r="T96" i="12" s="1"/>
  <c r="R188" i="12"/>
  <c r="S188" i="12" s="1"/>
  <c r="T188" i="12" s="1"/>
  <c r="R176" i="12"/>
  <c r="S176" i="12" s="1"/>
  <c r="T176" i="12" s="1"/>
  <c r="R92" i="12"/>
  <c r="S92" i="12" s="1"/>
  <c r="T92" i="12" s="1"/>
  <c r="R140" i="12"/>
  <c r="S140" i="12" s="1"/>
  <c r="T140" i="12" s="1"/>
  <c r="R156" i="12"/>
  <c r="S156" i="12" s="1"/>
  <c r="T156" i="12" s="1"/>
  <c r="R164" i="12"/>
  <c r="S164" i="12" s="1"/>
  <c r="T164" i="12" s="1"/>
  <c r="R172" i="12"/>
  <c r="S172" i="12" s="1"/>
  <c r="T172" i="12" s="1"/>
  <c r="R172" i="11"/>
  <c r="S172" i="11" s="1"/>
  <c r="T172" i="11" s="1"/>
  <c r="D183" i="11"/>
  <c r="F189" i="7"/>
  <c r="H189" i="7"/>
  <c r="J189" i="7"/>
  <c r="L189" i="7"/>
  <c r="N189" i="7"/>
  <c r="D189" i="7"/>
  <c r="E189" i="7"/>
  <c r="G189" i="7"/>
  <c r="I189" i="7"/>
  <c r="K189" i="7"/>
  <c r="M189" i="7"/>
  <c r="M4" i="7"/>
  <c r="K4" i="7"/>
  <c r="E4" i="7"/>
  <c r="G4" i="7"/>
  <c r="I4" i="7"/>
  <c r="L4" i="7"/>
  <c r="D4" i="7"/>
  <c r="O4" i="7" s="1"/>
  <c r="F4" i="7"/>
  <c r="H4" i="7"/>
  <c r="J4" i="7"/>
  <c r="N4" i="7"/>
  <c r="I191" i="19" l="1"/>
  <c r="K191" i="18"/>
  <c r="I191" i="18"/>
  <c r="R24" i="18"/>
  <c r="S24" i="18" s="1"/>
  <c r="T24" i="18" s="1"/>
  <c r="R16" i="18"/>
  <c r="S16" i="18" s="1"/>
  <c r="T16" i="18" s="1"/>
  <c r="G191" i="18"/>
  <c r="R28" i="18"/>
  <c r="S28" i="18" s="1"/>
  <c r="T28" i="18" s="1"/>
  <c r="O20" i="18"/>
  <c r="R20" i="18" s="1"/>
  <c r="S20" i="18" s="1"/>
  <c r="T20" i="18" s="1"/>
  <c r="O52" i="18"/>
  <c r="R52" i="18" s="1"/>
  <c r="S52" i="18" s="1"/>
  <c r="T52" i="18" s="1"/>
  <c r="O84" i="18"/>
  <c r="R84" i="18" s="1"/>
  <c r="S84" i="18" s="1"/>
  <c r="T84" i="18" s="1"/>
  <c r="O56" i="18"/>
  <c r="R56" i="18" s="1"/>
  <c r="S56" i="18" s="1"/>
  <c r="T56" i="18" s="1"/>
  <c r="O36" i="18"/>
  <c r="R36" i="18" s="1"/>
  <c r="S36" i="18" s="1"/>
  <c r="T36" i="18" s="1"/>
  <c r="O32" i="18"/>
  <c r="R32" i="18" s="1"/>
  <c r="S32" i="18" s="1"/>
  <c r="T32" i="18" s="1"/>
  <c r="O40" i="18"/>
  <c r="R40" i="18" s="1"/>
  <c r="S40" i="18" s="1"/>
  <c r="T40" i="18" s="1"/>
  <c r="O64" i="18"/>
  <c r="R64" i="18" s="1"/>
  <c r="S64" i="18" s="1"/>
  <c r="T64" i="18" s="1"/>
  <c r="O68" i="18"/>
  <c r="R68" i="18" s="1"/>
  <c r="S68" i="18" s="1"/>
  <c r="T68" i="18" s="1"/>
  <c r="E191" i="18"/>
  <c r="N191" i="16"/>
  <c r="D191" i="12"/>
  <c r="O189" i="21"/>
  <c r="R8" i="21"/>
  <c r="S8" i="21" s="1"/>
  <c r="T8" i="21" s="1"/>
  <c r="P8" i="21"/>
  <c r="O189" i="20"/>
  <c r="R8" i="20"/>
  <c r="S8" i="20" s="1"/>
  <c r="T8" i="20" s="1"/>
  <c r="P8" i="20"/>
  <c r="O189" i="19"/>
  <c r="R8" i="19"/>
  <c r="S8" i="19" s="1"/>
  <c r="T8" i="19" s="1"/>
  <c r="P8" i="19"/>
  <c r="O189" i="18"/>
  <c r="P8" i="18" s="1"/>
  <c r="R8" i="18"/>
  <c r="S8" i="18" s="1"/>
  <c r="T8" i="18" s="1"/>
  <c r="O189" i="17"/>
  <c r="P8" i="17" s="1"/>
  <c r="R8" i="17"/>
  <c r="S8" i="17" s="1"/>
  <c r="T8" i="17" s="1"/>
  <c r="O189" i="16"/>
  <c r="P8" i="16" s="1"/>
  <c r="R8" i="16"/>
  <c r="S8" i="16" s="1"/>
  <c r="T8" i="16" s="1"/>
  <c r="O189" i="15"/>
  <c r="P8" i="15" s="1"/>
  <c r="R8" i="15"/>
  <c r="S8" i="15" s="1"/>
  <c r="T8" i="15" s="1"/>
  <c r="O189" i="14"/>
  <c r="P8" i="14" s="1"/>
  <c r="R8" i="14"/>
  <c r="S8" i="14" s="1"/>
  <c r="T8" i="14" s="1"/>
  <c r="O189" i="13"/>
  <c r="P8" i="13" s="1"/>
  <c r="R8" i="13"/>
  <c r="S8" i="13" s="1"/>
  <c r="T8" i="13" s="1"/>
  <c r="O189" i="12"/>
  <c r="P8" i="12" s="1"/>
  <c r="R8" i="12"/>
  <c r="S8" i="12" s="1"/>
  <c r="T8" i="12" s="1"/>
  <c r="O181" i="11"/>
  <c r="P8" i="11" s="1"/>
  <c r="R8" i="11"/>
  <c r="S8" i="11" s="1"/>
  <c r="T8" i="11" s="1"/>
  <c r="M183" i="7"/>
  <c r="M184" i="7" s="1"/>
  <c r="M187" i="7"/>
  <c r="M188" i="7" s="1"/>
  <c r="I183" i="7"/>
  <c r="I184" i="7" s="1"/>
  <c r="I187" i="7"/>
  <c r="I188" i="7" s="1"/>
  <c r="E183" i="7"/>
  <c r="E184" i="7" s="1"/>
  <c r="E187" i="7"/>
  <c r="E188" i="7" s="1"/>
  <c r="N183" i="7"/>
  <c r="N184" i="7" s="1"/>
  <c r="N187" i="7"/>
  <c r="N188" i="7" s="1"/>
  <c r="J183" i="7"/>
  <c r="J184" i="7" s="1"/>
  <c r="J187" i="7"/>
  <c r="J188" i="7" s="1"/>
  <c r="F183" i="7"/>
  <c r="F184" i="7" s="1"/>
  <c r="F187" i="7"/>
  <c r="F188" i="7" s="1"/>
  <c r="K183" i="7"/>
  <c r="K184" i="7" s="1"/>
  <c r="K187" i="7"/>
  <c r="K188" i="7" s="1"/>
  <c r="G183" i="7"/>
  <c r="G184" i="7" s="1"/>
  <c r="G187" i="7"/>
  <c r="G188" i="7" s="1"/>
  <c r="D183" i="7"/>
  <c r="D184" i="7" s="1"/>
  <c r="O184" i="7" s="1"/>
  <c r="D187" i="7"/>
  <c r="D188" i="7" s="1"/>
  <c r="O188" i="7" s="1"/>
  <c r="L183" i="7"/>
  <c r="L184" i="7" s="1"/>
  <c r="L187" i="7"/>
  <c r="L188" i="7" s="1"/>
  <c r="H183" i="7"/>
  <c r="H184" i="7" s="1"/>
  <c r="H187" i="7"/>
  <c r="H188" i="7" s="1"/>
  <c r="M151" i="7"/>
  <c r="M152" i="7" s="1"/>
  <c r="M147" i="7"/>
  <c r="M148" i="7" s="1"/>
  <c r="I151" i="7"/>
  <c r="I152" i="7" s="1"/>
  <c r="I147" i="7"/>
  <c r="I148" i="7" s="1"/>
  <c r="E151" i="7"/>
  <c r="E152" i="7" s="1"/>
  <c r="E147" i="7"/>
  <c r="E148" i="7" s="1"/>
  <c r="N147" i="7"/>
  <c r="N148" i="7" s="1"/>
  <c r="N151" i="7"/>
  <c r="N152" i="7" s="1"/>
  <c r="J147" i="7"/>
  <c r="J148" i="7" s="1"/>
  <c r="J151" i="7"/>
  <c r="J152" i="7" s="1"/>
  <c r="F147" i="7"/>
  <c r="F148" i="7" s="1"/>
  <c r="F151" i="7"/>
  <c r="F152" i="7" s="1"/>
  <c r="K151" i="7"/>
  <c r="K152" i="7" s="1"/>
  <c r="K147" i="7"/>
  <c r="K148" i="7" s="1"/>
  <c r="G147" i="7"/>
  <c r="G148" i="7" s="1"/>
  <c r="G151" i="7"/>
  <c r="G152" i="7" s="1"/>
  <c r="D147" i="7"/>
  <c r="D148" i="7" s="1"/>
  <c r="O148" i="7" s="1"/>
  <c r="D151" i="7"/>
  <c r="D152" i="7" s="1"/>
  <c r="O152" i="7" s="1"/>
  <c r="L147" i="7"/>
  <c r="L148" i="7" s="1"/>
  <c r="L151" i="7"/>
  <c r="L152" i="7" s="1"/>
  <c r="H147" i="7"/>
  <c r="H148" i="7" s="1"/>
  <c r="H151" i="7"/>
  <c r="H152" i="7" s="1"/>
  <c r="M127" i="7"/>
  <c r="M128" i="7" s="1"/>
  <c r="M143" i="7"/>
  <c r="M144" i="7" s="1"/>
  <c r="M131" i="7"/>
  <c r="M132" i="7" s="1"/>
  <c r="M135" i="7"/>
  <c r="M136" i="7" s="1"/>
  <c r="M123" i="7"/>
  <c r="M124" i="7" s="1"/>
  <c r="M139" i="7"/>
  <c r="M140" i="7" s="1"/>
  <c r="I127" i="7"/>
  <c r="I128" i="7" s="1"/>
  <c r="I143" i="7"/>
  <c r="I144" i="7" s="1"/>
  <c r="I131" i="7"/>
  <c r="I132" i="7" s="1"/>
  <c r="I135" i="7"/>
  <c r="I136" i="7" s="1"/>
  <c r="I123" i="7"/>
  <c r="I124" i="7" s="1"/>
  <c r="I139" i="7"/>
  <c r="I140" i="7" s="1"/>
  <c r="E127" i="7"/>
  <c r="E128" i="7" s="1"/>
  <c r="E143" i="7"/>
  <c r="E144" i="7" s="1"/>
  <c r="E131" i="7"/>
  <c r="E132" i="7" s="1"/>
  <c r="E135" i="7"/>
  <c r="E136" i="7" s="1"/>
  <c r="E123" i="7"/>
  <c r="E124" i="7" s="1"/>
  <c r="E139" i="7"/>
  <c r="E140" i="7" s="1"/>
  <c r="N131" i="7"/>
  <c r="N132" i="7" s="1"/>
  <c r="N135" i="7"/>
  <c r="N136" i="7" s="1"/>
  <c r="N123" i="7"/>
  <c r="N124" i="7" s="1"/>
  <c r="N139" i="7"/>
  <c r="N140" i="7" s="1"/>
  <c r="N127" i="7"/>
  <c r="N128" i="7" s="1"/>
  <c r="N143" i="7"/>
  <c r="N144" i="7" s="1"/>
  <c r="J131" i="7"/>
  <c r="J132" i="7" s="1"/>
  <c r="J135" i="7"/>
  <c r="J136" i="7" s="1"/>
  <c r="J123" i="7"/>
  <c r="J124" i="7" s="1"/>
  <c r="J139" i="7"/>
  <c r="J140" i="7" s="1"/>
  <c r="J127" i="7"/>
  <c r="J128" i="7" s="1"/>
  <c r="J143" i="7"/>
  <c r="J144" i="7" s="1"/>
  <c r="F131" i="7"/>
  <c r="F132" i="7" s="1"/>
  <c r="F135" i="7"/>
  <c r="F136" i="7" s="1"/>
  <c r="F123" i="7"/>
  <c r="F124" i="7" s="1"/>
  <c r="F139" i="7"/>
  <c r="F140" i="7" s="1"/>
  <c r="F127" i="7"/>
  <c r="F128" i="7" s="1"/>
  <c r="F143" i="7"/>
  <c r="F144" i="7" s="1"/>
  <c r="K135" i="7"/>
  <c r="K136" i="7" s="1"/>
  <c r="K123" i="7"/>
  <c r="K124" i="7" s="1"/>
  <c r="K139" i="7"/>
  <c r="K140" i="7" s="1"/>
  <c r="K127" i="7"/>
  <c r="K128" i="7" s="1"/>
  <c r="K143" i="7"/>
  <c r="K144" i="7" s="1"/>
  <c r="K131" i="7"/>
  <c r="K132" i="7" s="1"/>
  <c r="G135" i="7"/>
  <c r="G136" i="7" s="1"/>
  <c r="G123" i="7"/>
  <c r="G124" i="7" s="1"/>
  <c r="G139" i="7"/>
  <c r="G140" i="7" s="1"/>
  <c r="G127" i="7"/>
  <c r="G128" i="7" s="1"/>
  <c r="G143" i="7"/>
  <c r="G144" i="7" s="1"/>
  <c r="G131" i="7"/>
  <c r="G132" i="7" s="1"/>
  <c r="D123" i="7"/>
  <c r="D124" i="7" s="1"/>
  <c r="O124" i="7" s="1"/>
  <c r="D139" i="7"/>
  <c r="D140" i="7" s="1"/>
  <c r="O140" i="7" s="1"/>
  <c r="D127" i="7"/>
  <c r="D128" i="7" s="1"/>
  <c r="O128" i="7" s="1"/>
  <c r="D143" i="7"/>
  <c r="D144" i="7" s="1"/>
  <c r="O144" i="7" s="1"/>
  <c r="D131" i="7"/>
  <c r="D132" i="7" s="1"/>
  <c r="O132" i="7" s="1"/>
  <c r="D135" i="7"/>
  <c r="D136" i="7" s="1"/>
  <c r="O136" i="7" s="1"/>
  <c r="L123" i="7"/>
  <c r="L124" i="7" s="1"/>
  <c r="L139" i="7"/>
  <c r="L140" i="7" s="1"/>
  <c r="L127" i="7"/>
  <c r="L128" i="7" s="1"/>
  <c r="L143" i="7"/>
  <c r="L144" i="7" s="1"/>
  <c r="L131" i="7"/>
  <c r="L132" i="7" s="1"/>
  <c r="L135" i="7"/>
  <c r="L136" i="7" s="1"/>
  <c r="H123" i="7"/>
  <c r="H124" i="7" s="1"/>
  <c r="H139" i="7"/>
  <c r="H140" i="7" s="1"/>
  <c r="H127" i="7"/>
  <c r="H128" i="7" s="1"/>
  <c r="H143" i="7"/>
  <c r="H144" i="7" s="1"/>
  <c r="H131" i="7"/>
  <c r="H132" i="7" s="1"/>
  <c r="H135" i="7"/>
  <c r="H136" i="7" s="1"/>
  <c r="M95" i="7"/>
  <c r="M96" i="7" s="1"/>
  <c r="M99" i="7"/>
  <c r="M100" i="7" s="1"/>
  <c r="M115" i="7"/>
  <c r="M116" i="7" s="1"/>
  <c r="M103" i="7"/>
  <c r="M104" i="7" s="1"/>
  <c r="M119" i="7"/>
  <c r="M120" i="7" s="1"/>
  <c r="M107" i="7"/>
  <c r="M108" i="7" s="1"/>
  <c r="M155" i="7"/>
  <c r="M156" i="7" s="1"/>
  <c r="M111" i="7"/>
  <c r="M112" i="7" s="1"/>
  <c r="I99" i="7"/>
  <c r="I100" i="7" s="1"/>
  <c r="I95" i="7"/>
  <c r="I96" i="7" s="1"/>
  <c r="I115" i="7"/>
  <c r="I116" i="7" s="1"/>
  <c r="I103" i="7"/>
  <c r="I104" i="7" s="1"/>
  <c r="I119" i="7"/>
  <c r="I120" i="7" s="1"/>
  <c r="I107" i="7"/>
  <c r="I108" i="7" s="1"/>
  <c r="I155" i="7"/>
  <c r="I156" i="7" s="1"/>
  <c r="I111" i="7"/>
  <c r="I112" i="7" s="1"/>
  <c r="E99" i="7"/>
  <c r="E100" i="7" s="1"/>
  <c r="E95" i="7"/>
  <c r="E96" i="7" s="1"/>
  <c r="E115" i="7"/>
  <c r="E116" i="7" s="1"/>
  <c r="E103" i="7"/>
  <c r="E104" i="7" s="1"/>
  <c r="E119" i="7"/>
  <c r="E120" i="7" s="1"/>
  <c r="E107" i="7"/>
  <c r="E108" i="7" s="1"/>
  <c r="E155" i="7"/>
  <c r="E156" i="7" s="1"/>
  <c r="E111" i="7"/>
  <c r="E112" i="7" s="1"/>
  <c r="N103" i="7"/>
  <c r="N104" i="7" s="1"/>
  <c r="N119" i="7"/>
  <c r="N120" i="7" s="1"/>
  <c r="N107" i="7"/>
  <c r="N108" i="7" s="1"/>
  <c r="N155" i="7"/>
  <c r="N156" i="7" s="1"/>
  <c r="N99" i="7"/>
  <c r="N100" i="7" s="1"/>
  <c r="N95" i="7"/>
  <c r="N96" i="7" s="1"/>
  <c r="N111" i="7"/>
  <c r="N112" i="7" s="1"/>
  <c r="N115" i="7"/>
  <c r="N116" i="7" s="1"/>
  <c r="J103" i="7"/>
  <c r="J104" i="7" s="1"/>
  <c r="J119" i="7"/>
  <c r="J120" i="7" s="1"/>
  <c r="J107" i="7"/>
  <c r="J108" i="7" s="1"/>
  <c r="J155" i="7"/>
  <c r="J156" i="7" s="1"/>
  <c r="J99" i="7"/>
  <c r="J100" i="7" s="1"/>
  <c r="J95" i="7"/>
  <c r="J96" i="7" s="1"/>
  <c r="J111" i="7"/>
  <c r="J112" i="7" s="1"/>
  <c r="J115" i="7"/>
  <c r="J116" i="7" s="1"/>
  <c r="F103" i="7"/>
  <c r="F104" i="7" s="1"/>
  <c r="F119" i="7"/>
  <c r="F120" i="7" s="1"/>
  <c r="F107" i="7"/>
  <c r="F108" i="7" s="1"/>
  <c r="F155" i="7"/>
  <c r="F156" i="7" s="1"/>
  <c r="F99" i="7"/>
  <c r="F100" i="7" s="1"/>
  <c r="F95" i="7"/>
  <c r="F96" i="7" s="1"/>
  <c r="F111" i="7"/>
  <c r="F112" i="7" s="1"/>
  <c r="F115" i="7"/>
  <c r="F116" i="7" s="1"/>
  <c r="K99" i="7"/>
  <c r="K100" i="7" s="1"/>
  <c r="K95" i="7"/>
  <c r="K96" i="7" s="1"/>
  <c r="K107" i="7"/>
  <c r="K108" i="7" s="1"/>
  <c r="K155" i="7"/>
  <c r="K156" i="7" s="1"/>
  <c r="K111" i="7"/>
  <c r="K112" i="7" s="1"/>
  <c r="K115" i="7"/>
  <c r="K116" i="7" s="1"/>
  <c r="K103" i="7"/>
  <c r="K104" i="7" s="1"/>
  <c r="K119" i="7"/>
  <c r="K120" i="7" s="1"/>
  <c r="G99" i="7"/>
  <c r="G100" i="7" s="1"/>
  <c r="G95" i="7"/>
  <c r="G96" i="7" s="1"/>
  <c r="G107" i="7"/>
  <c r="G108" i="7" s="1"/>
  <c r="G155" i="7"/>
  <c r="G156" i="7" s="1"/>
  <c r="G111" i="7"/>
  <c r="G112" i="7" s="1"/>
  <c r="G115" i="7"/>
  <c r="G116" i="7" s="1"/>
  <c r="G103" i="7"/>
  <c r="G104" i="7" s="1"/>
  <c r="G119" i="7"/>
  <c r="G120" i="7" s="1"/>
  <c r="D99" i="7"/>
  <c r="D100" i="7" s="1"/>
  <c r="O100" i="7" s="1"/>
  <c r="D95" i="7"/>
  <c r="D96" i="7" s="1"/>
  <c r="O96" i="7" s="1"/>
  <c r="D111" i="7"/>
  <c r="D112" i="7" s="1"/>
  <c r="O112" i="7" s="1"/>
  <c r="D115" i="7"/>
  <c r="D116" i="7" s="1"/>
  <c r="O116" i="7" s="1"/>
  <c r="D103" i="7"/>
  <c r="D104" i="7" s="1"/>
  <c r="O104" i="7" s="1"/>
  <c r="D119" i="7"/>
  <c r="D120" i="7" s="1"/>
  <c r="O120" i="7" s="1"/>
  <c r="D107" i="7"/>
  <c r="D108" i="7" s="1"/>
  <c r="O108" i="7" s="1"/>
  <c r="D155" i="7"/>
  <c r="D156" i="7" s="1"/>
  <c r="O156" i="7" s="1"/>
  <c r="L99" i="7"/>
  <c r="L100" i="7" s="1"/>
  <c r="L95" i="7"/>
  <c r="L96" i="7" s="1"/>
  <c r="L111" i="7"/>
  <c r="L112" i="7" s="1"/>
  <c r="L115" i="7"/>
  <c r="L116" i="7" s="1"/>
  <c r="L103" i="7"/>
  <c r="L104" i="7" s="1"/>
  <c r="L119" i="7"/>
  <c r="L120" i="7" s="1"/>
  <c r="L107" i="7"/>
  <c r="L108" i="7" s="1"/>
  <c r="L155" i="7"/>
  <c r="L156" i="7" s="1"/>
  <c r="H99" i="7"/>
  <c r="H100" i="7" s="1"/>
  <c r="H95" i="7"/>
  <c r="H96" i="7" s="1"/>
  <c r="H111" i="7"/>
  <c r="H112" i="7" s="1"/>
  <c r="H115" i="7"/>
  <c r="H116" i="7" s="1"/>
  <c r="H103" i="7"/>
  <c r="H104" i="7" s="1"/>
  <c r="H119" i="7"/>
  <c r="H120" i="7" s="1"/>
  <c r="H107" i="7"/>
  <c r="H108" i="7" s="1"/>
  <c r="H155" i="7"/>
  <c r="H156" i="7" s="1"/>
  <c r="I175" i="7"/>
  <c r="I176" i="7" s="1"/>
  <c r="I179" i="7"/>
  <c r="I180" i="7" s="1"/>
  <c r="E175" i="7"/>
  <c r="E176" i="7" s="1"/>
  <c r="E179" i="7"/>
  <c r="E180" i="7" s="1"/>
  <c r="N175" i="7"/>
  <c r="N176" i="7" s="1"/>
  <c r="N179" i="7"/>
  <c r="N180" i="7" s="1"/>
  <c r="J175" i="7"/>
  <c r="J176" i="7" s="1"/>
  <c r="J179" i="7"/>
  <c r="J180" i="7" s="1"/>
  <c r="F175" i="7"/>
  <c r="F176" i="7" s="1"/>
  <c r="F179" i="7"/>
  <c r="F180" i="7" s="1"/>
  <c r="M175" i="7"/>
  <c r="M176" i="7" s="1"/>
  <c r="M179" i="7"/>
  <c r="M180" i="7" s="1"/>
  <c r="K175" i="7"/>
  <c r="K176" i="7" s="1"/>
  <c r="K179" i="7"/>
  <c r="K180" i="7" s="1"/>
  <c r="G175" i="7"/>
  <c r="G176" i="7" s="1"/>
  <c r="G179" i="7"/>
  <c r="G180" i="7" s="1"/>
  <c r="L175" i="7"/>
  <c r="L176" i="7" s="1"/>
  <c r="L179" i="7"/>
  <c r="L180" i="7" s="1"/>
  <c r="H175" i="7"/>
  <c r="H176" i="7" s="1"/>
  <c r="H179" i="7"/>
  <c r="H180" i="7" s="1"/>
  <c r="D175" i="7"/>
  <c r="D176" i="7" s="1"/>
  <c r="O176" i="7" s="1"/>
  <c r="R176" i="7" s="1"/>
  <c r="S176" i="7" s="1"/>
  <c r="T176" i="7" s="1"/>
  <c r="D179" i="7"/>
  <c r="D180" i="7" s="1"/>
  <c r="O180" i="7" s="1"/>
  <c r="R180" i="7" s="1"/>
  <c r="S180" i="7" s="1"/>
  <c r="T180" i="7" s="1"/>
  <c r="I167" i="7"/>
  <c r="I168" i="7" s="1"/>
  <c r="I171" i="7"/>
  <c r="I172" i="7" s="1"/>
  <c r="E167" i="7"/>
  <c r="E168" i="7" s="1"/>
  <c r="E171" i="7"/>
  <c r="E172" i="7" s="1"/>
  <c r="N167" i="7"/>
  <c r="N168" i="7" s="1"/>
  <c r="N171" i="7"/>
  <c r="N172" i="7" s="1"/>
  <c r="J167" i="7"/>
  <c r="J168" i="7" s="1"/>
  <c r="J171" i="7"/>
  <c r="J172" i="7" s="1"/>
  <c r="F167" i="7"/>
  <c r="F168" i="7" s="1"/>
  <c r="F171" i="7"/>
  <c r="F172" i="7" s="1"/>
  <c r="M167" i="7"/>
  <c r="M168" i="7" s="1"/>
  <c r="M171" i="7"/>
  <c r="M172" i="7" s="1"/>
  <c r="K167" i="7"/>
  <c r="K168" i="7" s="1"/>
  <c r="K171" i="7"/>
  <c r="K172" i="7" s="1"/>
  <c r="G167" i="7"/>
  <c r="G168" i="7" s="1"/>
  <c r="G171" i="7"/>
  <c r="G172" i="7" s="1"/>
  <c r="L167" i="7"/>
  <c r="L168" i="7" s="1"/>
  <c r="L171" i="7"/>
  <c r="L172" i="7" s="1"/>
  <c r="H167" i="7"/>
  <c r="H168" i="7" s="1"/>
  <c r="H171" i="7"/>
  <c r="H172" i="7" s="1"/>
  <c r="D167" i="7"/>
  <c r="D168" i="7" s="1"/>
  <c r="O168" i="7" s="1"/>
  <c r="R168" i="7" s="1"/>
  <c r="S168" i="7" s="1"/>
  <c r="T168" i="7" s="1"/>
  <c r="D171" i="7"/>
  <c r="D172" i="7" s="1"/>
  <c r="O172" i="7" s="1"/>
  <c r="R172" i="7" s="1"/>
  <c r="S172" i="7" s="1"/>
  <c r="T172" i="7" s="1"/>
  <c r="I159" i="7"/>
  <c r="I160" i="7" s="1"/>
  <c r="I163" i="7"/>
  <c r="I164" i="7" s="1"/>
  <c r="E159" i="7"/>
  <c r="E160" i="7" s="1"/>
  <c r="E163" i="7"/>
  <c r="E164" i="7" s="1"/>
  <c r="N159" i="7"/>
  <c r="N160" i="7" s="1"/>
  <c r="N163" i="7"/>
  <c r="N164" i="7" s="1"/>
  <c r="J159" i="7"/>
  <c r="J160" i="7" s="1"/>
  <c r="J163" i="7"/>
  <c r="J164" i="7" s="1"/>
  <c r="F159" i="7"/>
  <c r="F160" i="7" s="1"/>
  <c r="F163" i="7"/>
  <c r="F164" i="7" s="1"/>
  <c r="M159" i="7"/>
  <c r="M160" i="7" s="1"/>
  <c r="M163" i="7"/>
  <c r="M164" i="7" s="1"/>
  <c r="K159" i="7"/>
  <c r="K160" i="7" s="1"/>
  <c r="K163" i="7"/>
  <c r="K164" i="7" s="1"/>
  <c r="G159" i="7"/>
  <c r="G160" i="7" s="1"/>
  <c r="G163" i="7"/>
  <c r="G164" i="7" s="1"/>
  <c r="L159" i="7"/>
  <c r="L160" i="7" s="1"/>
  <c r="L163" i="7"/>
  <c r="L164" i="7" s="1"/>
  <c r="H159" i="7"/>
  <c r="H160" i="7" s="1"/>
  <c r="H163" i="7"/>
  <c r="H164" i="7" s="1"/>
  <c r="D159" i="7"/>
  <c r="D160" i="7" s="1"/>
  <c r="O160" i="7" s="1"/>
  <c r="R160" i="7" s="1"/>
  <c r="S160" i="7" s="1"/>
  <c r="T160" i="7" s="1"/>
  <c r="D163" i="7"/>
  <c r="D164" i="7" s="1"/>
  <c r="O164" i="7" s="1"/>
  <c r="R164" i="7" s="1"/>
  <c r="S164" i="7" s="1"/>
  <c r="T164" i="7" s="1"/>
  <c r="I91" i="7"/>
  <c r="E91" i="7"/>
  <c r="N91" i="7"/>
  <c r="N92" i="7" s="1"/>
  <c r="J91" i="7"/>
  <c r="J92" i="7" s="1"/>
  <c r="F91" i="7"/>
  <c r="F92" i="7" s="1"/>
  <c r="M91" i="7"/>
  <c r="K91" i="7"/>
  <c r="G91" i="7"/>
  <c r="L91" i="7"/>
  <c r="L92" i="7" s="1"/>
  <c r="H91" i="7"/>
  <c r="H92" i="7" s="1"/>
  <c r="D91" i="7"/>
  <c r="D92" i="7" s="1"/>
  <c r="O92" i="7" s="1"/>
  <c r="I83" i="7"/>
  <c r="I84" i="7" s="1"/>
  <c r="I87" i="7"/>
  <c r="I88" i="7" s="1"/>
  <c r="E83" i="7"/>
  <c r="E84" i="7" s="1"/>
  <c r="E87" i="7"/>
  <c r="E88" i="7" s="1"/>
  <c r="N83" i="7"/>
  <c r="N84" i="7" s="1"/>
  <c r="N87" i="7"/>
  <c r="N88" i="7" s="1"/>
  <c r="J83" i="7"/>
  <c r="J84" i="7" s="1"/>
  <c r="J87" i="7"/>
  <c r="J88" i="7" s="1"/>
  <c r="F83" i="7"/>
  <c r="F84" i="7" s="1"/>
  <c r="F87" i="7"/>
  <c r="F88" i="7" s="1"/>
  <c r="M83" i="7"/>
  <c r="M84" i="7" s="1"/>
  <c r="M87" i="7"/>
  <c r="M88" i="7" s="1"/>
  <c r="K83" i="7"/>
  <c r="K84" i="7" s="1"/>
  <c r="K87" i="7"/>
  <c r="K88" i="7" s="1"/>
  <c r="G83" i="7"/>
  <c r="G84" i="7" s="1"/>
  <c r="G87" i="7"/>
  <c r="G88" i="7" s="1"/>
  <c r="L83" i="7"/>
  <c r="L84" i="7" s="1"/>
  <c r="L87" i="7"/>
  <c r="L88" i="7" s="1"/>
  <c r="H83" i="7"/>
  <c r="H84" i="7" s="1"/>
  <c r="H87" i="7"/>
  <c r="H88" i="7" s="1"/>
  <c r="D83" i="7"/>
  <c r="D84" i="7" s="1"/>
  <c r="O84" i="7" s="1"/>
  <c r="R84" i="7" s="1"/>
  <c r="S84" i="7" s="1"/>
  <c r="T84" i="7" s="1"/>
  <c r="D87" i="7"/>
  <c r="D88" i="7" s="1"/>
  <c r="O88" i="7" s="1"/>
  <c r="R88" i="7" s="1"/>
  <c r="S88" i="7" s="1"/>
  <c r="T88" i="7" s="1"/>
  <c r="I75" i="7"/>
  <c r="I76" i="7" s="1"/>
  <c r="I79" i="7"/>
  <c r="I80" i="7" s="1"/>
  <c r="E75" i="7"/>
  <c r="E76" i="7" s="1"/>
  <c r="E79" i="7"/>
  <c r="E80" i="7" s="1"/>
  <c r="N75" i="7"/>
  <c r="N76" i="7" s="1"/>
  <c r="N79" i="7"/>
  <c r="N80" i="7" s="1"/>
  <c r="J75" i="7"/>
  <c r="J76" i="7" s="1"/>
  <c r="J79" i="7"/>
  <c r="J80" i="7" s="1"/>
  <c r="F75" i="7"/>
  <c r="F76" i="7" s="1"/>
  <c r="F79" i="7"/>
  <c r="F80" i="7" s="1"/>
  <c r="M75" i="7"/>
  <c r="M76" i="7" s="1"/>
  <c r="M79" i="7"/>
  <c r="M80" i="7" s="1"/>
  <c r="K75" i="7"/>
  <c r="K76" i="7" s="1"/>
  <c r="K79" i="7"/>
  <c r="K80" i="7" s="1"/>
  <c r="G75" i="7"/>
  <c r="G76" i="7" s="1"/>
  <c r="G79" i="7"/>
  <c r="G80" i="7" s="1"/>
  <c r="L75" i="7"/>
  <c r="L76" i="7" s="1"/>
  <c r="L79" i="7"/>
  <c r="L80" i="7" s="1"/>
  <c r="H75" i="7"/>
  <c r="H76" i="7" s="1"/>
  <c r="H79" i="7"/>
  <c r="H80" i="7" s="1"/>
  <c r="D75" i="7"/>
  <c r="D76" i="7" s="1"/>
  <c r="O76" i="7" s="1"/>
  <c r="R76" i="7" s="1"/>
  <c r="S76" i="7" s="1"/>
  <c r="T76" i="7" s="1"/>
  <c r="D79" i="7"/>
  <c r="D80" i="7" s="1"/>
  <c r="O80" i="7" s="1"/>
  <c r="R80" i="7" s="1"/>
  <c r="S80" i="7" s="1"/>
  <c r="T80" i="7" s="1"/>
  <c r="I67" i="7"/>
  <c r="I68" i="7" s="1"/>
  <c r="I71" i="7"/>
  <c r="I72" i="7" s="1"/>
  <c r="E67" i="7"/>
  <c r="E68" i="7" s="1"/>
  <c r="E71" i="7"/>
  <c r="E72" i="7" s="1"/>
  <c r="N67" i="7"/>
  <c r="N68" i="7" s="1"/>
  <c r="N71" i="7"/>
  <c r="N72" i="7" s="1"/>
  <c r="J67" i="7"/>
  <c r="J68" i="7" s="1"/>
  <c r="J71" i="7"/>
  <c r="J72" i="7" s="1"/>
  <c r="F67" i="7"/>
  <c r="F68" i="7" s="1"/>
  <c r="F71" i="7"/>
  <c r="F72" i="7" s="1"/>
  <c r="M67" i="7"/>
  <c r="M68" i="7" s="1"/>
  <c r="M71" i="7"/>
  <c r="M72" i="7" s="1"/>
  <c r="K67" i="7"/>
  <c r="K68" i="7" s="1"/>
  <c r="K71" i="7"/>
  <c r="K72" i="7" s="1"/>
  <c r="G67" i="7"/>
  <c r="G68" i="7" s="1"/>
  <c r="G71" i="7"/>
  <c r="G72" i="7" s="1"/>
  <c r="L67" i="7"/>
  <c r="L68" i="7" s="1"/>
  <c r="L71" i="7"/>
  <c r="L72" i="7" s="1"/>
  <c r="H67" i="7"/>
  <c r="H68" i="7" s="1"/>
  <c r="H71" i="7"/>
  <c r="H72" i="7" s="1"/>
  <c r="D67" i="7"/>
  <c r="D68" i="7" s="1"/>
  <c r="O68" i="7" s="1"/>
  <c r="R68" i="7" s="1"/>
  <c r="S68" i="7" s="1"/>
  <c r="T68" i="7" s="1"/>
  <c r="D71" i="7"/>
  <c r="D72" i="7" s="1"/>
  <c r="O72" i="7" s="1"/>
  <c r="R72" i="7" s="1"/>
  <c r="S72" i="7" s="1"/>
  <c r="T72" i="7" s="1"/>
  <c r="I59" i="7"/>
  <c r="I60" i="7" s="1"/>
  <c r="I63" i="7"/>
  <c r="I64" i="7" s="1"/>
  <c r="E59" i="7"/>
  <c r="E60" i="7" s="1"/>
  <c r="E63" i="7"/>
  <c r="E64" i="7" s="1"/>
  <c r="N59" i="7"/>
  <c r="N60" i="7" s="1"/>
  <c r="N63" i="7"/>
  <c r="N64" i="7" s="1"/>
  <c r="J59" i="7"/>
  <c r="J60" i="7" s="1"/>
  <c r="J63" i="7"/>
  <c r="J64" i="7" s="1"/>
  <c r="F59" i="7"/>
  <c r="F60" i="7" s="1"/>
  <c r="F63" i="7"/>
  <c r="F64" i="7" s="1"/>
  <c r="M59" i="7"/>
  <c r="M60" i="7" s="1"/>
  <c r="M63" i="7"/>
  <c r="M64" i="7" s="1"/>
  <c r="K59" i="7"/>
  <c r="K60" i="7" s="1"/>
  <c r="K63" i="7"/>
  <c r="K64" i="7" s="1"/>
  <c r="G59" i="7"/>
  <c r="G60" i="7" s="1"/>
  <c r="G63" i="7"/>
  <c r="G64" i="7" s="1"/>
  <c r="L59" i="7"/>
  <c r="L60" i="7" s="1"/>
  <c r="L63" i="7"/>
  <c r="L64" i="7" s="1"/>
  <c r="H59" i="7"/>
  <c r="H60" i="7" s="1"/>
  <c r="H63" i="7"/>
  <c r="H64" i="7" s="1"/>
  <c r="D59" i="7"/>
  <c r="D60" i="7" s="1"/>
  <c r="O60" i="7" s="1"/>
  <c r="R60" i="7" s="1"/>
  <c r="S60" i="7" s="1"/>
  <c r="T60" i="7" s="1"/>
  <c r="D63" i="7"/>
  <c r="D64" i="7" s="1"/>
  <c r="O64" i="7" s="1"/>
  <c r="R64" i="7" s="1"/>
  <c r="S64" i="7" s="1"/>
  <c r="T64" i="7" s="1"/>
  <c r="I51" i="7"/>
  <c r="I52" i="7" s="1"/>
  <c r="I55" i="7"/>
  <c r="I56" i="7" s="1"/>
  <c r="E51" i="7"/>
  <c r="E52" i="7" s="1"/>
  <c r="E55" i="7"/>
  <c r="E56" i="7" s="1"/>
  <c r="N51" i="7"/>
  <c r="N52" i="7" s="1"/>
  <c r="N55" i="7"/>
  <c r="N56" i="7" s="1"/>
  <c r="J51" i="7"/>
  <c r="J52" i="7" s="1"/>
  <c r="J55" i="7"/>
  <c r="J56" i="7" s="1"/>
  <c r="F51" i="7"/>
  <c r="F52" i="7" s="1"/>
  <c r="F55" i="7"/>
  <c r="F56" i="7" s="1"/>
  <c r="M51" i="7"/>
  <c r="M52" i="7" s="1"/>
  <c r="M55" i="7"/>
  <c r="M56" i="7" s="1"/>
  <c r="K51" i="7"/>
  <c r="K52" i="7" s="1"/>
  <c r="K55" i="7"/>
  <c r="K56" i="7" s="1"/>
  <c r="G51" i="7"/>
  <c r="G52" i="7" s="1"/>
  <c r="G55" i="7"/>
  <c r="G56" i="7" s="1"/>
  <c r="L51" i="7"/>
  <c r="L52" i="7" s="1"/>
  <c r="L55" i="7"/>
  <c r="L56" i="7" s="1"/>
  <c r="H51" i="7"/>
  <c r="H52" i="7" s="1"/>
  <c r="H55" i="7"/>
  <c r="H56" i="7" s="1"/>
  <c r="D51" i="7"/>
  <c r="D52" i="7" s="1"/>
  <c r="O52" i="7" s="1"/>
  <c r="R52" i="7" s="1"/>
  <c r="S52" i="7" s="1"/>
  <c r="T52" i="7" s="1"/>
  <c r="D55" i="7"/>
  <c r="D56" i="7" s="1"/>
  <c r="O56" i="7" s="1"/>
  <c r="R56" i="7" s="1"/>
  <c r="S56" i="7" s="1"/>
  <c r="T56" i="7" s="1"/>
  <c r="M43" i="7"/>
  <c r="M44" i="7" s="1"/>
  <c r="M47" i="7"/>
  <c r="M48" i="7" s="1"/>
  <c r="K43" i="7"/>
  <c r="K44" i="7" s="1"/>
  <c r="K47" i="7"/>
  <c r="K48" i="7" s="1"/>
  <c r="G43" i="7"/>
  <c r="G44" i="7" s="1"/>
  <c r="G47" i="7"/>
  <c r="G48" i="7" s="1"/>
  <c r="L43" i="7"/>
  <c r="L44" i="7" s="1"/>
  <c r="L47" i="7"/>
  <c r="L48" i="7" s="1"/>
  <c r="H43" i="7"/>
  <c r="H44" i="7" s="1"/>
  <c r="H47" i="7"/>
  <c r="H48" i="7" s="1"/>
  <c r="I43" i="7"/>
  <c r="I44" i="7" s="1"/>
  <c r="I47" i="7"/>
  <c r="I48" i="7" s="1"/>
  <c r="E43" i="7"/>
  <c r="E44" i="7" s="1"/>
  <c r="E47" i="7"/>
  <c r="E48" i="7" s="1"/>
  <c r="N43" i="7"/>
  <c r="N44" i="7" s="1"/>
  <c r="N47" i="7"/>
  <c r="N48" i="7" s="1"/>
  <c r="J43" i="7"/>
  <c r="J44" i="7" s="1"/>
  <c r="J47" i="7"/>
  <c r="J48" i="7" s="1"/>
  <c r="F43" i="7"/>
  <c r="F44" i="7" s="1"/>
  <c r="F47" i="7"/>
  <c r="F48" i="7" s="1"/>
  <c r="D43" i="7"/>
  <c r="D44" i="7" s="1"/>
  <c r="O44" i="7" s="1"/>
  <c r="R44" i="7" s="1"/>
  <c r="S44" i="7" s="1"/>
  <c r="T44" i="7" s="1"/>
  <c r="D47" i="7"/>
  <c r="D48" i="7" s="1"/>
  <c r="O48" i="7" s="1"/>
  <c r="R48" i="7" s="1"/>
  <c r="S48" i="7" s="1"/>
  <c r="T48" i="7" s="1"/>
  <c r="M35" i="7"/>
  <c r="M36" i="7" s="1"/>
  <c r="M39" i="7"/>
  <c r="M40" i="7" s="1"/>
  <c r="I35" i="7"/>
  <c r="I36" i="7" s="1"/>
  <c r="I39" i="7"/>
  <c r="I40" i="7" s="1"/>
  <c r="E35" i="7"/>
  <c r="E36" i="7" s="1"/>
  <c r="E39" i="7"/>
  <c r="E40" i="7" s="1"/>
  <c r="N35" i="7"/>
  <c r="N36" i="7" s="1"/>
  <c r="N39" i="7"/>
  <c r="N40" i="7" s="1"/>
  <c r="J35" i="7"/>
  <c r="J36" i="7" s="1"/>
  <c r="J39" i="7"/>
  <c r="J40" i="7" s="1"/>
  <c r="F35" i="7"/>
  <c r="F36" i="7" s="1"/>
  <c r="F39" i="7"/>
  <c r="F40" i="7" s="1"/>
  <c r="K35" i="7"/>
  <c r="K36" i="7" s="1"/>
  <c r="K39" i="7"/>
  <c r="K40" i="7" s="1"/>
  <c r="G35" i="7"/>
  <c r="G36" i="7" s="1"/>
  <c r="G39" i="7"/>
  <c r="G40" i="7" s="1"/>
  <c r="L35" i="7"/>
  <c r="L36" i="7" s="1"/>
  <c r="L39" i="7"/>
  <c r="L40" i="7" s="1"/>
  <c r="H35" i="7"/>
  <c r="H36" i="7" s="1"/>
  <c r="H39" i="7"/>
  <c r="H40" i="7" s="1"/>
  <c r="D35" i="7"/>
  <c r="D36" i="7" s="1"/>
  <c r="O36" i="7" s="1"/>
  <c r="R36" i="7" s="1"/>
  <c r="S36" i="7" s="1"/>
  <c r="T36" i="7" s="1"/>
  <c r="D39" i="7"/>
  <c r="D40" i="7" s="1"/>
  <c r="O40" i="7" s="1"/>
  <c r="R40" i="7" s="1"/>
  <c r="S40" i="7" s="1"/>
  <c r="T40" i="7" s="1"/>
  <c r="I31" i="7"/>
  <c r="I32" i="7" s="1"/>
  <c r="E31" i="7"/>
  <c r="E32" i="7" s="1"/>
  <c r="N31" i="7"/>
  <c r="N32" i="7" s="1"/>
  <c r="J31" i="7"/>
  <c r="J32" i="7" s="1"/>
  <c r="F31" i="7"/>
  <c r="F32" i="7" s="1"/>
  <c r="M31" i="7"/>
  <c r="M32" i="7" s="1"/>
  <c r="K31" i="7"/>
  <c r="K32" i="7" s="1"/>
  <c r="G31" i="7"/>
  <c r="G32" i="7" s="1"/>
  <c r="L31" i="7"/>
  <c r="L32" i="7" s="1"/>
  <c r="H31" i="7"/>
  <c r="H32" i="7" s="1"/>
  <c r="D31" i="7"/>
  <c r="D32" i="7" s="1"/>
  <c r="O32" i="7" s="1"/>
  <c r="R32" i="7" s="1"/>
  <c r="S32" i="7" s="1"/>
  <c r="T32" i="7" s="1"/>
  <c r="I23" i="7"/>
  <c r="I24" i="7" s="1"/>
  <c r="I27" i="7"/>
  <c r="I28" i="7" s="1"/>
  <c r="E23" i="7"/>
  <c r="E24" i="7" s="1"/>
  <c r="E27" i="7"/>
  <c r="E28" i="7" s="1"/>
  <c r="N23" i="7"/>
  <c r="N24" i="7" s="1"/>
  <c r="N27" i="7"/>
  <c r="N28" i="7" s="1"/>
  <c r="J23" i="7"/>
  <c r="J24" i="7" s="1"/>
  <c r="J27" i="7"/>
  <c r="J28" i="7" s="1"/>
  <c r="F23" i="7"/>
  <c r="F24" i="7" s="1"/>
  <c r="F27" i="7"/>
  <c r="F28" i="7" s="1"/>
  <c r="M23" i="7"/>
  <c r="M27" i="7"/>
  <c r="K23" i="7"/>
  <c r="K24" i="7" s="1"/>
  <c r="K27" i="7"/>
  <c r="K28" i="7" s="1"/>
  <c r="G23" i="7"/>
  <c r="G24" i="7" s="1"/>
  <c r="G27" i="7"/>
  <c r="G28" i="7" s="1"/>
  <c r="L23" i="7"/>
  <c r="L24" i="7" s="1"/>
  <c r="L27" i="7"/>
  <c r="L28" i="7" s="1"/>
  <c r="H23" i="7"/>
  <c r="H24" i="7" s="1"/>
  <c r="H27" i="7"/>
  <c r="H28" i="7" s="1"/>
  <c r="D23" i="7"/>
  <c r="D24" i="7" s="1"/>
  <c r="O24" i="7" s="1"/>
  <c r="R24" i="7" s="1"/>
  <c r="S24" i="7" s="1"/>
  <c r="T24" i="7" s="1"/>
  <c r="D27" i="7"/>
  <c r="D28" i="7" s="1"/>
  <c r="O28" i="7" s="1"/>
  <c r="R28" i="7" s="1"/>
  <c r="S28" i="7" s="1"/>
  <c r="T28" i="7" s="1"/>
  <c r="I15" i="7"/>
  <c r="I16" i="7" s="1"/>
  <c r="I19" i="7"/>
  <c r="I20" i="7" s="1"/>
  <c r="E15" i="7"/>
  <c r="E16" i="7" s="1"/>
  <c r="E19" i="7"/>
  <c r="E20" i="7" s="1"/>
  <c r="N15" i="7"/>
  <c r="N16" i="7" s="1"/>
  <c r="N19" i="7"/>
  <c r="N20" i="7" s="1"/>
  <c r="J15" i="7"/>
  <c r="J16" i="7" s="1"/>
  <c r="J19" i="7"/>
  <c r="J20" i="7" s="1"/>
  <c r="F15" i="7"/>
  <c r="F16" i="7" s="1"/>
  <c r="F19" i="7"/>
  <c r="F20" i="7" s="1"/>
  <c r="M15" i="7"/>
  <c r="M19" i="7"/>
  <c r="K15" i="7"/>
  <c r="K16" i="7" s="1"/>
  <c r="K19" i="7"/>
  <c r="K20" i="7" s="1"/>
  <c r="G15" i="7"/>
  <c r="G16" i="7" s="1"/>
  <c r="G19" i="7"/>
  <c r="G20" i="7" s="1"/>
  <c r="L15" i="7"/>
  <c r="L16" i="7" s="1"/>
  <c r="L19" i="7"/>
  <c r="L20" i="7" s="1"/>
  <c r="H15" i="7"/>
  <c r="H16" i="7" s="1"/>
  <c r="H19" i="7"/>
  <c r="H20" i="7" s="1"/>
  <c r="D15" i="7"/>
  <c r="D16" i="7" s="1"/>
  <c r="O16" i="7" s="1"/>
  <c r="R16" i="7" s="1"/>
  <c r="S16" i="7" s="1"/>
  <c r="T16" i="7" s="1"/>
  <c r="D19" i="7"/>
  <c r="D20" i="7" s="1"/>
  <c r="O20" i="7" s="1"/>
  <c r="R20" i="7" s="1"/>
  <c r="S20" i="7" s="1"/>
  <c r="T20" i="7" s="1"/>
  <c r="I7" i="7"/>
  <c r="I8" i="7" s="1"/>
  <c r="I191" i="7" s="1"/>
  <c r="I11" i="7"/>
  <c r="I12" i="7" s="1"/>
  <c r="E7" i="7"/>
  <c r="E8" i="7" s="1"/>
  <c r="E191" i="7" s="1"/>
  <c r="E11" i="7"/>
  <c r="E12" i="7" s="1"/>
  <c r="N7" i="7"/>
  <c r="N8" i="7" s="1"/>
  <c r="N191" i="7" s="1"/>
  <c r="N11" i="7"/>
  <c r="N12" i="7" s="1"/>
  <c r="J7" i="7"/>
  <c r="J8" i="7" s="1"/>
  <c r="J191" i="7" s="1"/>
  <c r="J11" i="7"/>
  <c r="J12" i="7" s="1"/>
  <c r="F7" i="7"/>
  <c r="F8" i="7" s="1"/>
  <c r="F191" i="7" s="1"/>
  <c r="F11" i="7"/>
  <c r="F12" i="7" s="1"/>
  <c r="M7" i="7"/>
  <c r="M8" i="7" s="1"/>
  <c r="M191" i="7" s="1"/>
  <c r="M11" i="7"/>
  <c r="M12" i="7" s="1"/>
  <c r="K7" i="7"/>
  <c r="K8" i="7" s="1"/>
  <c r="K191" i="7" s="1"/>
  <c r="K11" i="7"/>
  <c r="K12" i="7" s="1"/>
  <c r="G7" i="7"/>
  <c r="G8" i="7" s="1"/>
  <c r="G191" i="7" s="1"/>
  <c r="G11" i="7"/>
  <c r="G12" i="7" s="1"/>
  <c r="L7" i="7"/>
  <c r="L8" i="7" s="1"/>
  <c r="L191" i="7" s="1"/>
  <c r="L11" i="7"/>
  <c r="L12" i="7" s="1"/>
  <c r="H7" i="7"/>
  <c r="H8" i="7" s="1"/>
  <c r="H191" i="7" s="1"/>
  <c r="H11" i="7"/>
  <c r="H12" i="7" s="1"/>
  <c r="D7" i="7"/>
  <c r="D8" i="7" s="1"/>
  <c r="D191" i="7" s="1"/>
  <c r="D11" i="7"/>
  <c r="D12" i="7" s="1"/>
  <c r="O12" i="7"/>
  <c r="R12" i="7" s="1"/>
  <c r="S12" i="7" s="1"/>
  <c r="T12" i="7" s="1"/>
  <c r="M92" i="7"/>
  <c r="I92" i="7"/>
  <c r="E92" i="7"/>
  <c r="M16" i="7"/>
  <c r="K92" i="7"/>
  <c r="G92" i="7"/>
  <c r="M28" i="7"/>
  <c r="M24" i="7"/>
  <c r="M20" i="7"/>
  <c r="Q8" i="21" l="1"/>
  <c r="P172" i="21"/>
  <c r="Q172" i="21" s="1"/>
  <c r="U172" i="21" s="1"/>
  <c r="P120" i="21"/>
  <c r="Q120" i="21" s="1"/>
  <c r="U120" i="21" s="1"/>
  <c r="P112" i="21"/>
  <c r="Q112" i="21" s="1"/>
  <c r="U112" i="21" s="1"/>
  <c r="P104" i="21"/>
  <c r="Q104" i="21" s="1"/>
  <c r="U104" i="21" s="1"/>
  <c r="P96" i="21"/>
  <c r="Q96" i="21" s="1"/>
  <c r="U96" i="21" s="1"/>
  <c r="P88" i="21"/>
  <c r="Q88" i="21" s="1"/>
  <c r="U88" i="21" s="1"/>
  <c r="P84" i="21"/>
  <c r="Q84" i="21" s="1"/>
  <c r="U84" i="21" s="1"/>
  <c r="P80" i="21"/>
  <c r="Q80" i="21" s="1"/>
  <c r="U80" i="21" s="1"/>
  <c r="P76" i="21"/>
  <c r="Q76" i="21" s="1"/>
  <c r="U76" i="21" s="1"/>
  <c r="P72" i="21"/>
  <c r="Q72" i="21" s="1"/>
  <c r="U72" i="21" s="1"/>
  <c r="P68" i="21"/>
  <c r="Q68" i="21" s="1"/>
  <c r="U68" i="21" s="1"/>
  <c r="P64" i="21"/>
  <c r="Q64" i="21" s="1"/>
  <c r="U64" i="21" s="1"/>
  <c r="P60" i="21"/>
  <c r="Q60" i="21" s="1"/>
  <c r="U60" i="21" s="1"/>
  <c r="P56" i="21"/>
  <c r="Q56" i="21" s="1"/>
  <c r="U56" i="21" s="1"/>
  <c r="P52" i="21"/>
  <c r="Q52" i="21" s="1"/>
  <c r="U52" i="21" s="1"/>
  <c r="P48" i="21"/>
  <c r="Q48" i="21" s="1"/>
  <c r="U48" i="21" s="1"/>
  <c r="P44" i="21"/>
  <c r="Q44" i="21" s="1"/>
  <c r="U44" i="21" s="1"/>
  <c r="P40" i="21"/>
  <c r="Q40" i="21" s="1"/>
  <c r="U40" i="21" s="1"/>
  <c r="P36" i="21"/>
  <c r="Q36" i="21" s="1"/>
  <c r="U36" i="21" s="1"/>
  <c r="P32" i="21"/>
  <c r="Q32" i="21" s="1"/>
  <c r="U32" i="21" s="1"/>
  <c r="P28" i="21"/>
  <c r="Q28" i="21" s="1"/>
  <c r="U28" i="21" s="1"/>
  <c r="P24" i="21"/>
  <c r="Q24" i="21" s="1"/>
  <c r="U24" i="21" s="1"/>
  <c r="P20" i="21"/>
  <c r="Q20" i="21" s="1"/>
  <c r="U20" i="21" s="1"/>
  <c r="P16" i="21"/>
  <c r="Q16" i="21" s="1"/>
  <c r="U16" i="21" s="1"/>
  <c r="P12" i="21"/>
  <c r="Q12" i="21" s="1"/>
  <c r="U12" i="21" s="1"/>
  <c r="P128" i="21"/>
  <c r="Q128" i="21" s="1"/>
  <c r="U128" i="21" s="1"/>
  <c r="P136" i="21"/>
  <c r="Q136" i="21" s="1"/>
  <c r="U136" i="21" s="1"/>
  <c r="P144" i="21"/>
  <c r="Q144" i="21" s="1"/>
  <c r="U144" i="21" s="1"/>
  <c r="P152" i="21"/>
  <c r="Q152" i="21" s="1"/>
  <c r="U152" i="21" s="1"/>
  <c r="P160" i="21"/>
  <c r="Q160" i="21" s="1"/>
  <c r="U160" i="21" s="1"/>
  <c r="P168" i="21"/>
  <c r="Q168" i="21" s="1"/>
  <c r="U168" i="21" s="1"/>
  <c r="P184" i="21"/>
  <c r="Q184" i="21" s="1"/>
  <c r="U184" i="21" s="1"/>
  <c r="P176" i="21"/>
  <c r="Q176" i="21" s="1"/>
  <c r="U176" i="21" s="1"/>
  <c r="P116" i="21"/>
  <c r="Q116" i="21" s="1"/>
  <c r="U116" i="21" s="1"/>
  <c r="P108" i="21"/>
  <c r="Q108" i="21" s="1"/>
  <c r="U108" i="21" s="1"/>
  <c r="P100" i="21"/>
  <c r="Q100" i="21" s="1"/>
  <c r="U100" i="21" s="1"/>
  <c r="P92" i="21"/>
  <c r="Q92" i="21" s="1"/>
  <c r="U92" i="21" s="1"/>
  <c r="P124" i="21"/>
  <c r="Q124" i="21" s="1"/>
  <c r="U124" i="21" s="1"/>
  <c r="P132" i="21"/>
  <c r="Q132" i="21" s="1"/>
  <c r="U132" i="21" s="1"/>
  <c r="P140" i="21"/>
  <c r="Q140" i="21" s="1"/>
  <c r="U140" i="21" s="1"/>
  <c r="P148" i="21"/>
  <c r="Q148" i="21" s="1"/>
  <c r="U148" i="21" s="1"/>
  <c r="P156" i="21"/>
  <c r="Q156" i="21" s="1"/>
  <c r="U156" i="21" s="1"/>
  <c r="P164" i="21"/>
  <c r="Q164" i="21" s="1"/>
  <c r="U164" i="21" s="1"/>
  <c r="P188" i="21"/>
  <c r="Q188" i="21" s="1"/>
  <c r="U188" i="21" s="1"/>
  <c r="P180" i="21"/>
  <c r="Q180" i="21" s="1"/>
  <c r="U180" i="21" s="1"/>
  <c r="Q8" i="20"/>
  <c r="P12" i="20"/>
  <c r="Q12" i="20" s="1"/>
  <c r="U12" i="20" s="1"/>
  <c r="P20" i="20"/>
  <c r="Q20" i="20" s="1"/>
  <c r="U20" i="20" s="1"/>
  <c r="P28" i="20"/>
  <c r="Q28" i="20" s="1"/>
  <c r="U28" i="20" s="1"/>
  <c r="P36" i="20"/>
  <c r="Q36" i="20" s="1"/>
  <c r="U36" i="20" s="1"/>
  <c r="P44" i="20"/>
  <c r="Q44" i="20" s="1"/>
  <c r="U44" i="20" s="1"/>
  <c r="P52" i="20"/>
  <c r="Q52" i="20" s="1"/>
  <c r="U52" i="20" s="1"/>
  <c r="P60" i="20"/>
  <c r="Q60" i="20" s="1"/>
  <c r="U60" i="20" s="1"/>
  <c r="P68" i="20"/>
  <c r="Q68" i="20" s="1"/>
  <c r="U68" i="20" s="1"/>
  <c r="P16" i="20"/>
  <c r="Q16" i="20" s="1"/>
  <c r="U16" i="20" s="1"/>
  <c r="P24" i="20"/>
  <c r="Q24" i="20" s="1"/>
  <c r="U24" i="20" s="1"/>
  <c r="P32" i="20"/>
  <c r="Q32" i="20" s="1"/>
  <c r="U32" i="20" s="1"/>
  <c r="P40" i="20"/>
  <c r="Q40" i="20" s="1"/>
  <c r="U40" i="20" s="1"/>
  <c r="P48" i="20"/>
  <c r="Q48" i="20" s="1"/>
  <c r="U48" i="20" s="1"/>
  <c r="P56" i="20"/>
  <c r="Q56" i="20" s="1"/>
  <c r="U56" i="20" s="1"/>
  <c r="P64" i="20"/>
  <c r="Q64" i="20" s="1"/>
  <c r="U64" i="20" s="1"/>
  <c r="P72" i="20"/>
  <c r="Q72" i="20" s="1"/>
  <c r="U72" i="20" s="1"/>
  <c r="P188" i="20"/>
  <c r="Q188" i="20" s="1"/>
  <c r="U188" i="20" s="1"/>
  <c r="P180" i="20"/>
  <c r="Q180" i="20" s="1"/>
  <c r="U180" i="20" s="1"/>
  <c r="P184" i="20"/>
  <c r="Q184" i="20" s="1"/>
  <c r="U184" i="20" s="1"/>
  <c r="P176" i="20"/>
  <c r="Q176" i="20" s="1"/>
  <c r="U176" i="20" s="1"/>
  <c r="P128" i="20"/>
  <c r="Q128" i="20" s="1"/>
  <c r="U128" i="20" s="1"/>
  <c r="P124" i="20"/>
  <c r="Q124" i="20" s="1"/>
  <c r="U124" i="20" s="1"/>
  <c r="P80" i="20"/>
  <c r="Q80" i="20" s="1"/>
  <c r="U80" i="20" s="1"/>
  <c r="P76" i="20"/>
  <c r="Q76" i="20" s="1"/>
  <c r="U76" i="20" s="1"/>
  <c r="P92" i="20"/>
  <c r="Q92" i="20" s="1"/>
  <c r="U92" i="20" s="1"/>
  <c r="P100" i="20"/>
  <c r="Q100" i="20" s="1"/>
  <c r="U100" i="20" s="1"/>
  <c r="P108" i="20"/>
  <c r="Q108" i="20" s="1"/>
  <c r="U108" i="20" s="1"/>
  <c r="P116" i="20"/>
  <c r="Q116" i="20" s="1"/>
  <c r="U116" i="20" s="1"/>
  <c r="P136" i="20"/>
  <c r="Q136" i="20" s="1"/>
  <c r="U136" i="20" s="1"/>
  <c r="P144" i="20"/>
  <c r="Q144" i="20" s="1"/>
  <c r="U144" i="20" s="1"/>
  <c r="P152" i="20"/>
  <c r="Q152" i="20" s="1"/>
  <c r="U152" i="20" s="1"/>
  <c r="P160" i="20"/>
  <c r="Q160" i="20" s="1"/>
  <c r="U160" i="20" s="1"/>
  <c r="P168" i="20"/>
  <c r="Q168" i="20" s="1"/>
  <c r="U168" i="20" s="1"/>
  <c r="P132" i="20"/>
  <c r="Q132" i="20" s="1"/>
  <c r="U132" i="20" s="1"/>
  <c r="P84" i="20"/>
  <c r="Q84" i="20" s="1"/>
  <c r="U84" i="20" s="1"/>
  <c r="P88" i="20"/>
  <c r="Q88" i="20" s="1"/>
  <c r="U88" i="20" s="1"/>
  <c r="P96" i="20"/>
  <c r="Q96" i="20" s="1"/>
  <c r="U96" i="20" s="1"/>
  <c r="P104" i="20"/>
  <c r="Q104" i="20" s="1"/>
  <c r="U104" i="20" s="1"/>
  <c r="P112" i="20"/>
  <c r="Q112" i="20" s="1"/>
  <c r="U112" i="20" s="1"/>
  <c r="P120" i="20"/>
  <c r="Q120" i="20" s="1"/>
  <c r="U120" i="20" s="1"/>
  <c r="P140" i="20"/>
  <c r="Q140" i="20" s="1"/>
  <c r="U140" i="20" s="1"/>
  <c r="P148" i="20"/>
  <c r="Q148" i="20" s="1"/>
  <c r="U148" i="20" s="1"/>
  <c r="P156" i="20"/>
  <c r="Q156" i="20" s="1"/>
  <c r="U156" i="20" s="1"/>
  <c r="P164" i="20"/>
  <c r="Q164" i="20" s="1"/>
  <c r="U164" i="20" s="1"/>
  <c r="P172" i="20"/>
  <c r="Q172" i="20" s="1"/>
  <c r="U172" i="20" s="1"/>
  <c r="Q8" i="19"/>
  <c r="P12" i="19"/>
  <c r="Q12" i="19" s="1"/>
  <c r="U12" i="19" s="1"/>
  <c r="P20" i="19"/>
  <c r="Q20" i="19" s="1"/>
  <c r="U20" i="19" s="1"/>
  <c r="P28" i="19"/>
  <c r="Q28" i="19" s="1"/>
  <c r="U28" i="19" s="1"/>
  <c r="P36" i="19"/>
  <c r="Q36" i="19" s="1"/>
  <c r="U36" i="19" s="1"/>
  <c r="P44" i="19"/>
  <c r="Q44" i="19" s="1"/>
  <c r="U44" i="19" s="1"/>
  <c r="P52" i="19"/>
  <c r="Q52" i="19" s="1"/>
  <c r="U52" i="19" s="1"/>
  <c r="P60" i="19"/>
  <c r="Q60" i="19" s="1"/>
  <c r="U60" i="19" s="1"/>
  <c r="P16" i="19"/>
  <c r="Q16" i="19" s="1"/>
  <c r="U16" i="19" s="1"/>
  <c r="P24" i="19"/>
  <c r="Q24" i="19" s="1"/>
  <c r="U24" i="19" s="1"/>
  <c r="P32" i="19"/>
  <c r="Q32" i="19" s="1"/>
  <c r="U32" i="19" s="1"/>
  <c r="P40" i="19"/>
  <c r="Q40" i="19" s="1"/>
  <c r="U40" i="19" s="1"/>
  <c r="P48" i="19"/>
  <c r="Q48" i="19" s="1"/>
  <c r="U48" i="19" s="1"/>
  <c r="P56" i="19"/>
  <c r="Q56" i="19" s="1"/>
  <c r="U56" i="19" s="1"/>
  <c r="P64" i="19"/>
  <c r="Q64" i="19" s="1"/>
  <c r="U64" i="19" s="1"/>
  <c r="P84" i="19"/>
  <c r="Q84" i="19" s="1"/>
  <c r="U84" i="19" s="1"/>
  <c r="P80" i="19"/>
  <c r="Q80" i="19" s="1"/>
  <c r="U80" i="19" s="1"/>
  <c r="P88" i="19"/>
  <c r="Q88" i="19" s="1"/>
  <c r="U88" i="19" s="1"/>
  <c r="P96" i="19"/>
  <c r="Q96" i="19" s="1"/>
  <c r="U96" i="19" s="1"/>
  <c r="P104" i="19"/>
  <c r="Q104" i="19" s="1"/>
  <c r="U104" i="19" s="1"/>
  <c r="P112" i="19"/>
  <c r="Q112" i="19" s="1"/>
  <c r="U112" i="19" s="1"/>
  <c r="P120" i="19"/>
  <c r="Q120" i="19" s="1"/>
  <c r="U120" i="19" s="1"/>
  <c r="P128" i="19"/>
  <c r="Q128" i="19" s="1"/>
  <c r="U128" i="19" s="1"/>
  <c r="P136" i="19"/>
  <c r="Q136" i="19" s="1"/>
  <c r="U136" i="19" s="1"/>
  <c r="P144" i="19"/>
  <c r="Q144" i="19" s="1"/>
  <c r="U144" i="19" s="1"/>
  <c r="P152" i="19"/>
  <c r="Q152" i="19" s="1"/>
  <c r="U152" i="19" s="1"/>
  <c r="P160" i="19"/>
  <c r="Q160" i="19" s="1"/>
  <c r="U160" i="19" s="1"/>
  <c r="P168" i="19"/>
  <c r="Q168" i="19" s="1"/>
  <c r="U168" i="19" s="1"/>
  <c r="P184" i="19"/>
  <c r="Q184" i="19" s="1"/>
  <c r="U184" i="19" s="1"/>
  <c r="P176" i="19"/>
  <c r="Q176" i="19" s="1"/>
  <c r="U176" i="19" s="1"/>
  <c r="P76" i="19"/>
  <c r="Q76" i="19" s="1"/>
  <c r="U76" i="19" s="1"/>
  <c r="P72" i="19"/>
  <c r="Q72" i="19" s="1"/>
  <c r="U72" i="19" s="1"/>
  <c r="P68" i="19"/>
  <c r="Q68" i="19" s="1"/>
  <c r="U68" i="19" s="1"/>
  <c r="P92" i="19"/>
  <c r="Q92" i="19" s="1"/>
  <c r="U92" i="19" s="1"/>
  <c r="P100" i="19"/>
  <c r="Q100" i="19" s="1"/>
  <c r="U100" i="19" s="1"/>
  <c r="P108" i="19"/>
  <c r="Q108" i="19" s="1"/>
  <c r="U108" i="19" s="1"/>
  <c r="P116" i="19"/>
  <c r="Q116" i="19" s="1"/>
  <c r="U116" i="19" s="1"/>
  <c r="P124" i="19"/>
  <c r="Q124" i="19" s="1"/>
  <c r="U124" i="19" s="1"/>
  <c r="P132" i="19"/>
  <c r="Q132" i="19" s="1"/>
  <c r="U132" i="19" s="1"/>
  <c r="P140" i="19"/>
  <c r="Q140" i="19" s="1"/>
  <c r="U140" i="19" s="1"/>
  <c r="P148" i="19"/>
  <c r="Q148" i="19" s="1"/>
  <c r="U148" i="19" s="1"/>
  <c r="P156" i="19"/>
  <c r="Q156" i="19" s="1"/>
  <c r="U156" i="19" s="1"/>
  <c r="P164" i="19"/>
  <c r="Q164" i="19" s="1"/>
  <c r="U164" i="19" s="1"/>
  <c r="P188" i="19"/>
  <c r="Q188" i="19" s="1"/>
  <c r="U188" i="19" s="1"/>
  <c r="P180" i="19"/>
  <c r="Q180" i="19" s="1"/>
  <c r="U180" i="19" s="1"/>
  <c r="P172" i="19"/>
  <c r="Q172" i="19" s="1"/>
  <c r="U172" i="19" s="1"/>
  <c r="Q8" i="18"/>
  <c r="P12" i="18"/>
  <c r="Q12" i="18" s="1"/>
  <c r="U12" i="18" s="1"/>
  <c r="P20" i="18"/>
  <c r="Q20" i="18" s="1"/>
  <c r="U20" i="18" s="1"/>
  <c r="P28" i="18"/>
  <c r="Q28" i="18" s="1"/>
  <c r="U28" i="18" s="1"/>
  <c r="P36" i="18"/>
  <c r="Q36" i="18" s="1"/>
  <c r="U36" i="18" s="1"/>
  <c r="P44" i="18"/>
  <c r="Q44" i="18" s="1"/>
  <c r="U44" i="18" s="1"/>
  <c r="P52" i="18"/>
  <c r="Q52" i="18" s="1"/>
  <c r="U52" i="18" s="1"/>
  <c r="P60" i="18"/>
  <c r="Q60" i="18" s="1"/>
  <c r="U60" i="18" s="1"/>
  <c r="P68" i="18"/>
  <c r="Q68" i="18" s="1"/>
  <c r="U68" i="18" s="1"/>
  <c r="P76" i="18"/>
  <c r="Q76" i="18" s="1"/>
  <c r="U76" i="18" s="1"/>
  <c r="P84" i="18"/>
  <c r="Q84" i="18" s="1"/>
  <c r="U84" i="18" s="1"/>
  <c r="P16" i="18"/>
  <c r="Q16" i="18" s="1"/>
  <c r="U16" i="18" s="1"/>
  <c r="P24" i="18"/>
  <c r="Q24" i="18" s="1"/>
  <c r="U24" i="18" s="1"/>
  <c r="P32" i="18"/>
  <c r="Q32" i="18" s="1"/>
  <c r="U32" i="18" s="1"/>
  <c r="P40" i="18"/>
  <c r="Q40" i="18" s="1"/>
  <c r="U40" i="18" s="1"/>
  <c r="P48" i="18"/>
  <c r="Q48" i="18" s="1"/>
  <c r="U48" i="18" s="1"/>
  <c r="P56" i="18"/>
  <c r="Q56" i="18" s="1"/>
  <c r="U56" i="18" s="1"/>
  <c r="P64" i="18"/>
  <c r="Q64" i="18" s="1"/>
  <c r="U64" i="18" s="1"/>
  <c r="P72" i="18"/>
  <c r="Q72" i="18" s="1"/>
  <c r="U72" i="18" s="1"/>
  <c r="P80" i="18"/>
  <c r="Q80" i="18" s="1"/>
  <c r="U80" i="18" s="1"/>
  <c r="P88" i="18"/>
  <c r="Q88" i="18" s="1"/>
  <c r="U88" i="18" s="1"/>
  <c r="P172" i="18"/>
  <c r="Q172" i="18" s="1"/>
  <c r="U172" i="18" s="1"/>
  <c r="P188" i="18"/>
  <c r="Q188" i="18" s="1"/>
  <c r="U188" i="18" s="1"/>
  <c r="P180" i="18"/>
  <c r="Q180" i="18" s="1"/>
  <c r="U180" i="18" s="1"/>
  <c r="P152" i="18"/>
  <c r="Q152" i="18" s="1"/>
  <c r="U152" i="18" s="1"/>
  <c r="P136" i="18"/>
  <c r="Q136" i="18" s="1"/>
  <c r="U136" i="18" s="1"/>
  <c r="P148" i="18"/>
  <c r="Q148" i="18" s="1"/>
  <c r="U148" i="18" s="1"/>
  <c r="P132" i="18"/>
  <c r="Q132" i="18" s="1"/>
  <c r="U132" i="18" s="1"/>
  <c r="P92" i="18"/>
  <c r="Q92" i="18" s="1"/>
  <c r="U92" i="18" s="1"/>
  <c r="P100" i="18"/>
  <c r="Q100" i="18" s="1"/>
  <c r="U100" i="18" s="1"/>
  <c r="P108" i="18"/>
  <c r="Q108" i="18" s="1"/>
  <c r="U108" i="18" s="1"/>
  <c r="P116" i="18"/>
  <c r="Q116" i="18" s="1"/>
  <c r="U116" i="18" s="1"/>
  <c r="P164" i="18"/>
  <c r="Q164" i="18" s="1"/>
  <c r="U164" i="18" s="1"/>
  <c r="P184" i="18"/>
  <c r="Q184" i="18" s="1"/>
  <c r="U184" i="18" s="1"/>
  <c r="P176" i="18"/>
  <c r="Q176" i="18" s="1"/>
  <c r="U176" i="18" s="1"/>
  <c r="P160" i="18"/>
  <c r="Q160" i="18" s="1"/>
  <c r="U160" i="18" s="1"/>
  <c r="P144" i="18"/>
  <c r="Q144" i="18" s="1"/>
  <c r="U144" i="18" s="1"/>
  <c r="P128" i="18"/>
  <c r="Q128" i="18" s="1"/>
  <c r="U128" i="18" s="1"/>
  <c r="P156" i="18"/>
  <c r="Q156" i="18" s="1"/>
  <c r="U156" i="18" s="1"/>
  <c r="P140" i="18"/>
  <c r="Q140" i="18" s="1"/>
  <c r="U140" i="18" s="1"/>
  <c r="P124" i="18"/>
  <c r="Q124" i="18" s="1"/>
  <c r="U124" i="18" s="1"/>
  <c r="P96" i="18"/>
  <c r="Q96" i="18" s="1"/>
  <c r="U96" i="18" s="1"/>
  <c r="P104" i="18"/>
  <c r="Q104" i="18" s="1"/>
  <c r="U104" i="18" s="1"/>
  <c r="P112" i="18"/>
  <c r="Q112" i="18" s="1"/>
  <c r="U112" i="18" s="1"/>
  <c r="P120" i="18"/>
  <c r="Q120" i="18" s="1"/>
  <c r="U120" i="18" s="1"/>
  <c r="P168" i="18"/>
  <c r="Q168" i="18" s="1"/>
  <c r="U168" i="18" s="1"/>
  <c r="Q8" i="17"/>
  <c r="P12" i="17"/>
  <c r="Q12" i="17" s="1"/>
  <c r="U12" i="17" s="1"/>
  <c r="P20" i="17"/>
  <c r="Q20" i="17" s="1"/>
  <c r="U20" i="17" s="1"/>
  <c r="P28" i="17"/>
  <c r="Q28" i="17" s="1"/>
  <c r="U28" i="17" s="1"/>
  <c r="P36" i="17"/>
  <c r="Q36" i="17" s="1"/>
  <c r="U36" i="17" s="1"/>
  <c r="P44" i="17"/>
  <c r="Q44" i="17" s="1"/>
  <c r="U44" i="17" s="1"/>
  <c r="P52" i="17"/>
  <c r="Q52" i="17" s="1"/>
  <c r="U52" i="17" s="1"/>
  <c r="P60" i="17"/>
  <c r="Q60" i="17" s="1"/>
  <c r="U60" i="17" s="1"/>
  <c r="P68" i="17"/>
  <c r="Q68" i="17" s="1"/>
  <c r="U68" i="17" s="1"/>
  <c r="P76" i="17"/>
  <c r="Q76" i="17" s="1"/>
  <c r="U76" i="17" s="1"/>
  <c r="P16" i="17"/>
  <c r="Q16" i="17" s="1"/>
  <c r="U16" i="17" s="1"/>
  <c r="P24" i="17"/>
  <c r="Q24" i="17" s="1"/>
  <c r="U24" i="17" s="1"/>
  <c r="P32" i="17"/>
  <c r="Q32" i="17" s="1"/>
  <c r="U32" i="17" s="1"/>
  <c r="P40" i="17"/>
  <c r="Q40" i="17" s="1"/>
  <c r="U40" i="17" s="1"/>
  <c r="P48" i="17"/>
  <c r="Q48" i="17" s="1"/>
  <c r="U48" i="17" s="1"/>
  <c r="P56" i="17"/>
  <c r="Q56" i="17" s="1"/>
  <c r="U56" i="17" s="1"/>
  <c r="P64" i="17"/>
  <c r="Q64" i="17" s="1"/>
  <c r="U64" i="17" s="1"/>
  <c r="P72" i="17"/>
  <c r="Q72" i="17" s="1"/>
  <c r="U72" i="17" s="1"/>
  <c r="P80" i="17"/>
  <c r="Q80" i="17" s="1"/>
  <c r="U80" i="17" s="1"/>
  <c r="P188" i="17"/>
  <c r="Q188" i="17" s="1"/>
  <c r="U188" i="17" s="1"/>
  <c r="P180" i="17"/>
  <c r="Q180" i="17" s="1"/>
  <c r="U180" i="17" s="1"/>
  <c r="P172" i="17"/>
  <c r="Q172" i="17" s="1"/>
  <c r="U172" i="17" s="1"/>
  <c r="P120" i="17"/>
  <c r="Q120" i="17" s="1"/>
  <c r="U120" i="17" s="1"/>
  <c r="P92" i="17"/>
  <c r="Q92" i="17" s="1"/>
  <c r="U92" i="17" s="1"/>
  <c r="P100" i="17"/>
  <c r="Q100" i="17" s="1"/>
  <c r="U100" i="17" s="1"/>
  <c r="P108" i="17"/>
  <c r="Q108" i="17" s="1"/>
  <c r="U108" i="17" s="1"/>
  <c r="P116" i="17"/>
  <c r="Q116" i="17" s="1"/>
  <c r="U116" i="17" s="1"/>
  <c r="P184" i="17"/>
  <c r="Q184" i="17" s="1"/>
  <c r="U184" i="17" s="1"/>
  <c r="P176" i="17"/>
  <c r="Q176" i="17" s="1"/>
  <c r="U176" i="17" s="1"/>
  <c r="P168" i="17"/>
  <c r="Q168" i="17" s="1"/>
  <c r="U168" i="17" s="1"/>
  <c r="P164" i="17"/>
  <c r="Q164" i="17" s="1"/>
  <c r="U164" i="17" s="1"/>
  <c r="P160" i="17"/>
  <c r="Q160" i="17" s="1"/>
  <c r="U160" i="17" s="1"/>
  <c r="P152" i="17"/>
  <c r="Q152" i="17" s="1"/>
  <c r="U152" i="17" s="1"/>
  <c r="P144" i="17"/>
  <c r="Q144" i="17" s="1"/>
  <c r="U144" i="17" s="1"/>
  <c r="P136" i="17"/>
  <c r="Q136" i="17" s="1"/>
  <c r="U136" i="17" s="1"/>
  <c r="P128" i="17"/>
  <c r="Q128" i="17" s="1"/>
  <c r="U128" i="17" s="1"/>
  <c r="P156" i="17"/>
  <c r="Q156" i="17" s="1"/>
  <c r="U156" i="17" s="1"/>
  <c r="P148" i="17"/>
  <c r="Q148" i="17" s="1"/>
  <c r="U148" i="17" s="1"/>
  <c r="P140" i="17"/>
  <c r="Q140" i="17" s="1"/>
  <c r="U140" i="17" s="1"/>
  <c r="P132" i="17"/>
  <c r="Q132" i="17" s="1"/>
  <c r="U132" i="17" s="1"/>
  <c r="P124" i="17"/>
  <c r="Q124" i="17" s="1"/>
  <c r="U124" i="17" s="1"/>
  <c r="P84" i="17"/>
  <c r="Q84" i="17" s="1"/>
  <c r="U84" i="17" s="1"/>
  <c r="P88" i="17"/>
  <c r="Q88" i="17" s="1"/>
  <c r="U88" i="17" s="1"/>
  <c r="P96" i="17"/>
  <c r="Q96" i="17" s="1"/>
  <c r="U96" i="17" s="1"/>
  <c r="P104" i="17"/>
  <c r="Q104" i="17" s="1"/>
  <c r="U104" i="17" s="1"/>
  <c r="P112" i="17"/>
  <c r="Q112" i="17" s="1"/>
  <c r="U112" i="17" s="1"/>
  <c r="Q8" i="16"/>
  <c r="P80" i="16"/>
  <c r="Q80" i="16" s="1"/>
  <c r="U80" i="16" s="1"/>
  <c r="P12" i="16"/>
  <c r="Q12" i="16" s="1"/>
  <c r="U12" i="16" s="1"/>
  <c r="P20" i="16"/>
  <c r="Q20" i="16" s="1"/>
  <c r="U20" i="16" s="1"/>
  <c r="P28" i="16"/>
  <c r="Q28" i="16" s="1"/>
  <c r="U28" i="16" s="1"/>
  <c r="P36" i="16"/>
  <c r="Q36" i="16" s="1"/>
  <c r="U36" i="16" s="1"/>
  <c r="P44" i="16"/>
  <c r="Q44" i="16" s="1"/>
  <c r="U44" i="16" s="1"/>
  <c r="P52" i="16"/>
  <c r="Q52" i="16" s="1"/>
  <c r="U52" i="16" s="1"/>
  <c r="P60" i="16"/>
  <c r="Q60" i="16" s="1"/>
  <c r="U60" i="16" s="1"/>
  <c r="P68" i="16"/>
  <c r="Q68" i="16" s="1"/>
  <c r="U68" i="16" s="1"/>
  <c r="P76" i="16"/>
  <c r="Q76" i="16" s="1"/>
  <c r="U76" i="16" s="1"/>
  <c r="P16" i="16"/>
  <c r="Q16" i="16" s="1"/>
  <c r="U16" i="16" s="1"/>
  <c r="P24" i="16"/>
  <c r="Q24" i="16" s="1"/>
  <c r="U24" i="16" s="1"/>
  <c r="P32" i="16"/>
  <c r="Q32" i="16" s="1"/>
  <c r="U32" i="16" s="1"/>
  <c r="P40" i="16"/>
  <c r="Q40" i="16" s="1"/>
  <c r="U40" i="16" s="1"/>
  <c r="P48" i="16"/>
  <c r="Q48" i="16" s="1"/>
  <c r="U48" i="16" s="1"/>
  <c r="P56" i="16"/>
  <c r="Q56" i="16" s="1"/>
  <c r="U56" i="16" s="1"/>
  <c r="P64" i="16"/>
  <c r="Q64" i="16" s="1"/>
  <c r="U64" i="16" s="1"/>
  <c r="P72" i="16"/>
  <c r="Q72" i="16" s="1"/>
  <c r="U72" i="16" s="1"/>
  <c r="P188" i="16"/>
  <c r="Q188" i="16" s="1"/>
  <c r="U188" i="16" s="1"/>
  <c r="P180" i="16"/>
  <c r="Q180" i="16" s="1"/>
  <c r="U180" i="16" s="1"/>
  <c r="P184" i="16"/>
  <c r="Q184" i="16" s="1"/>
  <c r="U184" i="16" s="1"/>
  <c r="P176" i="16"/>
  <c r="Q176" i="16" s="1"/>
  <c r="U176" i="16" s="1"/>
  <c r="P144" i="16"/>
  <c r="Q144" i="16" s="1"/>
  <c r="U144" i="16" s="1"/>
  <c r="P128" i="16"/>
  <c r="Q128" i="16" s="1"/>
  <c r="U128" i="16" s="1"/>
  <c r="P140" i="16"/>
  <c r="Q140" i="16" s="1"/>
  <c r="U140" i="16" s="1"/>
  <c r="P124" i="16"/>
  <c r="Q124" i="16" s="1"/>
  <c r="U124" i="16" s="1"/>
  <c r="P120" i="16"/>
  <c r="Q120" i="16" s="1"/>
  <c r="U120" i="16" s="1"/>
  <c r="P112" i="16"/>
  <c r="Q112" i="16" s="1"/>
  <c r="U112" i="16" s="1"/>
  <c r="P104" i="16"/>
  <c r="Q104" i="16" s="1"/>
  <c r="U104" i="16" s="1"/>
  <c r="P96" i="16"/>
  <c r="Q96" i="16" s="1"/>
  <c r="U96" i="16" s="1"/>
  <c r="P88" i="16"/>
  <c r="Q88" i="16" s="1"/>
  <c r="U88" i="16" s="1"/>
  <c r="P152" i="16"/>
  <c r="Q152" i="16" s="1"/>
  <c r="U152" i="16" s="1"/>
  <c r="P160" i="16"/>
  <c r="Q160" i="16" s="1"/>
  <c r="U160" i="16" s="1"/>
  <c r="P168" i="16"/>
  <c r="Q168" i="16" s="1"/>
  <c r="U168" i="16" s="1"/>
  <c r="P136" i="16"/>
  <c r="Q136" i="16" s="1"/>
  <c r="U136" i="16" s="1"/>
  <c r="P148" i="16"/>
  <c r="Q148" i="16" s="1"/>
  <c r="U148" i="16" s="1"/>
  <c r="P132" i="16"/>
  <c r="Q132" i="16" s="1"/>
  <c r="U132" i="16" s="1"/>
  <c r="P156" i="16"/>
  <c r="Q156" i="16" s="1"/>
  <c r="U156" i="16" s="1"/>
  <c r="P164" i="16"/>
  <c r="Q164" i="16" s="1"/>
  <c r="U164" i="16" s="1"/>
  <c r="P116" i="16"/>
  <c r="Q116" i="16" s="1"/>
  <c r="U116" i="16" s="1"/>
  <c r="P108" i="16"/>
  <c r="Q108" i="16" s="1"/>
  <c r="U108" i="16" s="1"/>
  <c r="P100" i="16"/>
  <c r="Q100" i="16" s="1"/>
  <c r="U100" i="16" s="1"/>
  <c r="P92" i="16"/>
  <c r="Q92" i="16" s="1"/>
  <c r="U92" i="16" s="1"/>
  <c r="P84" i="16"/>
  <c r="Q84" i="16" s="1"/>
  <c r="U84" i="16" s="1"/>
  <c r="P172" i="16"/>
  <c r="Q172" i="16" s="1"/>
  <c r="U172" i="16" s="1"/>
  <c r="Q8" i="15"/>
  <c r="P12" i="15"/>
  <c r="Q12" i="15" s="1"/>
  <c r="U12" i="15" s="1"/>
  <c r="P20" i="15"/>
  <c r="Q20" i="15" s="1"/>
  <c r="U20" i="15" s="1"/>
  <c r="P28" i="15"/>
  <c r="Q28" i="15" s="1"/>
  <c r="U28" i="15" s="1"/>
  <c r="P36" i="15"/>
  <c r="Q36" i="15" s="1"/>
  <c r="U36" i="15" s="1"/>
  <c r="P44" i="15"/>
  <c r="Q44" i="15" s="1"/>
  <c r="U44" i="15" s="1"/>
  <c r="P52" i="15"/>
  <c r="Q52" i="15" s="1"/>
  <c r="U52" i="15" s="1"/>
  <c r="P60" i="15"/>
  <c r="Q60" i="15" s="1"/>
  <c r="U60" i="15" s="1"/>
  <c r="P68" i="15"/>
  <c r="Q68" i="15" s="1"/>
  <c r="U68" i="15" s="1"/>
  <c r="P76" i="15"/>
  <c r="Q76" i="15" s="1"/>
  <c r="U76" i="15" s="1"/>
  <c r="P84" i="15"/>
  <c r="Q84" i="15" s="1"/>
  <c r="U84" i="15" s="1"/>
  <c r="P16" i="15"/>
  <c r="Q16" i="15" s="1"/>
  <c r="U16" i="15" s="1"/>
  <c r="P24" i="15"/>
  <c r="Q24" i="15" s="1"/>
  <c r="U24" i="15" s="1"/>
  <c r="P32" i="15"/>
  <c r="Q32" i="15" s="1"/>
  <c r="U32" i="15" s="1"/>
  <c r="P40" i="15"/>
  <c r="Q40" i="15" s="1"/>
  <c r="U40" i="15" s="1"/>
  <c r="P48" i="15"/>
  <c r="Q48" i="15" s="1"/>
  <c r="U48" i="15" s="1"/>
  <c r="P56" i="15"/>
  <c r="Q56" i="15" s="1"/>
  <c r="U56" i="15" s="1"/>
  <c r="P64" i="15"/>
  <c r="Q64" i="15" s="1"/>
  <c r="U64" i="15" s="1"/>
  <c r="P72" i="15"/>
  <c r="Q72" i="15" s="1"/>
  <c r="U72" i="15" s="1"/>
  <c r="P80" i="15"/>
  <c r="Q80" i="15" s="1"/>
  <c r="U80" i="15" s="1"/>
  <c r="P188" i="15"/>
  <c r="Q188" i="15" s="1"/>
  <c r="U188" i="15" s="1"/>
  <c r="P180" i="15"/>
  <c r="Q180" i="15" s="1"/>
  <c r="U180" i="15" s="1"/>
  <c r="P136" i="15"/>
  <c r="Q136" i="15" s="1"/>
  <c r="U136" i="15" s="1"/>
  <c r="P132" i="15"/>
  <c r="Q132" i="15" s="1"/>
  <c r="U132" i="15" s="1"/>
  <c r="P88" i="15"/>
  <c r="Q88" i="15" s="1"/>
  <c r="U88" i="15" s="1"/>
  <c r="P92" i="15"/>
  <c r="Q92" i="15" s="1"/>
  <c r="U92" i="15" s="1"/>
  <c r="P100" i="15"/>
  <c r="Q100" i="15" s="1"/>
  <c r="U100" i="15" s="1"/>
  <c r="P108" i="15"/>
  <c r="Q108" i="15" s="1"/>
  <c r="U108" i="15" s="1"/>
  <c r="P116" i="15"/>
  <c r="Q116" i="15" s="1"/>
  <c r="U116" i="15" s="1"/>
  <c r="P148" i="15"/>
  <c r="Q148" i="15" s="1"/>
  <c r="U148" i="15" s="1"/>
  <c r="P156" i="15"/>
  <c r="Q156" i="15" s="1"/>
  <c r="U156" i="15" s="1"/>
  <c r="P164" i="15"/>
  <c r="Q164" i="15" s="1"/>
  <c r="U164" i="15" s="1"/>
  <c r="P184" i="15"/>
  <c r="Q184" i="15" s="1"/>
  <c r="U184" i="15" s="1"/>
  <c r="P176" i="15"/>
  <c r="Q176" i="15" s="1"/>
  <c r="U176" i="15" s="1"/>
  <c r="P144" i="15"/>
  <c r="Q144" i="15" s="1"/>
  <c r="U144" i="15" s="1"/>
  <c r="P128" i="15"/>
  <c r="Q128" i="15" s="1"/>
  <c r="U128" i="15" s="1"/>
  <c r="P140" i="15"/>
  <c r="Q140" i="15" s="1"/>
  <c r="U140" i="15" s="1"/>
  <c r="P124" i="15"/>
  <c r="Q124" i="15" s="1"/>
  <c r="U124" i="15" s="1"/>
  <c r="P96" i="15"/>
  <c r="Q96" i="15" s="1"/>
  <c r="U96" i="15" s="1"/>
  <c r="P104" i="15"/>
  <c r="Q104" i="15" s="1"/>
  <c r="U104" i="15" s="1"/>
  <c r="P112" i="15"/>
  <c r="Q112" i="15" s="1"/>
  <c r="U112" i="15" s="1"/>
  <c r="P120" i="15"/>
  <c r="Q120" i="15" s="1"/>
  <c r="U120" i="15" s="1"/>
  <c r="P152" i="15"/>
  <c r="Q152" i="15" s="1"/>
  <c r="U152" i="15" s="1"/>
  <c r="P160" i="15"/>
  <c r="Q160" i="15" s="1"/>
  <c r="U160" i="15" s="1"/>
  <c r="P168" i="15"/>
  <c r="Q168" i="15" s="1"/>
  <c r="U168" i="15" s="1"/>
  <c r="P172" i="15"/>
  <c r="Q172" i="15" s="1"/>
  <c r="U172" i="15" s="1"/>
  <c r="Q8" i="14"/>
  <c r="P80" i="14"/>
  <c r="Q80" i="14" s="1"/>
  <c r="U80" i="14" s="1"/>
  <c r="P12" i="14"/>
  <c r="Q12" i="14" s="1"/>
  <c r="U12" i="14" s="1"/>
  <c r="P20" i="14"/>
  <c r="Q20" i="14" s="1"/>
  <c r="U20" i="14" s="1"/>
  <c r="P28" i="14"/>
  <c r="Q28" i="14" s="1"/>
  <c r="U28" i="14" s="1"/>
  <c r="P36" i="14"/>
  <c r="Q36" i="14" s="1"/>
  <c r="U36" i="14" s="1"/>
  <c r="P44" i="14"/>
  <c r="Q44" i="14" s="1"/>
  <c r="U44" i="14" s="1"/>
  <c r="P52" i="14"/>
  <c r="Q52" i="14" s="1"/>
  <c r="U52" i="14" s="1"/>
  <c r="P60" i="14"/>
  <c r="Q60" i="14" s="1"/>
  <c r="U60" i="14" s="1"/>
  <c r="P68" i="14"/>
  <c r="Q68" i="14" s="1"/>
  <c r="U68" i="14" s="1"/>
  <c r="P76" i="14"/>
  <c r="Q76" i="14" s="1"/>
  <c r="U76" i="14" s="1"/>
  <c r="P16" i="14"/>
  <c r="Q16" i="14" s="1"/>
  <c r="U16" i="14" s="1"/>
  <c r="P24" i="14"/>
  <c r="Q24" i="14" s="1"/>
  <c r="U24" i="14" s="1"/>
  <c r="P32" i="14"/>
  <c r="Q32" i="14" s="1"/>
  <c r="U32" i="14" s="1"/>
  <c r="P40" i="14"/>
  <c r="Q40" i="14" s="1"/>
  <c r="U40" i="14" s="1"/>
  <c r="P48" i="14"/>
  <c r="Q48" i="14" s="1"/>
  <c r="U48" i="14" s="1"/>
  <c r="P56" i="14"/>
  <c r="Q56" i="14" s="1"/>
  <c r="U56" i="14" s="1"/>
  <c r="P64" i="14"/>
  <c r="Q64" i="14" s="1"/>
  <c r="U64" i="14" s="1"/>
  <c r="P72" i="14"/>
  <c r="Q72" i="14" s="1"/>
  <c r="U72" i="14" s="1"/>
  <c r="P172" i="14"/>
  <c r="Q172" i="14" s="1"/>
  <c r="U172" i="14" s="1"/>
  <c r="P188" i="14"/>
  <c r="Q188" i="14" s="1"/>
  <c r="U188" i="14" s="1"/>
  <c r="P180" i="14"/>
  <c r="Q180" i="14" s="1"/>
  <c r="U180" i="14" s="1"/>
  <c r="P112" i="14"/>
  <c r="Q112" i="14" s="1"/>
  <c r="U112" i="14" s="1"/>
  <c r="P104" i="14"/>
  <c r="Q104" i="14" s="1"/>
  <c r="U104" i="14" s="1"/>
  <c r="P96" i="14"/>
  <c r="Q96" i="14" s="1"/>
  <c r="U96" i="14" s="1"/>
  <c r="P88" i="14"/>
  <c r="Q88" i="14" s="1"/>
  <c r="U88" i="14" s="1"/>
  <c r="P124" i="14"/>
  <c r="Q124" i="14" s="1"/>
  <c r="U124" i="14" s="1"/>
  <c r="P132" i="14"/>
  <c r="Q132" i="14" s="1"/>
  <c r="U132" i="14" s="1"/>
  <c r="P140" i="14"/>
  <c r="Q140" i="14" s="1"/>
  <c r="U140" i="14" s="1"/>
  <c r="P148" i="14"/>
  <c r="Q148" i="14" s="1"/>
  <c r="U148" i="14" s="1"/>
  <c r="P156" i="14"/>
  <c r="Q156" i="14" s="1"/>
  <c r="U156" i="14" s="1"/>
  <c r="P164" i="14"/>
  <c r="Q164" i="14" s="1"/>
  <c r="U164" i="14" s="1"/>
  <c r="P116" i="14"/>
  <c r="Q116" i="14" s="1"/>
  <c r="U116" i="14" s="1"/>
  <c r="P108" i="14"/>
  <c r="Q108" i="14" s="1"/>
  <c r="U108" i="14" s="1"/>
  <c r="P100" i="14"/>
  <c r="Q100" i="14" s="1"/>
  <c r="U100" i="14" s="1"/>
  <c r="P92" i="14"/>
  <c r="Q92" i="14" s="1"/>
  <c r="U92" i="14" s="1"/>
  <c r="P84" i="14"/>
  <c r="Q84" i="14" s="1"/>
  <c r="U84" i="14" s="1"/>
  <c r="P184" i="14"/>
  <c r="Q184" i="14" s="1"/>
  <c r="U184" i="14" s="1"/>
  <c r="P176" i="14"/>
  <c r="Q176" i="14" s="1"/>
  <c r="U176" i="14" s="1"/>
  <c r="P120" i="14"/>
  <c r="Q120" i="14" s="1"/>
  <c r="U120" i="14" s="1"/>
  <c r="P128" i="14"/>
  <c r="Q128" i="14" s="1"/>
  <c r="U128" i="14" s="1"/>
  <c r="P136" i="14"/>
  <c r="Q136" i="14" s="1"/>
  <c r="U136" i="14" s="1"/>
  <c r="P144" i="14"/>
  <c r="Q144" i="14" s="1"/>
  <c r="U144" i="14" s="1"/>
  <c r="P152" i="14"/>
  <c r="Q152" i="14" s="1"/>
  <c r="U152" i="14" s="1"/>
  <c r="P160" i="14"/>
  <c r="Q160" i="14" s="1"/>
  <c r="U160" i="14" s="1"/>
  <c r="P168" i="14"/>
  <c r="Q168" i="14" s="1"/>
  <c r="U168" i="14" s="1"/>
  <c r="Q8" i="13"/>
  <c r="P12" i="13"/>
  <c r="Q12" i="13" s="1"/>
  <c r="U12" i="13" s="1"/>
  <c r="P20" i="13"/>
  <c r="Q20" i="13" s="1"/>
  <c r="U20" i="13" s="1"/>
  <c r="P28" i="13"/>
  <c r="Q28" i="13" s="1"/>
  <c r="U28" i="13" s="1"/>
  <c r="P36" i="13"/>
  <c r="Q36" i="13" s="1"/>
  <c r="U36" i="13" s="1"/>
  <c r="P44" i="13"/>
  <c r="Q44" i="13" s="1"/>
  <c r="U44" i="13" s="1"/>
  <c r="P16" i="13"/>
  <c r="Q16" i="13" s="1"/>
  <c r="U16" i="13" s="1"/>
  <c r="P24" i="13"/>
  <c r="Q24" i="13" s="1"/>
  <c r="U24" i="13" s="1"/>
  <c r="P32" i="13"/>
  <c r="Q32" i="13" s="1"/>
  <c r="U32" i="13" s="1"/>
  <c r="P40" i="13"/>
  <c r="Q40" i="13" s="1"/>
  <c r="U40" i="13" s="1"/>
  <c r="P180" i="13"/>
  <c r="Q180" i="13" s="1"/>
  <c r="U180" i="13" s="1"/>
  <c r="P172" i="13"/>
  <c r="Q172" i="13" s="1"/>
  <c r="U172" i="13" s="1"/>
  <c r="P164" i="13"/>
  <c r="Q164" i="13" s="1"/>
  <c r="U164" i="13" s="1"/>
  <c r="P160" i="13"/>
  <c r="Q160" i="13" s="1"/>
  <c r="U160" i="13" s="1"/>
  <c r="P144" i="13"/>
  <c r="Q144" i="13" s="1"/>
  <c r="U144" i="13" s="1"/>
  <c r="P128" i="13"/>
  <c r="Q128" i="13" s="1"/>
  <c r="U128" i="13" s="1"/>
  <c r="P156" i="13"/>
  <c r="Q156" i="13" s="1"/>
  <c r="U156" i="13" s="1"/>
  <c r="P140" i="13"/>
  <c r="Q140" i="13" s="1"/>
  <c r="U140" i="13" s="1"/>
  <c r="P124" i="13"/>
  <c r="Q124" i="13" s="1"/>
  <c r="U124" i="13" s="1"/>
  <c r="P100" i="13"/>
  <c r="Q100" i="13" s="1"/>
  <c r="U100" i="13" s="1"/>
  <c r="P108" i="13"/>
  <c r="Q108" i="13" s="1"/>
  <c r="U108" i="13" s="1"/>
  <c r="P116" i="13"/>
  <c r="Q116" i="13" s="1"/>
  <c r="U116" i="13" s="1"/>
  <c r="P184" i="13"/>
  <c r="Q184" i="13" s="1"/>
  <c r="U184" i="13" s="1"/>
  <c r="P176" i="13"/>
  <c r="Q176" i="13" s="1"/>
  <c r="U176" i="13" s="1"/>
  <c r="P168" i="13"/>
  <c r="Q168" i="13" s="1"/>
  <c r="U168" i="13" s="1"/>
  <c r="P152" i="13"/>
  <c r="Q152" i="13" s="1"/>
  <c r="U152" i="13" s="1"/>
  <c r="P136" i="13"/>
  <c r="Q136" i="13" s="1"/>
  <c r="U136" i="13" s="1"/>
  <c r="P148" i="13"/>
  <c r="Q148" i="13" s="1"/>
  <c r="U148" i="13" s="1"/>
  <c r="P132" i="13"/>
  <c r="Q132" i="13" s="1"/>
  <c r="U132" i="13" s="1"/>
  <c r="P88" i="13"/>
  <c r="Q88" i="13" s="1"/>
  <c r="U88" i="13" s="1"/>
  <c r="P84" i="13"/>
  <c r="Q84" i="13" s="1"/>
  <c r="U84" i="13" s="1"/>
  <c r="P80" i="13"/>
  <c r="Q80" i="13" s="1"/>
  <c r="U80" i="13" s="1"/>
  <c r="P76" i="13"/>
  <c r="Q76" i="13" s="1"/>
  <c r="U76" i="13" s="1"/>
  <c r="P72" i="13"/>
  <c r="Q72" i="13" s="1"/>
  <c r="U72" i="13" s="1"/>
  <c r="P68" i="13"/>
  <c r="Q68" i="13" s="1"/>
  <c r="U68" i="13" s="1"/>
  <c r="P64" i="13"/>
  <c r="Q64" i="13" s="1"/>
  <c r="U64" i="13" s="1"/>
  <c r="P60" i="13"/>
  <c r="Q60" i="13" s="1"/>
  <c r="U60" i="13" s="1"/>
  <c r="P56" i="13"/>
  <c r="Q56" i="13" s="1"/>
  <c r="U56" i="13" s="1"/>
  <c r="P52" i="13"/>
  <c r="Q52" i="13" s="1"/>
  <c r="U52" i="13" s="1"/>
  <c r="P48" i="13"/>
  <c r="Q48" i="13" s="1"/>
  <c r="U48" i="13" s="1"/>
  <c r="P92" i="13"/>
  <c r="Q92" i="13" s="1"/>
  <c r="U92" i="13" s="1"/>
  <c r="P96" i="13"/>
  <c r="Q96" i="13" s="1"/>
  <c r="U96" i="13" s="1"/>
  <c r="P104" i="13"/>
  <c r="Q104" i="13" s="1"/>
  <c r="U104" i="13" s="1"/>
  <c r="P112" i="13"/>
  <c r="Q112" i="13" s="1"/>
  <c r="U112" i="13" s="1"/>
  <c r="P120" i="13"/>
  <c r="Q120" i="13" s="1"/>
  <c r="U120" i="13" s="1"/>
  <c r="P188" i="13"/>
  <c r="Q188" i="13" s="1"/>
  <c r="U188" i="13" s="1"/>
  <c r="Q8" i="12"/>
  <c r="P76" i="12"/>
  <c r="Q76" i="12" s="1"/>
  <c r="U76" i="12" s="1"/>
  <c r="P72" i="12"/>
  <c r="Q72" i="12" s="1"/>
  <c r="U72" i="12" s="1"/>
  <c r="P68" i="12"/>
  <c r="Q68" i="12" s="1"/>
  <c r="U68" i="12" s="1"/>
  <c r="P64" i="12"/>
  <c r="Q64" i="12" s="1"/>
  <c r="U64" i="12" s="1"/>
  <c r="P60" i="12"/>
  <c r="Q60" i="12" s="1"/>
  <c r="U60" i="12" s="1"/>
  <c r="P56" i="12"/>
  <c r="Q56" i="12" s="1"/>
  <c r="U56" i="12" s="1"/>
  <c r="P52" i="12"/>
  <c r="Q52" i="12" s="1"/>
  <c r="U52" i="12" s="1"/>
  <c r="P48" i="12"/>
  <c r="Q48" i="12" s="1"/>
  <c r="U48" i="12" s="1"/>
  <c r="P44" i="12"/>
  <c r="Q44" i="12" s="1"/>
  <c r="U44" i="12" s="1"/>
  <c r="P40" i="12"/>
  <c r="Q40" i="12" s="1"/>
  <c r="U40" i="12" s="1"/>
  <c r="P36" i="12"/>
  <c r="Q36" i="12" s="1"/>
  <c r="U36" i="12" s="1"/>
  <c r="P32" i="12"/>
  <c r="Q32" i="12" s="1"/>
  <c r="U32" i="12" s="1"/>
  <c r="P28" i="12"/>
  <c r="Q28" i="12" s="1"/>
  <c r="U28" i="12" s="1"/>
  <c r="P24" i="12"/>
  <c r="Q24" i="12" s="1"/>
  <c r="U24" i="12" s="1"/>
  <c r="P20" i="12"/>
  <c r="Q20" i="12" s="1"/>
  <c r="U20" i="12" s="1"/>
  <c r="P16" i="12"/>
  <c r="Q16" i="12" s="1"/>
  <c r="U16" i="12" s="1"/>
  <c r="P12" i="12"/>
  <c r="Q12" i="12" s="1"/>
  <c r="U12" i="12" s="1"/>
  <c r="P80" i="12"/>
  <c r="Q80" i="12" s="1"/>
  <c r="U80" i="12" s="1"/>
  <c r="P88" i="12"/>
  <c r="Q88" i="12" s="1"/>
  <c r="U88" i="12" s="1"/>
  <c r="P96" i="12"/>
  <c r="Q96" i="12" s="1"/>
  <c r="U96" i="12" s="1"/>
  <c r="P104" i="12"/>
  <c r="Q104" i="12" s="1"/>
  <c r="U104" i="12" s="1"/>
  <c r="P112" i="12"/>
  <c r="Q112" i="12" s="1"/>
  <c r="U112" i="12" s="1"/>
  <c r="P120" i="12"/>
  <c r="Q120" i="12" s="1"/>
  <c r="U120" i="12" s="1"/>
  <c r="P128" i="12"/>
  <c r="Q128" i="12" s="1"/>
  <c r="U128" i="12" s="1"/>
  <c r="P136" i="12"/>
  <c r="Q136" i="12" s="1"/>
  <c r="U136" i="12" s="1"/>
  <c r="P144" i="12"/>
  <c r="Q144" i="12" s="1"/>
  <c r="U144" i="12" s="1"/>
  <c r="P152" i="12"/>
  <c r="Q152" i="12" s="1"/>
  <c r="U152" i="12" s="1"/>
  <c r="P160" i="12"/>
  <c r="Q160" i="12" s="1"/>
  <c r="U160" i="12" s="1"/>
  <c r="P168" i="12"/>
  <c r="Q168" i="12" s="1"/>
  <c r="U168" i="12" s="1"/>
  <c r="P184" i="12"/>
  <c r="Q184" i="12" s="1"/>
  <c r="U184" i="12" s="1"/>
  <c r="P176" i="12"/>
  <c r="Q176" i="12" s="1"/>
  <c r="U176" i="12" s="1"/>
  <c r="P84" i="12"/>
  <c r="Q84" i="12" s="1"/>
  <c r="U84" i="12" s="1"/>
  <c r="P92" i="12"/>
  <c r="Q92" i="12" s="1"/>
  <c r="U92" i="12" s="1"/>
  <c r="P100" i="12"/>
  <c r="Q100" i="12" s="1"/>
  <c r="U100" i="12" s="1"/>
  <c r="P108" i="12"/>
  <c r="Q108" i="12" s="1"/>
  <c r="U108" i="12" s="1"/>
  <c r="P116" i="12"/>
  <c r="Q116" i="12" s="1"/>
  <c r="U116" i="12" s="1"/>
  <c r="P124" i="12"/>
  <c r="Q124" i="12" s="1"/>
  <c r="U124" i="12" s="1"/>
  <c r="P132" i="12"/>
  <c r="Q132" i="12" s="1"/>
  <c r="U132" i="12" s="1"/>
  <c r="P140" i="12"/>
  <c r="Q140" i="12" s="1"/>
  <c r="U140" i="12" s="1"/>
  <c r="P148" i="12"/>
  <c r="Q148" i="12" s="1"/>
  <c r="U148" i="12" s="1"/>
  <c r="P156" i="12"/>
  <c r="Q156" i="12" s="1"/>
  <c r="U156" i="12" s="1"/>
  <c r="P164" i="12"/>
  <c r="Q164" i="12" s="1"/>
  <c r="U164" i="12" s="1"/>
  <c r="P188" i="12"/>
  <c r="Q188" i="12" s="1"/>
  <c r="U188" i="12" s="1"/>
  <c r="P180" i="12"/>
  <c r="Q180" i="12" s="1"/>
  <c r="U180" i="12" s="1"/>
  <c r="P172" i="12"/>
  <c r="Q172" i="12" s="1"/>
  <c r="U172" i="12" s="1"/>
  <c r="Q8" i="11"/>
  <c r="P12" i="11"/>
  <c r="Q12" i="11" s="1"/>
  <c r="U12" i="11" s="1"/>
  <c r="P20" i="11"/>
  <c r="Q20" i="11" s="1"/>
  <c r="U20" i="11" s="1"/>
  <c r="P28" i="11"/>
  <c r="Q28" i="11" s="1"/>
  <c r="U28" i="11" s="1"/>
  <c r="P36" i="11"/>
  <c r="Q36" i="11" s="1"/>
  <c r="U36" i="11" s="1"/>
  <c r="P44" i="11"/>
  <c r="Q44" i="11" s="1"/>
  <c r="U44" i="11" s="1"/>
  <c r="P52" i="11"/>
  <c r="Q52" i="11" s="1"/>
  <c r="U52" i="11" s="1"/>
  <c r="P60" i="11"/>
  <c r="Q60" i="11" s="1"/>
  <c r="U60" i="11" s="1"/>
  <c r="P68" i="11"/>
  <c r="Q68" i="11" s="1"/>
  <c r="U68" i="11" s="1"/>
  <c r="P76" i="11"/>
  <c r="Q76" i="11" s="1"/>
  <c r="U76" i="11" s="1"/>
  <c r="P16" i="11"/>
  <c r="Q16" i="11" s="1"/>
  <c r="U16" i="11" s="1"/>
  <c r="P24" i="11"/>
  <c r="Q24" i="11" s="1"/>
  <c r="U24" i="11" s="1"/>
  <c r="P32" i="11"/>
  <c r="Q32" i="11" s="1"/>
  <c r="U32" i="11" s="1"/>
  <c r="P40" i="11"/>
  <c r="Q40" i="11" s="1"/>
  <c r="U40" i="11" s="1"/>
  <c r="P48" i="11"/>
  <c r="Q48" i="11" s="1"/>
  <c r="U48" i="11" s="1"/>
  <c r="P56" i="11"/>
  <c r="Q56" i="11" s="1"/>
  <c r="U56" i="11" s="1"/>
  <c r="P64" i="11"/>
  <c r="Q64" i="11" s="1"/>
  <c r="U64" i="11" s="1"/>
  <c r="P72" i="11"/>
  <c r="Q72" i="11" s="1"/>
  <c r="U72" i="11" s="1"/>
  <c r="P80" i="11"/>
  <c r="Q80" i="11" s="1"/>
  <c r="U80" i="11" s="1"/>
  <c r="P88" i="11"/>
  <c r="Q88" i="11" s="1"/>
  <c r="U88" i="11" s="1"/>
  <c r="P96" i="11"/>
  <c r="Q96" i="11" s="1"/>
  <c r="U96" i="11" s="1"/>
  <c r="P104" i="11"/>
  <c r="Q104" i="11" s="1"/>
  <c r="U104" i="11" s="1"/>
  <c r="P112" i="11"/>
  <c r="Q112" i="11" s="1"/>
  <c r="U112" i="11" s="1"/>
  <c r="P120" i="11"/>
  <c r="Q120" i="11" s="1"/>
  <c r="U120" i="11" s="1"/>
  <c r="P128" i="11"/>
  <c r="Q128" i="11" s="1"/>
  <c r="U128" i="11" s="1"/>
  <c r="P136" i="11"/>
  <c r="Q136" i="11" s="1"/>
  <c r="U136" i="11" s="1"/>
  <c r="P144" i="11"/>
  <c r="Q144" i="11" s="1"/>
  <c r="U144" i="11" s="1"/>
  <c r="P160" i="11"/>
  <c r="Q160" i="11" s="1"/>
  <c r="U160" i="11" s="1"/>
  <c r="P176" i="11"/>
  <c r="Q176" i="11" s="1"/>
  <c r="U176" i="11" s="1"/>
  <c r="P168" i="11"/>
  <c r="Q168" i="11" s="1"/>
  <c r="U168" i="11" s="1"/>
  <c r="P152" i="11"/>
  <c r="Q152" i="11" s="1"/>
  <c r="U152" i="11" s="1"/>
  <c r="P148" i="11"/>
  <c r="Q148" i="11" s="1"/>
  <c r="U148" i="11" s="1"/>
  <c r="P84" i="11"/>
  <c r="Q84" i="11" s="1"/>
  <c r="U84" i="11" s="1"/>
  <c r="P92" i="11"/>
  <c r="Q92" i="11" s="1"/>
  <c r="U92" i="11" s="1"/>
  <c r="P100" i="11"/>
  <c r="Q100" i="11" s="1"/>
  <c r="U100" i="11" s="1"/>
  <c r="P108" i="11"/>
  <c r="Q108" i="11" s="1"/>
  <c r="U108" i="11" s="1"/>
  <c r="P116" i="11"/>
  <c r="Q116" i="11" s="1"/>
  <c r="U116" i="11" s="1"/>
  <c r="P124" i="11"/>
  <c r="Q124" i="11" s="1"/>
  <c r="U124" i="11" s="1"/>
  <c r="P132" i="11"/>
  <c r="Q132" i="11" s="1"/>
  <c r="U132" i="11" s="1"/>
  <c r="P140" i="11"/>
  <c r="Q140" i="11" s="1"/>
  <c r="U140" i="11" s="1"/>
  <c r="P156" i="11"/>
  <c r="Q156" i="11" s="1"/>
  <c r="U156" i="11" s="1"/>
  <c r="P180" i="11"/>
  <c r="Q180" i="11" s="1"/>
  <c r="U180" i="11" s="1"/>
  <c r="P172" i="11"/>
  <c r="Q172" i="11" s="1"/>
  <c r="U172" i="11" s="1"/>
  <c r="P164" i="11"/>
  <c r="Q164" i="11" s="1"/>
  <c r="U164" i="11" s="1"/>
  <c r="R188" i="7"/>
  <c r="S188" i="7" s="1"/>
  <c r="T188" i="7" s="1"/>
  <c r="R184" i="7"/>
  <c r="S184" i="7" s="1"/>
  <c r="T184" i="7" s="1"/>
  <c r="R92" i="7"/>
  <c r="S92" i="7" s="1"/>
  <c r="T92" i="7" s="1"/>
  <c r="R156" i="7"/>
  <c r="S156" i="7" s="1"/>
  <c r="T156" i="7" s="1"/>
  <c r="R120" i="7"/>
  <c r="S120" i="7" s="1"/>
  <c r="T120" i="7" s="1"/>
  <c r="R116" i="7"/>
  <c r="S116" i="7" s="1"/>
  <c r="T116" i="7" s="1"/>
  <c r="R96" i="7"/>
  <c r="S96" i="7" s="1"/>
  <c r="T96" i="7" s="1"/>
  <c r="R136" i="7"/>
  <c r="S136" i="7" s="1"/>
  <c r="T136" i="7" s="1"/>
  <c r="R144" i="7"/>
  <c r="S144" i="7" s="1"/>
  <c r="T144" i="7" s="1"/>
  <c r="R140" i="7"/>
  <c r="S140" i="7" s="1"/>
  <c r="T140" i="7" s="1"/>
  <c r="R152" i="7"/>
  <c r="S152" i="7" s="1"/>
  <c r="T152" i="7" s="1"/>
  <c r="R108" i="7"/>
  <c r="S108" i="7" s="1"/>
  <c r="T108" i="7" s="1"/>
  <c r="R104" i="7"/>
  <c r="S104" i="7" s="1"/>
  <c r="T104" i="7" s="1"/>
  <c r="R112" i="7"/>
  <c r="S112" i="7" s="1"/>
  <c r="T112" i="7" s="1"/>
  <c r="R100" i="7"/>
  <c r="S100" i="7" s="1"/>
  <c r="T100" i="7" s="1"/>
  <c r="R132" i="7"/>
  <c r="S132" i="7" s="1"/>
  <c r="T132" i="7" s="1"/>
  <c r="R128" i="7"/>
  <c r="S128" i="7" s="1"/>
  <c r="T128" i="7" s="1"/>
  <c r="R124" i="7"/>
  <c r="S124" i="7" s="1"/>
  <c r="T124" i="7" s="1"/>
  <c r="R148" i="7"/>
  <c r="S148" i="7" s="1"/>
  <c r="T148" i="7" s="1"/>
  <c r="O8" i="7"/>
  <c r="O189" i="7" s="1"/>
  <c r="P12" i="7" s="1"/>
  <c r="Q189" i="21" l="1"/>
  <c r="U8" i="21"/>
  <c r="P189" i="21"/>
  <c r="Q189" i="20"/>
  <c r="U8" i="20"/>
  <c r="P189" i="20"/>
  <c r="Q189" i="19"/>
  <c r="U8" i="19"/>
  <c r="P189" i="19"/>
  <c r="Q189" i="18"/>
  <c r="U8" i="18"/>
  <c r="P189" i="18"/>
  <c r="Q189" i="17"/>
  <c r="U8" i="17"/>
  <c r="P189" i="17"/>
  <c r="Q189" i="16"/>
  <c r="U8" i="16"/>
  <c r="P189" i="16"/>
  <c r="Q189" i="15"/>
  <c r="U8" i="15"/>
  <c r="P189" i="15"/>
  <c r="Q189" i="14"/>
  <c r="U8" i="14"/>
  <c r="P189" i="14"/>
  <c r="Q189" i="13"/>
  <c r="U8" i="13"/>
  <c r="P189" i="13"/>
  <c r="Q189" i="12"/>
  <c r="U8" i="12"/>
  <c r="P189" i="12"/>
  <c r="Q181" i="11"/>
  <c r="U8" i="11"/>
  <c r="P181" i="11"/>
  <c r="P184" i="7"/>
  <c r="Q184" i="7" s="1"/>
  <c r="U184" i="7" s="1"/>
  <c r="P188" i="7"/>
  <c r="Q188" i="7" s="1"/>
  <c r="U188" i="7" s="1"/>
  <c r="P148" i="7"/>
  <c r="Q148" i="7" s="1"/>
  <c r="U148" i="7" s="1"/>
  <c r="P152" i="7"/>
  <c r="Q152" i="7" s="1"/>
  <c r="U152" i="7" s="1"/>
  <c r="P140" i="7"/>
  <c r="Q140" i="7" s="1"/>
  <c r="U140" i="7" s="1"/>
  <c r="P136" i="7"/>
  <c r="Q136" i="7" s="1"/>
  <c r="U136" i="7" s="1"/>
  <c r="P124" i="7"/>
  <c r="Q124" i="7" s="1"/>
  <c r="U124" i="7" s="1"/>
  <c r="P132" i="7"/>
  <c r="Q132" i="7" s="1"/>
  <c r="U132" i="7" s="1"/>
  <c r="P144" i="7"/>
  <c r="Q144" i="7" s="1"/>
  <c r="U144" i="7" s="1"/>
  <c r="P128" i="7"/>
  <c r="Q128" i="7" s="1"/>
  <c r="U128" i="7" s="1"/>
  <c r="P112" i="7"/>
  <c r="Q112" i="7" s="1"/>
  <c r="U112" i="7" s="1"/>
  <c r="P108" i="7"/>
  <c r="Q108" i="7" s="1"/>
  <c r="U108" i="7" s="1"/>
  <c r="P116" i="7"/>
  <c r="Q116" i="7" s="1"/>
  <c r="U116" i="7" s="1"/>
  <c r="P156" i="7"/>
  <c r="Q156" i="7" s="1"/>
  <c r="U156" i="7" s="1"/>
  <c r="P100" i="7"/>
  <c r="Q100" i="7" s="1"/>
  <c r="U100" i="7" s="1"/>
  <c r="P104" i="7"/>
  <c r="Q104" i="7" s="1"/>
  <c r="U104" i="7" s="1"/>
  <c r="P96" i="7"/>
  <c r="Q96" i="7" s="1"/>
  <c r="U96" i="7" s="1"/>
  <c r="P120" i="7"/>
  <c r="Q120" i="7" s="1"/>
  <c r="U120" i="7" s="1"/>
  <c r="R8" i="7"/>
  <c r="S8" i="7" s="1"/>
  <c r="T8" i="7" s="1"/>
  <c r="P164" i="7"/>
  <c r="Q164" i="7" s="1"/>
  <c r="U164" i="7" s="1"/>
  <c r="P72" i="7"/>
  <c r="Q72" i="7" s="1"/>
  <c r="U72" i="7" s="1"/>
  <c r="P40" i="7"/>
  <c r="Q40" i="7" s="1"/>
  <c r="U40" i="7" s="1"/>
  <c r="P92" i="7"/>
  <c r="Q92" i="7" s="1"/>
  <c r="U92" i="7" s="1"/>
  <c r="P60" i="7"/>
  <c r="Q60" i="7" s="1"/>
  <c r="U60" i="7" s="1"/>
  <c r="P8" i="7"/>
  <c r="P180" i="7"/>
  <c r="P88" i="7"/>
  <c r="Q88" i="7" s="1"/>
  <c r="U88" i="7" s="1"/>
  <c r="P56" i="7"/>
  <c r="Q56" i="7" s="1"/>
  <c r="U56" i="7" s="1"/>
  <c r="P28" i="7"/>
  <c r="Q28" i="7" s="1"/>
  <c r="U28" i="7" s="1"/>
  <c r="P168" i="7"/>
  <c r="Q168" i="7" s="1"/>
  <c r="U168" i="7" s="1"/>
  <c r="P76" i="7"/>
  <c r="Q76" i="7" s="1"/>
  <c r="U76" i="7" s="1"/>
  <c r="P44" i="7"/>
  <c r="Q44" i="7" s="1"/>
  <c r="U44" i="7" s="1"/>
  <c r="P16" i="7"/>
  <c r="Q16" i="7" s="1"/>
  <c r="U16" i="7" s="1"/>
  <c r="P172" i="7"/>
  <c r="Q172" i="7" s="1"/>
  <c r="U172" i="7" s="1"/>
  <c r="P80" i="7"/>
  <c r="Q80" i="7" s="1"/>
  <c r="U80" i="7" s="1"/>
  <c r="P64" i="7"/>
  <c r="Q64" i="7" s="1"/>
  <c r="U64" i="7" s="1"/>
  <c r="P48" i="7"/>
  <c r="Q48" i="7" s="1"/>
  <c r="U48" i="7" s="1"/>
  <c r="P32" i="7"/>
  <c r="Q32" i="7" s="1"/>
  <c r="U32" i="7" s="1"/>
  <c r="P20" i="7"/>
  <c r="Q20" i="7" s="1"/>
  <c r="U20" i="7" s="1"/>
  <c r="P176" i="7"/>
  <c r="Q176" i="7" s="1"/>
  <c r="U176" i="7" s="1"/>
  <c r="P160" i="7"/>
  <c r="Q160" i="7" s="1"/>
  <c r="U160" i="7" s="1"/>
  <c r="P84" i="7"/>
  <c r="Q84" i="7" s="1"/>
  <c r="U84" i="7" s="1"/>
  <c r="P68" i="7"/>
  <c r="Q68" i="7" s="1"/>
  <c r="U68" i="7" s="1"/>
  <c r="P52" i="7"/>
  <c r="Q52" i="7" s="1"/>
  <c r="U52" i="7" s="1"/>
  <c r="P36" i="7"/>
  <c r="Q36" i="7" s="1"/>
  <c r="U36" i="7" s="1"/>
  <c r="P24" i="7"/>
  <c r="Q24" i="7" s="1"/>
  <c r="U24" i="7" s="1"/>
  <c r="Q180" i="7"/>
  <c r="U180" i="7" s="1"/>
  <c r="Q12" i="7"/>
  <c r="U12" i="7" s="1"/>
  <c r="Q8" i="7"/>
  <c r="U8" i="7" s="1"/>
  <c r="P189" i="7" l="1"/>
  <c r="Q189" i="7"/>
</calcChain>
</file>

<file path=xl/sharedStrings.xml><?xml version="1.0" encoding="utf-8"?>
<sst xmlns="http://schemas.openxmlformats.org/spreadsheetml/2006/main" count="3094" uniqueCount="90">
  <si>
    <t>Мінерал</t>
  </si>
  <si>
    <t>+0,5</t>
  </si>
  <si>
    <t>ЛФ І</t>
  </si>
  <si>
    <t>ЛФ ІІ</t>
  </si>
  <si>
    <t>ЛФ ІІІ</t>
  </si>
  <si>
    <t>ЛФ IV</t>
  </si>
  <si>
    <t>МФ І</t>
  </si>
  <si>
    <t>МФ ІІ</t>
  </si>
  <si>
    <t>ЕМФ І</t>
  </si>
  <si>
    <t>ЕМФ ІІ</t>
  </si>
  <si>
    <t>НЕМФ І</t>
  </si>
  <si>
    <t>НЕМФ ІІ</t>
  </si>
  <si>
    <t>Σ</t>
  </si>
  <si>
    <t>Показники</t>
  </si>
  <si>
    <t>Маса продукту, г</t>
  </si>
  <si>
    <t>Масова доля продукту, %</t>
  </si>
  <si>
    <t>Масова доля мінералу, %</t>
  </si>
  <si>
    <t>Маса мінералу в тоні проби, г/т</t>
  </si>
  <si>
    <t>масова доля, %</t>
  </si>
  <si>
    <t>маса, г</t>
  </si>
  <si>
    <t>Актиноліт</t>
  </si>
  <si>
    <t>Альмандин</t>
  </si>
  <si>
    <t>Апатит</t>
  </si>
  <si>
    <t>Арфведсоніт</t>
  </si>
  <si>
    <t>Біотит</t>
  </si>
  <si>
    <t>Вуглефіковані залишки</t>
  </si>
  <si>
    <t>Гематит</t>
  </si>
  <si>
    <t>Графіт</t>
  </si>
  <si>
    <t>Діопсид</t>
  </si>
  <si>
    <t>Епідот</t>
  </si>
  <si>
    <t>Ільменіт</t>
  </si>
  <si>
    <t>Кварц</t>
  </si>
  <si>
    <t>Лейкоксен</t>
  </si>
  <si>
    <t>Магнетит</t>
  </si>
  <si>
    <t>Марказит</t>
  </si>
  <si>
    <t>Монацит</t>
  </si>
  <si>
    <t>Рутил</t>
  </si>
  <si>
    <t>Ставроліт</t>
  </si>
  <si>
    <t>Сфен</t>
  </si>
  <si>
    <t>Циркон</t>
  </si>
  <si>
    <t>об'єм з п.в., %</t>
  </si>
  <si>
    <t>об'єм, %</t>
  </si>
  <si>
    <t>Σ об'єм з п.в., %</t>
  </si>
  <si>
    <t>Σ об'єм, %</t>
  </si>
  <si>
    <t>Σ маса, г</t>
  </si>
  <si>
    <t>Питома вага мінералу</t>
  </si>
  <si>
    <t>Пірит</t>
  </si>
  <si>
    <t>Гетит</t>
  </si>
  <si>
    <t xml:space="preserve">Продукт проби </t>
  </si>
  <si>
    <t>Хлорит</t>
  </si>
  <si>
    <t>Рогова обманка</t>
  </si>
  <si>
    <t>Авгіт</t>
  </si>
  <si>
    <t>S без шламу</t>
  </si>
  <si>
    <t>Масова доля мінералу без шламу, %</t>
  </si>
  <si>
    <t>Втрати, г/т</t>
  </si>
  <si>
    <t>Вуглефіковані рештки рослин</t>
  </si>
  <si>
    <t>Кальцит</t>
  </si>
  <si>
    <t>Спесартин</t>
  </si>
  <si>
    <t>Кіаніт</t>
  </si>
  <si>
    <t>Сіліманіт</t>
  </si>
  <si>
    <t>Шерл</t>
  </si>
  <si>
    <t>Піроп</t>
  </si>
  <si>
    <t>Кремінь</t>
  </si>
  <si>
    <t>Гідрослюда</t>
  </si>
  <si>
    <t>Глауконіт</t>
  </si>
  <si>
    <t>Солі</t>
  </si>
  <si>
    <t>Гіпс</t>
  </si>
  <si>
    <t>Кальцит органогенний</t>
  </si>
  <si>
    <t>Соли</t>
  </si>
  <si>
    <t>Технокомпоненти металеві</t>
  </si>
  <si>
    <t>Бітум</t>
  </si>
  <si>
    <t>Скло (техно)</t>
  </si>
  <si>
    <t>Пластик</t>
  </si>
  <si>
    <t>Вапняк</t>
  </si>
  <si>
    <t>Водорості</t>
  </si>
  <si>
    <t>Гірські породи</t>
  </si>
  <si>
    <t xml:space="preserve">Продукт проби П3 т.268 №1 р. Обитічна </t>
  </si>
  <si>
    <t>Продукт проби П6 т.276 №1 р.Солона</t>
  </si>
  <si>
    <t>Продукт проби П3 т.269 №3 р.Обитічна</t>
  </si>
  <si>
    <t>Продукт проби П3 т.269 №3 глина р.Обитічна</t>
  </si>
  <si>
    <t>Продукт проби П3 т.270 №4 р.Обитічна</t>
  </si>
  <si>
    <t>Продукт проби П3 т.270 №5 р.Обитічна</t>
  </si>
  <si>
    <t>Продукт проби П3 т.268 №2 р.Обитічна</t>
  </si>
  <si>
    <t>Продукт проби П6 т.277 №2 р.Солона</t>
  </si>
  <si>
    <t>Продукт проби П7 т.279 №1 р.Солона</t>
  </si>
  <si>
    <t>Продукт проби П7 т.279 №2 р.Солона</t>
  </si>
  <si>
    <t>Продукт проби П7 т.279 №3 р.Солона</t>
  </si>
  <si>
    <t xml:space="preserve"> </t>
  </si>
  <si>
    <t>Горючий сланець</t>
  </si>
  <si>
    <t>Жучки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</si>
</sst>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i/>
      <sz val="11"/>
      <color theme="4" tint="-0.24997711111789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2" fillId="0" borderId="1" xfId="0" applyFont="1" applyBorder="1"/>
    <xf numFmtId="0" fontId="1" fillId="0" borderId="3" xfId="0" applyFont="1" applyBorder="1"/>
    <xf numFmtId="2" fontId="1" fillId="0" borderId="3" xfId="0" applyNumberFormat="1" applyFont="1" applyBorder="1"/>
    <xf numFmtId="0" fontId="2" fillId="0" borderId="3" xfId="0" applyFont="1" applyBorder="1"/>
    <xf numFmtId="164" fontId="1" fillId="0" borderId="3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0" fontId="2" fillId="0" borderId="2" xfId="0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6" xfId="0" applyFont="1" applyBorder="1"/>
    <xf numFmtId="164" fontId="1" fillId="0" borderId="7" xfId="0" applyNumberFormat="1" applyFont="1" applyBorder="1"/>
    <xf numFmtId="0" fontId="1" fillId="0" borderId="8" xfId="0" applyFont="1" applyBorder="1"/>
    <xf numFmtId="164" fontId="1" fillId="0" borderId="9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1" fillId="0" borderId="8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wrapText="1"/>
    </xf>
    <xf numFmtId="165" fontId="1" fillId="0" borderId="12" xfId="0" applyNumberFormat="1" applyFont="1" applyBorder="1"/>
    <xf numFmtId="165" fontId="1" fillId="0" borderId="12" xfId="0" applyNumberFormat="1" applyFont="1" applyFill="1" applyBorder="1"/>
    <xf numFmtId="164" fontId="1" fillId="0" borderId="12" xfId="0" applyNumberFormat="1" applyFont="1" applyBorder="1"/>
    <xf numFmtId="49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2" borderId="2" xfId="0" applyNumberFormat="1" applyFont="1" applyFill="1" applyBorder="1"/>
    <xf numFmtId="164" fontId="1" fillId="0" borderId="5" xfId="0" applyNumberFormat="1" applyFont="1" applyBorder="1"/>
    <xf numFmtId="2" fontId="1" fillId="3" borderId="2" xfId="0" applyNumberFormat="1" applyFont="1" applyFill="1" applyBorder="1"/>
    <xf numFmtId="2" fontId="1" fillId="4" borderId="2" xfId="0" applyNumberFormat="1" applyFont="1" applyFill="1" applyBorder="1"/>
    <xf numFmtId="165" fontId="1" fillId="5" borderId="4" xfId="0" applyNumberFormat="1" applyFont="1" applyFill="1" applyBorder="1"/>
    <xf numFmtId="0" fontId="1" fillId="5" borderId="4" xfId="0" applyFont="1" applyFill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A17" sqref="A1:A1048576"/>
    </sheetView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55</v>
      </c>
    </row>
    <row r="8" spans="1:1" x14ac:dyDescent="0.25">
      <c r="A8" t="s">
        <v>47</v>
      </c>
    </row>
    <row r="9" spans="1:1" x14ac:dyDescent="0.25">
      <c r="A9" t="s">
        <v>63</v>
      </c>
    </row>
    <row r="10" spans="1:1" x14ac:dyDescent="0.25">
      <c r="A10" t="s">
        <v>66</v>
      </c>
    </row>
    <row r="11" spans="1:1" x14ac:dyDescent="0.25">
      <c r="A11" t="s">
        <v>64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56</v>
      </c>
    </row>
    <row r="17" spans="1:1" x14ac:dyDescent="0.25">
      <c r="A17" t="s">
        <v>31</v>
      </c>
    </row>
    <row r="18" spans="1:1" x14ac:dyDescent="0.25">
      <c r="A18" t="s">
        <v>58</v>
      </c>
    </row>
    <row r="19" spans="1:1" x14ac:dyDescent="0.25">
      <c r="A19" t="s">
        <v>62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46</v>
      </c>
    </row>
    <row r="25" spans="1:1" x14ac:dyDescent="0.25">
      <c r="A25" t="s">
        <v>61</v>
      </c>
    </row>
    <row r="26" spans="1:1" x14ac:dyDescent="0.25">
      <c r="A26" t="s">
        <v>50</v>
      </c>
    </row>
    <row r="27" spans="1:1" x14ac:dyDescent="0.25">
      <c r="A27" t="s">
        <v>36</v>
      </c>
    </row>
    <row r="28" spans="1:1" x14ac:dyDescent="0.25">
      <c r="A28" t="s">
        <v>59</v>
      </c>
    </row>
    <row r="29" spans="1:1" x14ac:dyDescent="0.25">
      <c r="A29" t="s">
        <v>65</v>
      </c>
    </row>
    <row r="30" spans="1:1" x14ac:dyDescent="0.25">
      <c r="A30" t="s">
        <v>57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49</v>
      </c>
    </row>
    <row r="34" spans="1:1" x14ac:dyDescent="0.25">
      <c r="A34" t="s">
        <v>39</v>
      </c>
    </row>
    <row r="35" spans="1:1" x14ac:dyDescent="0.25">
      <c r="A35" t="s">
        <v>60</v>
      </c>
    </row>
  </sheetData>
  <sortState ref="A1:A35">
    <sortCondition ref="A1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70" zoomScaleNormal="70" workbookViewId="0">
      <pane ySplit="4" topLeftCell="A160" activePane="bottomLeft" state="frozen"/>
      <selection pane="bottomLeft" activeCell="K22" sqref="K22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4" width="15.7109375" style="1" bestFit="1" customWidth="1" outlineLevel="1"/>
    <col min="5" max="5" width="15.7109375" style="1" customWidth="1" outlineLevel="1"/>
    <col min="6" max="6" width="16.5703125" style="1" customWidth="1" outlineLevel="1"/>
    <col min="7" max="7" width="15.7109375" style="1" bestFit="1" customWidth="1" outlineLevel="1"/>
    <col min="8" max="8" width="14.28515625" style="1" customWidth="1" outlineLevel="1"/>
    <col min="9" max="9" width="15.7109375" style="1" bestFit="1" customWidth="1" outlineLevel="1"/>
    <col min="10" max="10" width="14.28515625" style="1" customWidth="1" outlineLevel="1"/>
    <col min="11" max="11" width="15.7109375" style="1" bestFit="1" customWidth="1" outlineLevel="1"/>
    <col min="12" max="14" width="14.28515625" style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83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89.5</v>
      </c>
      <c r="E3" s="25">
        <v>410.1</v>
      </c>
      <c r="F3" s="25"/>
      <c r="G3" s="24">
        <v>337.2</v>
      </c>
      <c r="H3" s="24"/>
      <c r="I3" s="24">
        <v>5.8000000000000003E-2</v>
      </c>
      <c r="J3" s="24"/>
      <c r="K3" s="24">
        <v>11.584</v>
      </c>
      <c r="L3" s="24"/>
      <c r="M3" s="24"/>
      <c r="N3" s="24"/>
      <c r="O3" s="22">
        <f>SUM(D3:N3)</f>
        <v>848.44199999999989</v>
      </c>
      <c r="P3" s="22"/>
      <c r="Q3" s="22"/>
      <c r="R3" s="33">
        <f>G3+H3+J3+L3+N3</f>
        <v>337.2</v>
      </c>
    </row>
    <row r="4" spans="1:21" ht="29.25" thickBot="1" x14ac:dyDescent="0.25">
      <c r="A4" s="35"/>
      <c r="B4" s="36"/>
      <c r="C4" s="23" t="s">
        <v>15</v>
      </c>
      <c r="D4" s="26">
        <f>(D3/$O$3)*100</f>
        <v>10.548746997437657</v>
      </c>
      <c r="E4" s="26">
        <f t="shared" ref="E4:N4" si="0">(E3/$O$3)*100</f>
        <v>48.33565523630373</v>
      </c>
      <c r="F4" s="26">
        <f t="shared" si="0"/>
        <v>0</v>
      </c>
      <c r="G4" s="26">
        <f t="shared" si="0"/>
        <v>39.74343561492713</v>
      </c>
      <c r="H4" s="26">
        <f t="shared" si="0"/>
        <v>0</v>
      </c>
      <c r="I4" s="26">
        <f t="shared" si="0"/>
        <v>6.8360595067193768E-3</v>
      </c>
      <c r="J4" s="26">
        <f>(J3/$O$3)*100</f>
        <v>0</v>
      </c>
      <c r="K4" s="26">
        <f>(K3/$O$3)*100</f>
        <v>1.36532609182478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2">
        <f>SUM(D4:N4)</f>
        <v>100.00000000000003</v>
      </c>
      <c r="P4" s="22"/>
      <c r="Q4" s="22"/>
      <c r="R4" s="34">
        <f>R3/O3</f>
        <v>0.39743435614927131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 t="e">
        <f t="shared" si="2"/>
        <v>#DIV/0!</v>
      </c>
      <c r="G7" s="3">
        <f t="shared" si="2"/>
        <v>0</v>
      </c>
      <c r="H7" s="3" t="e">
        <f t="shared" si="2"/>
        <v>#DIV/0!</v>
      </c>
      <c r="I7" s="3">
        <f t="shared" si="2"/>
        <v>0</v>
      </c>
      <c r="J7" s="3" t="e">
        <f t="shared" si="2"/>
        <v>#DIV/0!</v>
      </c>
      <c r="K7" s="3">
        <f t="shared" si="2"/>
        <v>0</v>
      </c>
      <c r="L7" s="3" t="e">
        <f t="shared" si="2"/>
        <v>#DIV/0!</v>
      </c>
      <c r="M7" s="3" t="e">
        <f t="shared" si="2"/>
        <v>#DIV/0!</v>
      </c>
      <c r="N7" s="3" t="e">
        <f t="shared" si="2"/>
        <v>#DIV/0!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 t="e">
        <f t="shared" si="3"/>
        <v>#DIV/0!</v>
      </c>
      <c r="G8" s="13">
        <f t="shared" si="3"/>
        <v>0</v>
      </c>
      <c r="H8" s="13" t="e">
        <f t="shared" si="3"/>
        <v>#DIV/0!</v>
      </c>
      <c r="I8" s="13">
        <f t="shared" si="3"/>
        <v>0</v>
      </c>
      <c r="J8" s="13" t="e">
        <f>(J$3*J7)/100</f>
        <v>#DIV/0!</v>
      </c>
      <c r="K8" s="13">
        <f>(K$3*K7)/100</f>
        <v>0</v>
      </c>
      <c r="L8" s="13" t="e">
        <f t="shared" si="3"/>
        <v>#DIV/0!</v>
      </c>
      <c r="M8" s="13" t="e">
        <f t="shared" si="3"/>
        <v>#DIV/0!</v>
      </c>
      <c r="N8" s="13" t="e">
        <f t="shared" si="3"/>
        <v>#DIV/0!</v>
      </c>
      <c r="O8" s="13" t="e">
        <f t="shared" ref="O8:O48" si="4">SUM(D8:N8)</f>
        <v>#DIV/0!</v>
      </c>
      <c r="P8" s="13" t="e">
        <f>(100*O8)/$O$189</f>
        <v>#DIV/0!</v>
      </c>
      <c r="Q8" s="18" t="e">
        <f>(1000000*P8)/100</f>
        <v>#DIV/0!</v>
      </c>
      <c r="R8" s="30" t="e">
        <f>O8-G8-H8-J8-L8-N8</f>
        <v>#DIV/0!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>
        <v>0.5</v>
      </c>
      <c r="E9" s="9">
        <v>0.5</v>
      </c>
      <c r="F9" s="9"/>
      <c r="G9" s="9"/>
      <c r="H9" s="9"/>
      <c r="I9" s="9">
        <v>0.5</v>
      </c>
      <c r="J9" s="9"/>
      <c r="K9" s="9"/>
      <c r="L9" s="9"/>
      <c r="M9" s="9"/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1.6</v>
      </c>
      <c r="E10" s="3">
        <f t="shared" ref="E10:N10" si="5">E9*$B$12</f>
        <v>1.6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1.6</v>
      </c>
      <c r="J10" s="3">
        <f t="shared" si="5"/>
        <v>0</v>
      </c>
      <c r="K10" s="3">
        <f t="shared" si="5"/>
        <v>0</v>
      </c>
      <c r="L10" s="3">
        <f t="shared" si="5"/>
        <v>0</v>
      </c>
      <c r="M10" s="3">
        <f t="shared" si="5"/>
        <v>0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1.1637771171887916</v>
      </c>
      <c r="E11" s="3">
        <f t="shared" si="6"/>
        <v>0.74750636548389349</v>
      </c>
      <c r="F11" s="3" t="e">
        <f t="shared" si="6"/>
        <v>#DIV/0!</v>
      </c>
      <c r="G11" s="3">
        <f t="shared" si="6"/>
        <v>0</v>
      </c>
      <c r="H11" s="3" t="e">
        <f t="shared" si="6"/>
        <v>#DIV/0!</v>
      </c>
      <c r="I11" s="3">
        <f t="shared" si="6"/>
        <v>0.33707628457665323</v>
      </c>
      <c r="J11" s="3" t="e">
        <f t="shared" si="6"/>
        <v>#DIV/0!</v>
      </c>
      <c r="K11" s="3">
        <f t="shared" si="6"/>
        <v>0</v>
      </c>
      <c r="L11" s="3" t="e">
        <f t="shared" si="6"/>
        <v>#DIV/0!</v>
      </c>
      <c r="M11" s="3" t="e">
        <f t="shared" si="6"/>
        <v>#DIV/0!</v>
      </c>
      <c r="N11" s="3" t="e">
        <f t="shared" si="6"/>
        <v>#DIV/0!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1.0415805198839685</v>
      </c>
      <c r="E12" s="13">
        <f t="shared" si="7"/>
        <v>3.0655236048494476</v>
      </c>
      <c r="F12" s="13" t="e">
        <f t="shared" si="7"/>
        <v>#DIV/0!</v>
      </c>
      <c r="G12" s="13">
        <f t="shared" si="7"/>
        <v>0</v>
      </c>
      <c r="H12" s="13" t="e">
        <f t="shared" si="7"/>
        <v>#DIV/0!</v>
      </c>
      <c r="I12" s="13">
        <f t="shared" si="7"/>
        <v>1.9550424505445887E-4</v>
      </c>
      <c r="J12" s="13" t="e">
        <f>(J$3*J11)/100</f>
        <v>#DIV/0!</v>
      </c>
      <c r="K12" s="13">
        <f>(K$3*K11)/100</f>
        <v>0</v>
      </c>
      <c r="L12" s="13" t="e">
        <f t="shared" si="7"/>
        <v>#DIV/0!</v>
      </c>
      <c r="M12" s="13" t="e">
        <f t="shared" si="7"/>
        <v>#DIV/0!</v>
      </c>
      <c r="N12" s="13" t="e">
        <f t="shared" si="7"/>
        <v>#DIV/0!</v>
      </c>
      <c r="O12" s="13" t="e">
        <f t="shared" si="4"/>
        <v>#DIV/0!</v>
      </c>
      <c r="P12" s="13" t="e">
        <f>(100*O12)/$O$189</f>
        <v>#DIV/0!</v>
      </c>
      <c r="Q12" s="18" t="e">
        <f t="shared" ref="Q12" si="8">(1000000*P12)/100</f>
        <v>#DIV/0!</v>
      </c>
      <c r="R12" s="30" t="e">
        <f t="shared" ref="R12" si="9">O12-G12-H12-J12-L12-N12</f>
        <v>#DIV/0!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/>
      <c r="F13" s="9"/>
      <c r="G13" s="9"/>
      <c r="H13" s="9"/>
      <c r="I13" s="9"/>
      <c r="J13" s="9"/>
      <c r="K13" s="9">
        <v>1</v>
      </c>
      <c r="L13" s="9"/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4.25</v>
      </c>
      <c r="L14" s="3">
        <f t="shared" si="13"/>
        <v>0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0</v>
      </c>
      <c r="F15" s="3" t="e">
        <f t="shared" si="14"/>
        <v>#DIV/0!</v>
      </c>
      <c r="G15" s="3">
        <f t="shared" si="14"/>
        <v>0</v>
      </c>
      <c r="H15" s="3" t="e">
        <f t="shared" si="14"/>
        <v>#DIV/0!</v>
      </c>
      <c r="I15" s="3">
        <f t="shared" si="14"/>
        <v>0</v>
      </c>
      <c r="J15" s="3" t="e">
        <f t="shared" si="14"/>
        <v>#DIV/0!</v>
      </c>
      <c r="K15" s="3">
        <f t="shared" si="14"/>
        <v>1.2149178186707996</v>
      </c>
      <c r="L15" s="3" t="e">
        <f t="shared" si="14"/>
        <v>#DIV/0!</v>
      </c>
      <c r="M15" s="3" t="e">
        <f t="shared" si="14"/>
        <v>#DIV/0!</v>
      </c>
      <c r="N15" s="3" t="e">
        <f t="shared" si="14"/>
        <v>#DIV/0!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0</v>
      </c>
      <c r="F16" s="13" t="e">
        <f t="shared" si="15"/>
        <v>#DIV/0!</v>
      </c>
      <c r="G16" s="13">
        <f t="shared" si="15"/>
        <v>0</v>
      </c>
      <c r="H16" s="13" t="e">
        <f t="shared" si="15"/>
        <v>#DIV/0!</v>
      </c>
      <c r="I16" s="13">
        <f t="shared" si="15"/>
        <v>0</v>
      </c>
      <c r="J16" s="13" t="e">
        <f>(J$3*J15)/100</f>
        <v>#DIV/0!</v>
      </c>
      <c r="K16" s="13">
        <f>(K$3*K15)/100</f>
        <v>0.14073608011482544</v>
      </c>
      <c r="L16" s="13" t="e">
        <f t="shared" si="15"/>
        <v>#DIV/0!</v>
      </c>
      <c r="M16" s="13" t="e">
        <f t="shared" si="15"/>
        <v>#DIV/0!</v>
      </c>
      <c r="N16" s="13" t="e">
        <f t="shared" si="15"/>
        <v>#DIV/0!</v>
      </c>
      <c r="O16" s="13" t="e">
        <f t="shared" si="4"/>
        <v>#DIV/0!</v>
      </c>
      <c r="P16" s="13" t="e">
        <f>(100*O16)/$O$189</f>
        <v>#DIV/0!</v>
      </c>
      <c r="Q16" s="18" t="e">
        <f t="shared" ref="Q16" si="16">(1000000*P16)/100</f>
        <v>#DIV/0!</v>
      </c>
      <c r="R16" s="30" t="e">
        <f t="shared" ref="R16" si="17">O16-G16-H16-J16-L16-N16</f>
        <v>#DIV/0!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0</v>
      </c>
      <c r="N18" s="3">
        <f t="shared" si="21"/>
        <v>0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 t="e">
        <f t="shared" si="22"/>
        <v>#DIV/0!</v>
      </c>
      <c r="G19" s="3">
        <f t="shared" si="22"/>
        <v>0</v>
      </c>
      <c r="H19" s="3" t="e">
        <f t="shared" si="22"/>
        <v>#DIV/0!</v>
      </c>
      <c r="I19" s="3">
        <f t="shared" si="22"/>
        <v>0</v>
      </c>
      <c r="J19" s="3" t="e">
        <f t="shared" si="22"/>
        <v>#DIV/0!</v>
      </c>
      <c r="K19" s="3">
        <f t="shared" si="22"/>
        <v>0</v>
      </c>
      <c r="L19" s="3" t="e">
        <f t="shared" si="22"/>
        <v>#DIV/0!</v>
      </c>
      <c r="M19" s="3" t="e">
        <f t="shared" si="22"/>
        <v>#DIV/0!</v>
      </c>
      <c r="N19" s="3" t="e">
        <f t="shared" si="22"/>
        <v>#DIV/0!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 t="e">
        <f t="shared" si="23"/>
        <v>#DIV/0!</v>
      </c>
      <c r="G20" s="13">
        <f t="shared" si="23"/>
        <v>0</v>
      </c>
      <c r="H20" s="13" t="e">
        <f t="shared" si="23"/>
        <v>#DIV/0!</v>
      </c>
      <c r="I20" s="13">
        <f t="shared" si="23"/>
        <v>0</v>
      </c>
      <c r="J20" s="13" t="e">
        <f>(J$3*J19)/100</f>
        <v>#DIV/0!</v>
      </c>
      <c r="K20" s="13">
        <f>(K$3*K19)/100</f>
        <v>0</v>
      </c>
      <c r="L20" s="13" t="e">
        <f t="shared" si="23"/>
        <v>#DIV/0!</v>
      </c>
      <c r="M20" s="13" t="e">
        <f t="shared" si="23"/>
        <v>#DIV/0!</v>
      </c>
      <c r="N20" s="13" t="e">
        <f t="shared" si="23"/>
        <v>#DIV/0!</v>
      </c>
      <c r="O20" s="13" t="e">
        <f t="shared" si="4"/>
        <v>#DIV/0!</v>
      </c>
      <c r="P20" s="13" t="e">
        <f>(100*O20)/$O$189</f>
        <v>#DIV/0!</v>
      </c>
      <c r="Q20" s="18" t="e">
        <f t="shared" ref="Q20" si="24">(1000000*P20)/100</f>
        <v>#DIV/0!</v>
      </c>
      <c r="R20" s="30" t="e">
        <f t="shared" ref="R20" si="25">O20-G20-H20-J20-L20-N20</f>
        <v>#DIV/0!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>
        <v>5</v>
      </c>
      <c r="F21" s="9"/>
      <c r="G21" s="9">
        <v>2</v>
      </c>
      <c r="H21" s="9"/>
      <c r="I21" s="9">
        <v>8</v>
      </c>
      <c r="J21" s="9"/>
      <c r="K21" s="9">
        <v>78.994</v>
      </c>
      <c r="L21" s="9"/>
      <c r="M21" s="9"/>
      <c r="N21" s="9"/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17.25</v>
      </c>
      <c r="F22" s="3">
        <f t="shared" si="29"/>
        <v>0</v>
      </c>
      <c r="G22" s="3">
        <f t="shared" si="29"/>
        <v>6.9</v>
      </c>
      <c r="H22" s="3">
        <f t="shared" si="29"/>
        <v>0</v>
      </c>
      <c r="I22" s="3">
        <f t="shared" si="29"/>
        <v>27.6</v>
      </c>
      <c r="J22" s="3">
        <f t="shared" si="29"/>
        <v>0</v>
      </c>
      <c r="K22" s="3">
        <f t="shared" si="29"/>
        <v>272.52930000000003</v>
      </c>
      <c r="L22" s="3">
        <f t="shared" si="29"/>
        <v>0</v>
      </c>
      <c r="M22" s="3">
        <f t="shared" si="29"/>
        <v>0</v>
      </c>
      <c r="N22" s="3">
        <f t="shared" si="29"/>
        <v>0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8.0590530028732275</v>
      </c>
      <c r="F23" s="3" t="e">
        <f t="shared" si="30"/>
        <v>#DIV/0!</v>
      </c>
      <c r="G23" s="3">
        <f t="shared" si="30"/>
        <v>4.2960512253676724</v>
      </c>
      <c r="H23" s="3" t="e">
        <f t="shared" si="30"/>
        <v>#DIV/0!</v>
      </c>
      <c r="I23" s="3">
        <f t="shared" si="30"/>
        <v>5.8145659089472685</v>
      </c>
      <c r="J23" s="3" t="e">
        <f t="shared" si="30"/>
        <v>#DIV/0!</v>
      </c>
      <c r="K23" s="3">
        <f t="shared" si="30"/>
        <v>77.906047689383527</v>
      </c>
      <c r="L23" s="3" t="e">
        <f t="shared" si="30"/>
        <v>#DIV/0!</v>
      </c>
      <c r="M23" s="3" t="e">
        <f t="shared" si="30"/>
        <v>#DIV/0!</v>
      </c>
      <c r="N23" s="3" t="e">
        <f t="shared" si="30"/>
        <v>#DIV/0!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33.050176364783105</v>
      </c>
      <c r="F24" s="13" t="e">
        <f t="shared" si="31"/>
        <v>#DIV/0!</v>
      </c>
      <c r="G24" s="13">
        <f t="shared" si="31"/>
        <v>14.48628473193979</v>
      </c>
      <c r="H24" s="13" t="e">
        <f t="shared" si="31"/>
        <v>#DIV/0!</v>
      </c>
      <c r="I24" s="13">
        <f t="shared" si="31"/>
        <v>3.3724482271894158E-3</v>
      </c>
      <c r="J24" s="13" t="e">
        <f>(J$3*J23)/100</f>
        <v>#DIV/0!</v>
      </c>
      <c r="K24" s="13">
        <f>(K$3*K23)/100</f>
        <v>9.0246365643381878</v>
      </c>
      <c r="L24" s="13" t="e">
        <f t="shared" si="31"/>
        <v>#DIV/0!</v>
      </c>
      <c r="M24" s="13" t="e">
        <f t="shared" si="31"/>
        <v>#DIV/0!</v>
      </c>
      <c r="N24" s="13" t="e">
        <f t="shared" si="31"/>
        <v>#DIV/0!</v>
      </c>
      <c r="O24" s="13" t="e">
        <f t="shared" si="4"/>
        <v>#DIV/0!</v>
      </c>
      <c r="P24" s="13" t="e">
        <f>(100*O24)/$O$189</f>
        <v>#DIV/0!</v>
      </c>
      <c r="Q24" s="18" t="e">
        <f t="shared" ref="Q24" si="32">(1000000*P24)/100</f>
        <v>#DIV/0!</v>
      </c>
      <c r="R24" s="30" t="e">
        <f t="shared" ref="R24" si="33">O24-G24-H24-J24-L24-N24</f>
        <v>#DIV/0!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 t="e">
        <f t="shared" si="38"/>
        <v>#DIV/0!</v>
      </c>
      <c r="G27" s="3">
        <f t="shared" si="38"/>
        <v>0</v>
      </c>
      <c r="H27" s="3" t="e">
        <f t="shared" si="38"/>
        <v>#DIV/0!</v>
      </c>
      <c r="I27" s="3">
        <f t="shared" si="38"/>
        <v>0</v>
      </c>
      <c r="J27" s="3" t="e">
        <f t="shared" si="38"/>
        <v>#DIV/0!</v>
      </c>
      <c r="K27" s="3">
        <f t="shared" si="38"/>
        <v>0</v>
      </c>
      <c r="L27" s="3" t="e">
        <f t="shared" si="38"/>
        <v>#DIV/0!</v>
      </c>
      <c r="M27" s="3" t="e">
        <f t="shared" si="38"/>
        <v>#DIV/0!</v>
      </c>
      <c r="N27" s="3" t="e">
        <f t="shared" si="38"/>
        <v>#DIV/0!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 t="e">
        <f t="shared" si="39"/>
        <v>#DIV/0!</v>
      </c>
      <c r="G28" s="13">
        <f t="shared" si="39"/>
        <v>0</v>
      </c>
      <c r="H28" s="13" t="e">
        <f t="shared" si="39"/>
        <v>#DIV/0!</v>
      </c>
      <c r="I28" s="13">
        <f t="shared" si="39"/>
        <v>0</v>
      </c>
      <c r="J28" s="13" t="e">
        <f>(J$3*J27)/100</f>
        <v>#DIV/0!</v>
      </c>
      <c r="K28" s="13">
        <f>(K$3*K27)/100</f>
        <v>0</v>
      </c>
      <c r="L28" s="13" t="e">
        <f t="shared" si="39"/>
        <v>#DIV/0!</v>
      </c>
      <c r="M28" s="13" t="e">
        <f t="shared" si="39"/>
        <v>#DIV/0!</v>
      </c>
      <c r="N28" s="13" t="e">
        <f t="shared" si="39"/>
        <v>#DIV/0!</v>
      </c>
      <c r="O28" s="13" t="e">
        <f t="shared" si="4"/>
        <v>#DIV/0!</v>
      </c>
      <c r="P28" s="13" t="e">
        <f>(100*O28)/$O$189</f>
        <v>#DIV/0!</v>
      </c>
      <c r="Q28" s="18" t="e">
        <f t="shared" ref="Q28" si="40">(1000000*P28)/100</f>
        <v>#DIV/0!</v>
      </c>
      <c r="R28" s="30" t="e">
        <f t="shared" ref="R28" si="41">O28-G28-H28-J28-L28-N28</f>
        <v>#DIV/0!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>
        <v>15</v>
      </c>
      <c r="E29" s="9">
        <v>3</v>
      </c>
      <c r="F29" s="9"/>
      <c r="G29" s="9">
        <v>40</v>
      </c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19.5</v>
      </c>
      <c r="E30" s="3">
        <f t="shared" ref="E30:N30" si="45">E29*$B$32</f>
        <v>3.9000000000000004</v>
      </c>
      <c r="F30" s="3">
        <f t="shared" si="45"/>
        <v>0</v>
      </c>
      <c r="G30" s="3">
        <f t="shared" si="45"/>
        <v>52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14.183533615738398</v>
      </c>
      <c r="E31" s="3">
        <f t="shared" si="46"/>
        <v>1.8220467658669908</v>
      </c>
      <c r="F31" s="3" t="e">
        <f t="shared" si="46"/>
        <v>#DIV/0!</v>
      </c>
      <c r="G31" s="3">
        <f t="shared" si="46"/>
        <v>32.376038220162165</v>
      </c>
      <c r="H31" s="3" t="e">
        <f t="shared" si="46"/>
        <v>#DIV/0!</v>
      </c>
      <c r="I31" s="3">
        <f t="shared" si="46"/>
        <v>0</v>
      </c>
      <c r="J31" s="3" t="e">
        <f t="shared" si="46"/>
        <v>#DIV/0!</v>
      </c>
      <c r="K31" s="3">
        <f t="shared" si="46"/>
        <v>0</v>
      </c>
      <c r="L31" s="3" t="e">
        <f t="shared" si="46"/>
        <v>#DIV/0!</v>
      </c>
      <c r="M31" s="3" t="e">
        <f t="shared" si="46"/>
        <v>#DIV/0!</v>
      </c>
      <c r="N31" s="3" t="e">
        <f t="shared" si="46"/>
        <v>#DIV/0!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12.694262586085864</v>
      </c>
      <c r="E32" s="13">
        <f t="shared" si="47"/>
        <v>7.4722137868205296</v>
      </c>
      <c r="F32" s="13" t="e">
        <f t="shared" si="47"/>
        <v>#DIV/0!</v>
      </c>
      <c r="G32" s="13">
        <f t="shared" si="47"/>
        <v>109.17200087838683</v>
      </c>
      <c r="H32" s="13" t="e">
        <f t="shared" si="47"/>
        <v>#DIV/0!</v>
      </c>
      <c r="I32" s="13">
        <f t="shared" si="47"/>
        <v>0</v>
      </c>
      <c r="J32" s="13" t="e">
        <f>(J$3*J31)/100</f>
        <v>#DIV/0!</v>
      </c>
      <c r="K32" s="13">
        <f>(K$3*K31)/100</f>
        <v>0</v>
      </c>
      <c r="L32" s="13" t="e">
        <f t="shared" si="47"/>
        <v>#DIV/0!</v>
      </c>
      <c r="M32" s="13" t="e">
        <f t="shared" si="47"/>
        <v>#DIV/0!</v>
      </c>
      <c r="N32" s="13" t="e">
        <f t="shared" si="47"/>
        <v>#DIV/0!</v>
      </c>
      <c r="O32" s="13" t="e">
        <f t="shared" si="4"/>
        <v>#DIV/0!</v>
      </c>
      <c r="P32" s="13" t="e">
        <f>(100*O32)/$O$189</f>
        <v>#DIV/0!</v>
      </c>
      <c r="Q32" s="18" t="e">
        <f t="shared" ref="Q32" si="48">(1000000*P32)/100</f>
        <v>#DIV/0!</v>
      </c>
      <c r="R32" s="30" t="e">
        <f t="shared" ref="R32" si="49">O32-G32-H32-J32-L32-N32</f>
        <v>#DIV/0!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 t="e">
        <f t="shared" si="54"/>
        <v>#DIV/0!</v>
      </c>
      <c r="G35" s="3">
        <f t="shared" si="54"/>
        <v>0</v>
      </c>
      <c r="H35" s="3" t="e">
        <f t="shared" si="54"/>
        <v>#DIV/0!</v>
      </c>
      <c r="I35" s="3">
        <f t="shared" si="54"/>
        <v>0</v>
      </c>
      <c r="J35" s="3" t="e">
        <f t="shared" si="54"/>
        <v>#DIV/0!</v>
      </c>
      <c r="K35" s="3">
        <f t="shared" si="54"/>
        <v>0</v>
      </c>
      <c r="L35" s="3" t="e">
        <f t="shared" si="54"/>
        <v>#DIV/0!</v>
      </c>
      <c r="M35" s="3" t="e">
        <f t="shared" si="54"/>
        <v>#DIV/0!</v>
      </c>
      <c r="N35" s="3" t="e">
        <f t="shared" si="54"/>
        <v>#DIV/0!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 t="e">
        <f t="shared" si="55"/>
        <v>#DIV/0!</v>
      </c>
      <c r="G36" s="13">
        <f t="shared" si="55"/>
        <v>0</v>
      </c>
      <c r="H36" s="13" t="e">
        <f t="shared" si="55"/>
        <v>#DIV/0!</v>
      </c>
      <c r="I36" s="13">
        <f t="shared" si="55"/>
        <v>0</v>
      </c>
      <c r="J36" s="13" t="e">
        <f>(J$3*J35)/100</f>
        <v>#DIV/0!</v>
      </c>
      <c r="K36" s="13">
        <f>(K$3*K35)/100</f>
        <v>0</v>
      </c>
      <c r="L36" s="13" t="e">
        <f t="shared" si="55"/>
        <v>#DIV/0!</v>
      </c>
      <c r="M36" s="13" t="e">
        <f t="shared" si="55"/>
        <v>#DIV/0!</v>
      </c>
      <c r="N36" s="13" t="e">
        <f t="shared" si="55"/>
        <v>#DIV/0!</v>
      </c>
      <c r="O36" s="13" t="e">
        <f t="shared" si="4"/>
        <v>#DIV/0!</v>
      </c>
      <c r="P36" s="13" t="e">
        <f>(100*O36)/$O$189</f>
        <v>#DIV/0!</v>
      </c>
      <c r="Q36" s="18" t="e">
        <f t="shared" ref="Q36" si="56">(1000000*P36)/100</f>
        <v>#DIV/0!</v>
      </c>
      <c r="R36" s="30" t="e">
        <f t="shared" ref="R36" si="57">O36-G36-H36-J36-L36-N36</f>
        <v>#DIV/0!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/>
      <c r="I37" s="9">
        <v>0.05</v>
      </c>
      <c r="J37" s="9"/>
      <c r="K37" s="9">
        <v>3.0000000000000001E-3</v>
      </c>
      <c r="L37" s="9"/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0.21000000000000002</v>
      </c>
      <c r="J38" s="3">
        <f t="shared" si="61"/>
        <v>0</v>
      </c>
      <c r="K38" s="3">
        <f t="shared" si="61"/>
        <v>1.26E-2</v>
      </c>
      <c r="L38" s="3">
        <f t="shared" si="61"/>
        <v>0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</v>
      </c>
      <c r="F39" s="3" t="e">
        <f t="shared" si="62"/>
        <v>#DIV/0!</v>
      </c>
      <c r="G39" s="3">
        <f t="shared" si="62"/>
        <v>0</v>
      </c>
      <c r="H39" s="3" t="e">
        <f t="shared" si="62"/>
        <v>#DIV/0!</v>
      </c>
      <c r="I39" s="3">
        <f t="shared" si="62"/>
        <v>4.4241262350685748E-2</v>
      </c>
      <c r="J39" s="3" t="e">
        <f t="shared" si="62"/>
        <v>#DIV/0!</v>
      </c>
      <c r="K39" s="3">
        <f t="shared" si="62"/>
        <v>3.6018740035887236E-3</v>
      </c>
      <c r="L39" s="3" t="e">
        <f t="shared" si="62"/>
        <v>#DIV/0!</v>
      </c>
      <c r="M39" s="3" t="e">
        <f t="shared" si="62"/>
        <v>#DIV/0!</v>
      </c>
      <c r="N39" s="3" t="e">
        <f t="shared" si="62"/>
        <v>#DIV/0!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</v>
      </c>
      <c r="F40" s="13" t="e">
        <f t="shared" si="63"/>
        <v>#DIV/0!</v>
      </c>
      <c r="G40" s="13">
        <f t="shared" si="63"/>
        <v>0</v>
      </c>
      <c r="H40" s="13" t="e">
        <f t="shared" si="63"/>
        <v>#DIV/0!</v>
      </c>
      <c r="I40" s="13">
        <f t="shared" si="63"/>
        <v>2.5659932163397737E-5</v>
      </c>
      <c r="J40" s="13" t="e">
        <f>(J$3*J39)/100</f>
        <v>#DIV/0!</v>
      </c>
      <c r="K40" s="13">
        <f>(K$3*K39)/100</f>
        <v>4.1724108457571774E-4</v>
      </c>
      <c r="L40" s="13" t="e">
        <f t="shared" si="63"/>
        <v>#DIV/0!</v>
      </c>
      <c r="M40" s="13" t="e">
        <f t="shared" si="63"/>
        <v>#DIV/0!</v>
      </c>
      <c r="N40" s="13" t="e">
        <f t="shared" si="63"/>
        <v>#DIV/0!</v>
      </c>
      <c r="O40" s="13" t="e">
        <f t="shared" si="4"/>
        <v>#DIV/0!</v>
      </c>
      <c r="P40" s="13" t="e">
        <f>(100*O40)/$O$189</f>
        <v>#DIV/0!</v>
      </c>
      <c r="Q40" s="18" t="e">
        <f t="shared" ref="Q40" si="64">(1000000*P40)/100</f>
        <v>#DIV/0!</v>
      </c>
      <c r="R40" s="30" t="e">
        <f t="shared" ref="R40" si="65">O40-G40-H40-J40-L40-N40</f>
        <v>#DIV/0!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9">E41*$B$44</f>
        <v>0</v>
      </c>
      <c r="F42" s="3">
        <f t="shared" si="69"/>
        <v>0</v>
      </c>
      <c r="G42" s="3">
        <f t="shared" si="69"/>
        <v>0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0</v>
      </c>
      <c r="E43" s="3">
        <f t="shared" si="70"/>
        <v>0</v>
      </c>
      <c r="F43" s="3" t="e">
        <f t="shared" si="70"/>
        <v>#DIV/0!</v>
      </c>
      <c r="G43" s="3">
        <f t="shared" si="70"/>
        <v>0</v>
      </c>
      <c r="H43" s="3" t="e">
        <f t="shared" si="70"/>
        <v>#DIV/0!</v>
      </c>
      <c r="I43" s="3">
        <f t="shared" si="70"/>
        <v>0</v>
      </c>
      <c r="J43" s="3" t="e">
        <f t="shared" si="70"/>
        <v>#DIV/0!</v>
      </c>
      <c r="K43" s="3">
        <f t="shared" si="70"/>
        <v>0</v>
      </c>
      <c r="L43" s="3" t="e">
        <f t="shared" si="70"/>
        <v>#DIV/0!</v>
      </c>
      <c r="M43" s="3" t="e">
        <f t="shared" si="70"/>
        <v>#DIV/0!</v>
      </c>
      <c r="N43" s="3" t="e">
        <f t="shared" si="70"/>
        <v>#DIV/0!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0</v>
      </c>
      <c r="E44" s="13">
        <f t="shared" si="71"/>
        <v>0</v>
      </c>
      <c r="F44" s="13" t="e">
        <f t="shared" si="71"/>
        <v>#DIV/0!</v>
      </c>
      <c r="G44" s="13">
        <f t="shared" si="71"/>
        <v>0</v>
      </c>
      <c r="H44" s="13" t="e">
        <f t="shared" si="71"/>
        <v>#DIV/0!</v>
      </c>
      <c r="I44" s="13">
        <f t="shared" si="71"/>
        <v>0</v>
      </c>
      <c r="J44" s="13" t="e">
        <f>(J$3*J43)/100</f>
        <v>#DIV/0!</v>
      </c>
      <c r="K44" s="13">
        <f>(K$3*K43)/100</f>
        <v>0</v>
      </c>
      <c r="L44" s="13" t="e">
        <f t="shared" si="71"/>
        <v>#DIV/0!</v>
      </c>
      <c r="M44" s="13" t="e">
        <f t="shared" si="71"/>
        <v>#DIV/0!</v>
      </c>
      <c r="N44" s="13" t="e">
        <f t="shared" si="71"/>
        <v>#DIV/0!</v>
      </c>
      <c r="O44" s="13" t="e">
        <f t="shared" si="4"/>
        <v>#DIV/0!</v>
      </c>
      <c r="P44" s="13" t="e">
        <f>(100*O44)/$O$189</f>
        <v>#DIV/0!</v>
      </c>
      <c r="Q44" s="18" t="e">
        <f t="shared" ref="Q44" si="72">(1000000*P44)/100</f>
        <v>#DIV/0!</v>
      </c>
      <c r="R44" s="30" t="e">
        <f t="shared" ref="R44" si="73">O44-G44-H44-J44-L44-N44</f>
        <v>#DIV/0!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0</v>
      </c>
      <c r="F46" s="3">
        <f t="shared" si="77"/>
        <v>0</v>
      </c>
      <c r="G46" s="3">
        <f t="shared" si="77"/>
        <v>0</v>
      </c>
      <c r="H46" s="3">
        <f t="shared" si="77"/>
        <v>0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0</v>
      </c>
      <c r="E47" s="3">
        <f t="shared" si="78"/>
        <v>0</v>
      </c>
      <c r="F47" s="3" t="e">
        <f t="shared" si="78"/>
        <v>#DIV/0!</v>
      </c>
      <c r="G47" s="3">
        <f t="shared" si="78"/>
        <v>0</v>
      </c>
      <c r="H47" s="3" t="e">
        <f t="shared" si="78"/>
        <v>#DIV/0!</v>
      </c>
      <c r="I47" s="3">
        <f t="shared" si="78"/>
        <v>0</v>
      </c>
      <c r="J47" s="3" t="e">
        <f t="shared" si="78"/>
        <v>#DIV/0!</v>
      </c>
      <c r="K47" s="3">
        <f t="shared" si="78"/>
        <v>0</v>
      </c>
      <c r="L47" s="3" t="e">
        <f t="shared" si="78"/>
        <v>#DIV/0!</v>
      </c>
      <c r="M47" s="3" t="e">
        <f t="shared" si="78"/>
        <v>#DIV/0!</v>
      </c>
      <c r="N47" s="3" t="e">
        <f t="shared" si="78"/>
        <v>#DIV/0!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0</v>
      </c>
      <c r="E48" s="13">
        <f t="shared" si="79"/>
        <v>0</v>
      </c>
      <c r="F48" s="13" t="e">
        <f t="shared" si="79"/>
        <v>#DIV/0!</v>
      </c>
      <c r="G48" s="13">
        <f t="shared" si="79"/>
        <v>0</v>
      </c>
      <c r="H48" s="13" t="e">
        <f t="shared" si="79"/>
        <v>#DIV/0!</v>
      </c>
      <c r="I48" s="13">
        <f t="shared" si="79"/>
        <v>0</v>
      </c>
      <c r="J48" s="13" t="e">
        <f>(J$3*J47)/100</f>
        <v>#DIV/0!</v>
      </c>
      <c r="K48" s="13">
        <f>(K$3*K47)/100</f>
        <v>0</v>
      </c>
      <c r="L48" s="13" t="e">
        <f t="shared" si="79"/>
        <v>#DIV/0!</v>
      </c>
      <c r="M48" s="13" t="e">
        <f t="shared" si="79"/>
        <v>#DIV/0!</v>
      </c>
      <c r="N48" s="13" t="e">
        <f t="shared" si="79"/>
        <v>#DIV/0!</v>
      </c>
      <c r="O48" s="13" t="e">
        <f t="shared" si="4"/>
        <v>#DIV/0!</v>
      </c>
      <c r="P48" s="13" t="e">
        <f>(100*O48)/$O$189</f>
        <v>#DIV/0!</v>
      </c>
      <c r="Q48" s="18" t="e">
        <f t="shared" ref="Q48" si="80">(1000000*P48)/100</f>
        <v>#DIV/0!</v>
      </c>
      <c r="R48" s="30" t="e">
        <f t="shared" ref="R48" si="81">O48-G48-H48-J48-L48-N48</f>
        <v>#DIV/0!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 t="e">
        <f t="shared" si="86"/>
        <v>#DIV/0!</v>
      </c>
      <c r="G51" s="3">
        <f t="shared" si="86"/>
        <v>0</v>
      </c>
      <c r="H51" s="3" t="e">
        <f t="shared" si="86"/>
        <v>#DIV/0!</v>
      </c>
      <c r="I51" s="3">
        <f t="shared" si="86"/>
        <v>0</v>
      </c>
      <c r="J51" s="3" t="e">
        <f t="shared" si="86"/>
        <v>#DIV/0!</v>
      </c>
      <c r="K51" s="3">
        <f t="shared" si="86"/>
        <v>0</v>
      </c>
      <c r="L51" s="3" t="e">
        <f t="shared" si="86"/>
        <v>#DIV/0!</v>
      </c>
      <c r="M51" s="3" t="e">
        <f t="shared" si="86"/>
        <v>#DIV/0!</v>
      </c>
      <c r="N51" s="3" t="e">
        <f t="shared" si="86"/>
        <v>#DIV/0!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 t="e">
        <f t="shared" si="87"/>
        <v>#DIV/0!</v>
      </c>
      <c r="G52" s="13">
        <f t="shared" si="87"/>
        <v>0</v>
      </c>
      <c r="H52" s="13" t="e">
        <f t="shared" si="87"/>
        <v>#DIV/0!</v>
      </c>
      <c r="I52" s="13">
        <f t="shared" si="87"/>
        <v>0</v>
      </c>
      <c r="J52" s="13" t="e">
        <f>(J$3*J51)/100</f>
        <v>#DIV/0!</v>
      </c>
      <c r="K52" s="13">
        <f>(K$3*K51)/100</f>
        <v>0</v>
      </c>
      <c r="L52" s="13" t="e">
        <f t="shared" si="87"/>
        <v>#DIV/0!</v>
      </c>
      <c r="M52" s="13" t="e">
        <f t="shared" si="87"/>
        <v>#DIV/0!</v>
      </c>
      <c r="N52" s="13" t="e">
        <f t="shared" si="87"/>
        <v>#DIV/0!</v>
      </c>
      <c r="O52" s="13" t="e">
        <f>SUM(D52:N52)</f>
        <v>#DIV/0!</v>
      </c>
      <c r="P52" s="13" t="e">
        <f>(100*O52)/$O$189</f>
        <v>#DIV/0!</v>
      </c>
      <c r="Q52" s="18" t="e">
        <f t="shared" ref="Q52" si="88">(1000000*P52)/100</f>
        <v>#DIV/0!</v>
      </c>
      <c r="R52" s="30" t="e">
        <f t="shared" ref="R52" si="89">O52-G52-H52-J52-L52-N52</f>
        <v>#DIV/0!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>
        <v>1E-3</v>
      </c>
      <c r="H53" s="9"/>
      <c r="I53" s="9"/>
      <c r="J53" s="9"/>
      <c r="K53" s="9">
        <v>0.5</v>
      </c>
      <c r="L53" s="9"/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3.2699999999999999E-3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1.635</v>
      </c>
      <c r="L54" s="3">
        <f t="shared" si="93"/>
        <v>0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 t="e">
        <f t="shared" si="94"/>
        <v>#DIV/0!</v>
      </c>
      <c r="G55" s="3">
        <f t="shared" si="94"/>
        <v>2.0359547111525058E-3</v>
      </c>
      <c r="H55" s="3" t="e">
        <f t="shared" si="94"/>
        <v>#DIV/0!</v>
      </c>
      <c r="I55" s="3">
        <f t="shared" si="94"/>
        <v>0</v>
      </c>
      <c r="J55" s="3" t="e">
        <f t="shared" si="94"/>
        <v>#DIV/0!</v>
      </c>
      <c r="K55" s="3">
        <f t="shared" si="94"/>
        <v>0.46738603141806057</v>
      </c>
      <c r="L55" s="3" t="e">
        <f t="shared" si="94"/>
        <v>#DIV/0!</v>
      </c>
      <c r="M55" s="3" t="e">
        <f t="shared" si="94"/>
        <v>#DIV/0!</v>
      </c>
      <c r="N55" s="3" t="e">
        <f t="shared" si="94"/>
        <v>#DIV/0!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 t="e">
        <f t="shared" si="95"/>
        <v>#DIV/0!</v>
      </c>
      <c r="G56" s="13">
        <f t="shared" si="95"/>
        <v>6.8652392860062495E-3</v>
      </c>
      <c r="H56" s="13" t="e">
        <f t="shared" si="95"/>
        <v>#DIV/0!</v>
      </c>
      <c r="I56" s="13">
        <f t="shared" si="95"/>
        <v>0</v>
      </c>
      <c r="J56" s="13" t="e">
        <f>(J$3*J55)/100</f>
        <v>#DIV/0!</v>
      </c>
      <c r="K56" s="13">
        <f>(K$3*K55)/100</f>
        <v>5.4141997879468134E-2</v>
      </c>
      <c r="L56" s="13" t="e">
        <f t="shared" si="95"/>
        <v>#DIV/0!</v>
      </c>
      <c r="M56" s="13" t="e">
        <f t="shared" si="95"/>
        <v>#DIV/0!</v>
      </c>
      <c r="N56" s="13" t="e">
        <f t="shared" si="95"/>
        <v>#DIV/0!</v>
      </c>
      <c r="O56" s="13" t="e">
        <f>SUM(D56:N56)</f>
        <v>#DIV/0!</v>
      </c>
      <c r="P56" s="13" t="e">
        <f>(100*O56)/$O$189</f>
        <v>#DIV/0!</v>
      </c>
      <c r="Q56" s="18" t="e">
        <f t="shared" ref="Q56" si="96">(1000000*P56)/100</f>
        <v>#DIV/0!</v>
      </c>
      <c r="R56" s="30" t="e">
        <f t="shared" ref="R56" si="97">O56-G56-H56-J56-L56-N56</f>
        <v>#DIV/0!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>
        <v>1E-3</v>
      </c>
      <c r="E57" s="9">
        <v>0.5</v>
      </c>
      <c r="F57" s="9"/>
      <c r="G57" s="9"/>
      <c r="H57" s="9"/>
      <c r="I57" s="9"/>
      <c r="J57" s="9"/>
      <c r="K57" s="9">
        <v>6</v>
      </c>
      <c r="L57" s="9"/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3.3700000000000002E-3</v>
      </c>
      <c r="E58" s="3">
        <f t="shared" si="101"/>
        <v>1.6850000000000001</v>
      </c>
      <c r="F58" s="3">
        <f t="shared" si="101"/>
        <v>0</v>
      </c>
      <c r="G58" s="3">
        <f t="shared" si="101"/>
        <v>0</v>
      </c>
      <c r="H58" s="3">
        <f t="shared" si="101"/>
        <v>0</v>
      </c>
      <c r="I58" s="3">
        <f t="shared" si="101"/>
        <v>0</v>
      </c>
      <c r="J58" s="3">
        <f t="shared" si="101"/>
        <v>0</v>
      </c>
      <c r="K58" s="3">
        <f t="shared" si="101"/>
        <v>20.22</v>
      </c>
      <c r="L58" s="3">
        <f t="shared" si="101"/>
        <v>0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2.4512055530788923E-3</v>
      </c>
      <c r="E59" s="3">
        <f t="shared" si="102"/>
        <v>0.78721764115022541</v>
      </c>
      <c r="F59" s="3" t="e">
        <f t="shared" si="102"/>
        <v>#DIV/0!</v>
      </c>
      <c r="G59" s="3">
        <f t="shared" si="102"/>
        <v>0</v>
      </c>
      <c r="H59" s="3" t="e">
        <f t="shared" si="102"/>
        <v>#DIV/0!</v>
      </c>
      <c r="I59" s="3">
        <f t="shared" si="102"/>
        <v>0</v>
      </c>
      <c r="J59" s="3" t="e">
        <f t="shared" si="102"/>
        <v>#DIV/0!</v>
      </c>
      <c r="K59" s="3">
        <f t="shared" si="102"/>
        <v>5.7801501867114276</v>
      </c>
      <c r="L59" s="3" t="e">
        <f t="shared" si="102"/>
        <v>#DIV/0!</v>
      </c>
      <c r="M59" s="3" t="e">
        <f t="shared" si="102"/>
        <v>#DIV/0!</v>
      </c>
      <c r="N59" s="3" t="e">
        <f t="shared" si="102"/>
        <v>#DIV/0!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2.1938289700056085E-3</v>
      </c>
      <c r="E60" s="13">
        <f t="shared" si="103"/>
        <v>3.2283795463570741</v>
      </c>
      <c r="F60" s="13" t="e">
        <f t="shared" si="103"/>
        <v>#DIV/0!</v>
      </c>
      <c r="G60" s="13">
        <f t="shared" si="103"/>
        <v>0</v>
      </c>
      <c r="H60" s="13" t="e">
        <f t="shared" si="103"/>
        <v>#DIV/0!</v>
      </c>
      <c r="I60" s="13">
        <f t="shared" si="103"/>
        <v>0</v>
      </c>
      <c r="J60" s="13" t="e">
        <f>(J$3*J59)/100</f>
        <v>#DIV/0!</v>
      </c>
      <c r="K60" s="13">
        <f>(K$3*K59)/100</f>
        <v>0.66957259762865173</v>
      </c>
      <c r="L60" s="13" t="e">
        <f t="shared" si="103"/>
        <v>#DIV/0!</v>
      </c>
      <c r="M60" s="13" t="e">
        <f t="shared" si="103"/>
        <v>#DIV/0!</v>
      </c>
      <c r="N60" s="13" t="e">
        <f t="shared" si="103"/>
        <v>#DIV/0!</v>
      </c>
      <c r="O60" s="13" t="e">
        <f>SUM(D60:N60)</f>
        <v>#DIV/0!</v>
      </c>
      <c r="P60" s="13" t="e">
        <f>(100*O60)/$O$189</f>
        <v>#DIV/0!</v>
      </c>
      <c r="Q60" s="18" t="e">
        <f t="shared" ref="Q60" si="104">(1000000*P60)/100</f>
        <v>#DIV/0!</v>
      </c>
      <c r="R60" s="30" t="e">
        <f t="shared" ref="R60" si="105">O60-G60-H60-J60-L60-N60</f>
        <v>#DIV/0!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>
        <v>10</v>
      </c>
      <c r="J61" s="9"/>
      <c r="K61" s="9">
        <v>8</v>
      </c>
      <c r="L61" s="9"/>
      <c r="M61" s="9"/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47.199999999999996</v>
      </c>
      <c r="J62" s="3">
        <f t="shared" si="109"/>
        <v>0</v>
      </c>
      <c r="K62" s="3">
        <f t="shared" si="109"/>
        <v>37.76</v>
      </c>
      <c r="L62" s="3">
        <f t="shared" si="109"/>
        <v>0</v>
      </c>
      <c r="M62" s="3">
        <f t="shared" si="109"/>
        <v>0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 t="e">
        <f t="shared" si="110"/>
        <v>#DIV/0!</v>
      </c>
      <c r="G63" s="3">
        <f t="shared" si="110"/>
        <v>0</v>
      </c>
      <c r="H63" s="3" t="e">
        <f t="shared" si="110"/>
        <v>#DIV/0!</v>
      </c>
      <c r="I63" s="3">
        <f t="shared" si="110"/>
        <v>9.9437503950112713</v>
      </c>
      <c r="J63" s="3" t="e">
        <f t="shared" si="110"/>
        <v>#DIV/0!</v>
      </c>
      <c r="K63" s="3">
        <f t="shared" si="110"/>
        <v>10.794187490119857</v>
      </c>
      <c r="L63" s="3" t="e">
        <f t="shared" si="110"/>
        <v>#DIV/0!</v>
      </c>
      <c r="M63" s="3" t="e">
        <f t="shared" si="110"/>
        <v>#DIV/0!</v>
      </c>
      <c r="N63" s="3" t="e">
        <f t="shared" si="110"/>
        <v>#DIV/0!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 t="e">
        <f t="shared" si="111"/>
        <v>#DIV/0!</v>
      </c>
      <c r="G64" s="13">
        <f t="shared" si="111"/>
        <v>0</v>
      </c>
      <c r="H64" s="13" t="e">
        <f t="shared" si="111"/>
        <v>#DIV/0!</v>
      </c>
      <c r="I64" s="13">
        <f t="shared" si="111"/>
        <v>5.7673752291065375E-3</v>
      </c>
      <c r="J64" s="13" t="e">
        <f>(J$3*J63)/100</f>
        <v>#DIV/0!</v>
      </c>
      <c r="K64" s="13">
        <f>(K$3*K63)/100</f>
        <v>1.2503986788554842</v>
      </c>
      <c r="L64" s="13" t="e">
        <f t="shared" si="111"/>
        <v>#DIV/0!</v>
      </c>
      <c r="M64" s="13" t="e">
        <f t="shared" si="111"/>
        <v>#DIV/0!</v>
      </c>
      <c r="N64" s="13" t="e">
        <f t="shared" si="111"/>
        <v>#DIV/0!</v>
      </c>
      <c r="O64" s="13" t="e">
        <f>SUM(D64:N64)</f>
        <v>#DIV/0!</v>
      </c>
      <c r="P64" s="13" t="e">
        <f>(100*O64)/$O$189</f>
        <v>#DIV/0!</v>
      </c>
      <c r="Q64" s="18" t="e">
        <f t="shared" ref="Q64" si="112">(1000000*P64)/100</f>
        <v>#DIV/0!</v>
      </c>
      <c r="R64" s="30" t="e">
        <f t="shared" ref="R64" si="113">O64-G64-H64-J64-L64-N64</f>
        <v>#DIV/0!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40</v>
      </c>
      <c r="E65" s="9">
        <v>15</v>
      </c>
      <c r="F65" s="9"/>
      <c r="G65" s="9">
        <v>15</v>
      </c>
      <c r="H65" s="9"/>
      <c r="I65" s="9">
        <v>2</v>
      </c>
      <c r="J65" s="9"/>
      <c r="K65" s="9">
        <v>2</v>
      </c>
      <c r="L65" s="9"/>
      <c r="M65" s="9"/>
      <c r="N65" s="9"/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108.4</v>
      </c>
      <c r="E66" s="3">
        <f t="shared" si="117"/>
        <v>40.65</v>
      </c>
      <c r="F66" s="3">
        <f t="shared" si="117"/>
        <v>0</v>
      </c>
      <c r="G66" s="3">
        <f t="shared" si="117"/>
        <v>40.65</v>
      </c>
      <c r="H66" s="3">
        <f t="shared" si="117"/>
        <v>0</v>
      </c>
      <c r="I66" s="3">
        <f t="shared" si="117"/>
        <v>5.42</v>
      </c>
      <c r="J66" s="3">
        <f t="shared" si="117"/>
        <v>0</v>
      </c>
      <c r="K66" s="3">
        <f t="shared" si="117"/>
        <v>5.42</v>
      </c>
      <c r="L66" s="3">
        <f t="shared" si="117"/>
        <v>0</v>
      </c>
      <c r="M66" s="3">
        <f t="shared" si="117"/>
        <v>0</v>
      </c>
      <c r="N66" s="3">
        <f t="shared" si="117"/>
        <v>0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78.84589968954063</v>
      </c>
      <c r="E67" s="3">
        <f t="shared" si="118"/>
        <v>18.991333598075169</v>
      </c>
      <c r="F67" s="3" t="e">
        <f t="shared" si="118"/>
        <v>#DIV/0!</v>
      </c>
      <c r="G67" s="3">
        <f t="shared" si="118"/>
        <v>25.309345262492155</v>
      </c>
      <c r="H67" s="3" t="e">
        <f t="shared" si="118"/>
        <v>#DIV/0!</v>
      </c>
      <c r="I67" s="3">
        <f t="shared" si="118"/>
        <v>1.141845914003413</v>
      </c>
      <c r="J67" s="3" t="e">
        <f t="shared" si="118"/>
        <v>#DIV/0!</v>
      </c>
      <c r="K67" s="3">
        <f t="shared" si="118"/>
        <v>1.5493775475754668</v>
      </c>
      <c r="L67" s="3" t="e">
        <f t="shared" si="118"/>
        <v>#DIV/0!</v>
      </c>
      <c r="M67" s="3" t="e">
        <f t="shared" si="118"/>
        <v>#DIV/0!</v>
      </c>
      <c r="N67" s="3" t="e">
        <f t="shared" si="118"/>
        <v>#DIV/0!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70.56708022213887</v>
      </c>
      <c r="E68" s="13">
        <f t="shared" si="119"/>
        <v>77.883459085706278</v>
      </c>
      <c r="F68" s="13" t="e">
        <f t="shared" si="119"/>
        <v>#DIV/0!</v>
      </c>
      <c r="G68" s="13">
        <f t="shared" si="119"/>
        <v>85.343112225123548</v>
      </c>
      <c r="H68" s="13" t="e">
        <f t="shared" si="119"/>
        <v>#DIV/0!</v>
      </c>
      <c r="I68" s="13">
        <f t="shared" si="119"/>
        <v>6.6227063012197951E-4</v>
      </c>
      <c r="J68" s="13" t="e">
        <f>(J$3*J67)/100</f>
        <v>#DIV/0!</v>
      </c>
      <c r="K68" s="13">
        <f>(K$3*K67)/100</f>
        <v>0.17947989511114204</v>
      </c>
      <c r="L68" s="13" t="e">
        <f t="shared" si="119"/>
        <v>#DIV/0!</v>
      </c>
      <c r="M68" s="13" t="e">
        <f t="shared" si="119"/>
        <v>#DIV/0!</v>
      </c>
      <c r="N68" s="13" t="e">
        <f t="shared" si="119"/>
        <v>#DIV/0!</v>
      </c>
      <c r="O68" s="13" t="e">
        <f>SUM(D68:N68)</f>
        <v>#DIV/0!</v>
      </c>
      <c r="P68" s="13" t="e">
        <f>(100*O68)/$O$189</f>
        <v>#DIV/0!</v>
      </c>
      <c r="Q68" s="18" t="e">
        <f t="shared" ref="Q68" si="120">(1000000*P68)/100</f>
        <v>#DIV/0!</v>
      </c>
      <c r="R68" s="30" t="e">
        <f t="shared" ref="R68" si="121">O68-G68-H68-J68-L68-N68</f>
        <v>#DIV/0!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>
        <v>3</v>
      </c>
      <c r="E69" s="9">
        <v>56</v>
      </c>
      <c r="F69" s="9"/>
      <c r="G69" s="9">
        <v>22.949000000000002</v>
      </c>
      <c r="H69" s="9"/>
      <c r="I69" s="9">
        <v>5</v>
      </c>
      <c r="J69" s="9"/>
      <c r="K69" s="9">
        <v>3</v>
      </c>
      <c r="L69" s="9"/>
      <c r="M69" s="9"/>
      <c r="N69" s="9"/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7.98</v>
      </c>
      <c r="E70" s="3">
        <f t="shared" si="125"/>
        <v>148.96</v>
      </c>
      <c r="F70" s="3">
        <f t="shared" si="125"/>
        <v>0</v>
      </c>
      <c r="G70" s="3">
        <f t="shared" si="125"/>
        <v>61.044340000000005</v>
      </c>
      <c r="H70" s="3">
        <f t="shared" si="125"/>
        <v>0</v>
      </c>
      <c r="I70" s="3">
        <f t="shared" si="125"/>
        <v>13.3</v>
      </c>
      <c r="J70" s="3">
        <f t="shared" si="125"/>
        <v>0</v>
      </c>
      <c r="K70" s="3">
        <f t="shared" si="125"/>
        <v>7.98</v>
      </c>
      <c r="L70" s="3">
        <f t="shared" si="125"/>
        <v>0</v>
      </c>
      <c r="M70" s="3">
        <f t="shared" si="125"/>
        <v>0</v>
      </c>
      <c r="N70" s="3">
        <f t="shared" si="125"/>
        <v>0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5.8043383719790977</v>
      </c>
      <c r="E71" s="3">
        <f t="shared" si="126"/>
        <v>69.592842626550492</v>
      </c>
      <c r="F71" s="3" t="e">
        <f t="shared" si="126"/>
        <v>#DIV/0!</v>
      </c>
      <c r="G71" s="3">
        <f t="shared" si="126"/>
        <v>38.007190095472581</v>
      </c>
      <c r="H71" s="3" t="e">
        <f t="shared" si="126"/>
        <v>#DIV/0!</v>
      </c>
      <c r="I71" s="3">
        <f t="shared" si="126"/>
        <v>2.8019466155434301</v>
      </c>
      <c r="J71" s="3" t="e">
        <f t="shared" si="126"/>
        <v>#DIV/0!</v>
      </c>
      <c r="K71" s="3">
        <f t="shared" si="126"/>
        <v>2.2811868689395252</v>
      </c>
      <c r="L71" s="3" t="e">
        <f t="shared" si="126"/>
        <v>#DIV/0!</v>
      </c>
      <c r="M71" s="3" t="e">
        <f t="shared" si="126"/>
        <v>#DIV/0!</v>
      </c>
      <c r="N71" s="3" t="e">
        <f t="shared" si="126"/>
        <v>#DIV/0!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5.1948828429212925</v>
      </c>
      <c r="E72" s="13">
        <f t="shared" si="127"/>
        <v>285.40024761148356</v>
      </c>
      <c r="F72" s="13" t="e">
        <f t="shared" si="127"/>
        <v>#DIV/0!</v>
      </c>
      <c r="G72" s="13">
        <f t="shared" si="127"/>
        <v>128.16024500193353</v>
      </c>
      <c r="H72" s="13" t="e">
        <f t="shared" si="127"/>
        <v>#DIV/0!</v>
      </c>
      <c r="I72" s="13">
        <f t="shared" si="127"/>
        <v>1.6251290370151894E-3</v>
      </c>
      <c r="J72" s="13" t="e">
        <f>(J$3*J71)/100</f>
        <v>#DIV/0!</v>
      </c>
      <c r="K72" s="13">
        <f>(K$3*K71)/100</f>
        <v>0.26425268689795461</v>
      </c>
      <c r="L72" s="13" t="e">
        <f t="shared" si="127"/>
        <v>#DIV/0!</v>
      </c>
      <c r="M72" s="13" t="e">
        <f t="shared" si="127"/>
        <v>#DIV/0!</v>
      </c>
      <c r="N72" s="13" t="e">
        <f t="shared" si="127"/>
        <v>#DIV/0!</v>
      </c>
      <c r="O72" s="13" t="e">
        <f t="shared" ref="O72:O88" si="128">SUM(D72:N72)</f>
        <v>#DIV/0!</v>
      </c>
      <c r="P72" s="13" t="e">
        <f>(100*O72)/$O$189</f>
        <v>#DIV/0!</v>
      </c>
      <c r="Q72" s="18" t="e">
        <f t="shared" ref="Q72" si="129">(1000000*P72)/100</f>
        <v>#DIV/0!</v>
      </c>
      <c r="R72" s="30" t="e">
        <f t="shared" ref="R72" si="130">O72-G72-H72-J72-L72-N72</f>
        <v>#DIV/0!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 t="e">
        <f t="shared" si="135"/>
        <v>#DIV/0!</v>
      </c>
      <c r="G75" s="3">
        <f t="shared" si="135"/>
        <v>0</v>
      </c>
      <c r="H75" s="3" t="e">
        <f t="shared" si="135"/>
        <v>#DIV/0!</v>
      </c>
      <c r="I75" s="3">
        <f t="shared" si="135"/>
        <v>0</v>
      </c>
      <c r="J75" s="3" t="e">
        <f t="shared" si="135"/>
        <v>#DIV/0!</v>
      </c>
      <c r="K75" s="3">
        <f t="shared" si="135"/>
        <v>0</v>
      </c>
      <c r="L75" s="3" t="e">
        <f t="shared" si="135"/>
        <v>#DIV/0!</v>
      </c>
      <c r="M75" s="3" t="e">
        <f t="shared" si="135"/>
        <v>#DIV/0!</v>
      </c>
      <c r="N75" s="3" t="e">
        <f t="shared" si="135"/>
        <v>#DIV/0!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 t="e">
        <f t="shared" si="136"/>
        <v>#DIV/0!</v>
      </c>
      <c r="G76" s="13">
        <f t="shared" si="136"/>
        <v>0</v>
      </c>
      <c r="H76" s="13" t="e">
        <f t="shared" si="136"/>
        <v>#DIV/0!</v>
      </c>
      <c r="I76" s="13">
        <f t="shared" si="136"/>
        <v>0</v>
      </c>
      <c r="J76" s="13" t="e">
        <f>(J$3*J75)/100</f>
        <v>#DIV/0!</v>
      </c>
      <c r="K76" s="13">
        <f>(K$3*K75)/100</f>
        <v>0</v>
      </c>
      <c r="L76" s="13" t="e">
        <f t="shared" si="136"/>
        <v>#DIV/0!</v>
      </c>
      <c r="M76" s="13" t="e">
        <f t="shared" si="136"/>
        <v>#DIV/0!</v>
      </c>
      <c r="N76" s="13" t="e">
        <f t="shared" si="136"/>
        <v>#DIV/0!</v>
      </c>
      <c r="O76" s="13" t="e">
        <f t="shared" si="128"/>
        <v>#DIV/0!</v>
      </c>
      <c r="P76" s="13" t="e">
        <f>(100*O76)/$O$189</f>
        <v>#DIV/0!</v>
      </c>
      <c r="Q76" s="18" t="e">
        <f t="shared" ref="Q76" si="137">(1000000*P76)/100</f>
        <v>#DIV/0!</v>
      </c>
      <c r="R76" s="30" t="e">
        <f t="shared" ref="R76" si="138">O76-G76-H76-J76-L76-N76</f>
        <v>#DIV/0!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>
        <v>2E-3</v>
      </c>
      <c r="L77" s="9"/>
      <c r="M77" s="9"/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8.4000000000000012E-3</v>
      </c>
      <c r="L78" s="3">
        <f t="shared" si="142"/>
        <v>0</v>
      </c>
      <c r="M78" s="3">
        <f t="shared" si="142"/>
        <v>0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 t="e">
        <f t="shared" si="143"/>
        <v>#DIV/0!</v>
      </c>
      <c r="G79" s="3">
        <f t="shared" si="143"/>
        <v>0</v>
      </c>
      <c r="H79" s="3" t="e">
        <f t="shared" si="143"/>
        <v>#DIV/0!</v>
      </c>
      <c r="I79" s="3">
        <f t="shared" si="143"/>
        <v>0</v>
      </c>
      <c r="J79" s="3" t="e">
        <f t="shared" si="143"/>
        <v>#DIV/0!</v>
      </c>
      <c r="K79" s="3">
        <f t="shared" si="143"/>
        <v>2.4012493357258159E-3</v>
      </c>
      <c r="L79" s="3" t="e">
        <f t="shared" si="143"/>
        <v>#DIV/0!</v>
      </c>
      <c r="M79" s="3" t="e">
        <f t="shared" si="143"/>
        <v>#DIV/0!</v>
      </c>
      <c r="N79" s="3" t="e">
        <f t="shared" si="143"/>
        <v>#DIV/0!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 t="e">
        <f t="shared" si="144"/>
        <v>#DIV/0!</v>
      </c>
      <c r="G80" s="13">
        <f t="shared" si="144"/>
        <v>0</v>
      </c>
      <c r="H80" s="13" t="e">
        <f t="shared" si="144"/>
        <v>#DIV/0!</v>
      </c>
      <c r="I80" s="13">
        <f t="shared" si="144"/>
        <v>0</v>
      </c>
      <c r="J80" s="13" t="e">
        <f>(J$3*J79)/100</f>
        <v>#DIV/0!</v>
      </c>
      <c r="K80" s="13">
        <f>(K$3*K79)/100</f>
        <v>2.7816072305047849E-4</v>
      </c>
      <c r="L80" s="13" t="e">
        <f t="shared" si="144"/>
        <v>#DIV/0!</v>
      </c>
      <c r="M80" s="13" t="e">
        <f t="shared" si="144"/>
        <v>#DIV/0!</v>
      </c>
      <c r="N80" s="13" t="e">
        <f t="shared" si="144"/>
        <v>#DIV/0!</v>
      </c>
      <c r="O80" s="13" t="e">
        <f t="shared" si="128"/>
        <v>#DIV/0!</v>
      </c>
      <c r="P80" s="13" t="e">
        <f>(100*O80)/$O$189</f>
        <v>#DIV/0!</v>
      </c>
      <c r="Q80" s="18" t="e">
        <f t="shared" ref="Q80" si="145">(1000000*P80)/100</f>
        <v>#DIV/0!</v>
      </c>
      <c r="R80" s="30" t="e">
        <f t="shared" ref="R80" si="146">O80-G80-H80-J80-L80-N80</f>
        <v>#DIV/0!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>
        <v>72.95</v>
      </c>
      <c r="J81" s="9"/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379.34000000000003</v>
      </c>
      <c r="J82" s="3">
        <f t="shared" si="150"/>
        <v>0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 t="e">
        <f t="shared" si="151"/>
        <v>#DIV/0!</v>
      </c>
      <c r="G83" s="3">
        <f t="shared" si="151"/>
        <v>0</v>
      </c>
      <c r="H83" s="3" t="e">
        <f t="shared" si="151"/>
        <v>#DIV/0!</v>
      </c>
      <c r="I83" s="3">
        <f t="shared" si="151"/>
        <v>79.916573619567274</v>
      </c>
      <c r="J83" s="3" t="e">
        <f t="shared" si="151"/>
        <v>#DIV/0!</v>
      </c>
      <c r="K83" s="3">
        <f t="shared" si="151"/>
        <v>0</v>
      </c>
      <c r="L83" s="3" t="e">
        <f t="shared" si="151"/>
        <v>#DIV/0!</v>
      </c>
      <c r="M83" s="3" t="e">
        <f t="shared" si="151"/>
        <v>#DIV/0!</v>
      </c>
      <c r="N83" s="3" t="e">
        <f t="shared" si="151"/>
        <v>#DIV/0!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 t="e">
        <f t="shared" si="152"/>
        <v>#DIV/0!</v>
      </c>
      <c r="G84" s="13">
        <f t="shared" si="152"/>
        <v>0</v>
      </c>
      <c r="H84" s="13" t="e">
        <f t="shared" si="152"/>
        <v>#DIV/0!</v>
      </c>
      <c r="I84" s="13">
        <f t="shared" si="152"/>
        <v>4.6351612699349024E-2</v>
      </c>
      <c r="J84" s="13" t="e">
        <f>(J$3*J83)/100</f>
        <v>#DIV/0!</v>
      </c>
      <c r="K84" s="13">
        <f>(K$3*K83)/100</f>
        <v>0</v>
      </c>
      <c r="L84" s="13" t="e">
        <f t="shared" si="152"/>
        <v>#DIV/0!</v>
      </c>
      <c r="M84" s="13" t="e">
        <f t="shared" si="152"/>
        <v>#DIV/0!</v>
      </c>
      <c r="N84" s="13" t="e">
        <f t="shared" si="152"/>
        <v>#DIV/0!</v>
      </c>
      <c r="O84" s="13" t="e">
        <f t="shared" si="128"/>
        <v>#DIV/0!</v>
      </c>
      <c r="P84" s="13" t="e">
        <f>(100*O84)/$O$189</f>
        <v>#DIV/0!</v>
      </c>
      <c r="Q84" s="18" t="e">
        <f t="shared" ref="Q84" si="153">(1000000*P84)/100</f>
        <v>#DIV/0!</v>
      </c>
      <c r="R84" s="30" t="e">
        <f t="shared" ref="R84" si="154">O84-G84-H84-J84-L84-N84</f>
        <v>#DIV/0!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0</v>
      </c>
      <c r="M86" s="3">
        <f t="shared" si="158"/>
        <v>0</v>
      </c>
      <c r="N86" s="3">
        <f t="shared" si="158"/>
        <v>0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 t="e">
        <f t="shared" si="159"/>
        <v>#DIV/0!</v>
      </c>
      <c r="G87" s="3">
        <f t="shared" si="159"/>
        <v>0</v>
      </c>
      <c r="H87" s="3" t="e">
        <f t="shared" si="159"/>
        <v>#DIV/0!</v>
      </c>
      <c r="I87" s="3">
        <f t="shared" si="159"/>
        <v>0</v>
      </c>
      <c r="J87" s="3" t="e">
        <f t="shared" si="159"/>
        <v>#DIV/0!</v>
      </c>
      <c r="K87" s="3">
        <f t="shared" si="159"/>
        <v>0</v>
      </c>
      <c r="L87" s="3" t="e">
        <f t="shared" si="159"/>
        <v>#DIV/0!</v>
      </c>
      <c r="M87" s="3" t="e">
        <f t="shared" si="159"/>
        <v>#DIV/0!</v>
      </c>
      <c r="N87" s="3" t="e">
        <f t="shared" si="159"/>
        <v>#DIV/0!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 t="e">
        <f t="shared" si="160"/>
        <v>#DIV/0!</v>
      </c>
      <c r="G88" s="13">
        <f t="shared" si="160"/>
        <v>0</v>
      </c>
      <c r="H88" s="13" t="e">
        <f t="shared" si="160"/>
        <v>#DIV/0!</v>
      </c>
      <c r="I88" s="13">
        <f t="shared" si="160"/>
        <v>0</v>
      </c>
      <c r="J88" s="13" t="e">
        <f>(J$3*J87)/100</f>
        <v>#DIV/0!</v>
      </c>
      <c r="K88" s="13">
        <f>(K$3*K87)/100</f>
        <v>0</v>
      </c>
      <c r="L88" s="13" t="e">
        <f t="shared" si="160"/>
        <v>#DIV/0!</v>
      </c>
      <c r="M88" s="13" t="e">
        <f t="shared" si="160"/>
        <v>#DIV/0!</v>
      </c>
      <c r="N88" s="13" t="e">
        <f t="shared" si="160"/>
        <v>#DIV/0!</v>
      </c>
      <c r="O88" s="13" t="e">
        <f t="shared" si="128"/>
        <v>#DIV/0!</v>
      </c>
      <c r="P88" s="13" t="e">
        <f>(100*O88)/$O$189</f>
        <v>#DIV/0!</v>
      </c>
      <c r="Q88" s="18" t="e">
        <f t="shared" ref="Q88" si="161">(1000000*P88)/100</f>
        <v>#DIV/0!</v>
      </c>
      <c r="R88" s="30" t="e">
        <f t="shared" ref="R88" si="162">O88-G88-H88-J88-L88-N88</f>
        <v>#DIV/0!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0</v>
      </c>
      <c r="N90" s="3">
        <f t="shared" si="166"/>
        <v>0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 t="e">
        <f t="shared" si="167"/>
        <v>#DIV/0!</v>
      </c>
      <c r="G91" s="3">
        <f t="shared" si="167"/>
        <v>0</v>
      </c>
      <c r="H91" s="3" t="e">
        <f t="shared" si="167"/>
        <v>#DIV/0!</v>
      </c>
      <c r="I91" s="3">
        <f t="shared" si="167"/>
        <v>0</v>
      </c>
      <c r="J91" s="3" t="e">
        <f t="shared" si="167"/>
        <v>#DIV/0!</v>
      </c>
      <c r="K91" s="3">
        <f t="shared" si="167"/>
        <v>0</v>
      </c>
      <c r="L91" s="3" t="e">
        <f t="shared" si="167"/>
        <v>#DIV/0!</v>
      </c>
      <c r="M91" s="3" t="e">
        <f t="shared" si="167"/>
        <v>#DIV/0!</v>
      </c>
      <c r="N91" s="3" t="e">
        <f t="shared" si="167"/>
        <v>#DIV/0!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 t="e">
        <f t="shared" si="168"/>
        <v>#DIV/0!</v>
      </c>
      <c r="G92" s="13">
        <f t="shared" si="168"/>
        <v>0</v>
      </c>
      <c r="H92" s="13" t="e">
        <f t="shared" si="168"/>
        <v>#DIV/0!</v>
      </c>
      <c r="I92" s="13">
        <f t="shared" si="168"/>
        <v>0</v>
      </c>
      <c r="J92" s="13" t="e">
        <f>(J$3*J91)/100</f>
        <v>#DIV/0!</v>
      </c>
      <c r="K92" s="13">
        <f>(K$3*K91)/100</f>
        <v>0</v>
      </c>
      <c r="L92" s="13" t="e">
        <f t="shared" si="168"/>
        <v>#DIV/0!</v>
      </c>
      <c r="M92" s="13" t="e">
        <f t="shared" si="168"/>
        <v>#DIV/0!</v>
      </c>
      <c r="N92" s="13" t="e">
        <f t="shared" si="168"/>
        <v>#DIV/0!</v>
      </c>
      <c r="O92" s="13" t="e">
        <f t="shared" ref="O92" si="169">SUM(D92:N92)</f>
        <v>#DIV/0!</v>
      </c>
      <c r="P92" s="13" t="e">
        <f>(100*O92)/$O$189</f>
        <v>#DIV/0!</v>
      </c>
      <c r="Q92" s="18" t="e">
        <f t="shared" ref="Q92" si="170">(1000000*P92)/100</f>
        <v>#DIV/0!</v>
      </c>
      <c r="R92" s="30" t="e">
        <f t="shared" ref="R92" si="171">O92-G92-H92-J92-L92-N92</f>
        <v>#DIV/0!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0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 t="e">
        <f t="shared" si="176"/>
        <v>#DIV/0!</v>
      </c>
      <c r="G95" s="3">
        <f t="shared" si="176"/>
        <v>0</v>
      </c>
      <c r="H95" s="3" t="e">
        <f t="shared" si="176"/>
        <v>#DIV/0!</v>
      </c>
      <c r="I95" s="3">
        <f t="shared" si="176"/>
        <v>0</v>
      </c>
      <c r="J95" s="3" t="e">
        <f t="shared" si="176"/>
        <v>#DIV/0!</v>
      </c>
      <c r="K95" s="3">
        <f t="shared" si="176"/>
        <v>0</v>
      </c>
      <c r="L95" s="3" t="e">
        <f t="shared" si="176"/>
        <v>#DIV/0!</v>
      </c>
      <c r="M95" s="3" t="e">
        <f t="shared" si="176"/>
        <v>#DIV/0!</v>
      </c>
      <c r="N95" s="3" t="e">
        <f t="shared" si="176"/>
        <v>#DIV/0!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 t="e">
        <f t="shared" si="177"/>
        <v>#DIV/0!</v>
      </c>
      <c r="G96" s="13">
        <f t="shared" si="177"/>
        <v>0</v>
      </c>
      <c r="H96" s="13" t="e">
        <f t="shared" si="177"/>
        <v>#DIV/0!</v>
      </c>
      <c r="I96" s="13">
        <f t="shared" si="177"/>
        <v>0</v>
      </c>
      <c r="J96" s="13" t="e">
        <f>(J$3*J95)/100</f>
        <v>#DIV/0!</v>
      </c>
      <c r="K96" s="13">
        <f>(K$3*K95)/100</f>
        <v>0</v>
      </c>
      <c r="L96" s="13" t="e">
        <f t="shared" si="177"/>
        <v>#DIV/0!</v>
      </c>
      <c r="M96" s="13" t="e">
        <f t="shared" si="177"/>
        <v>#DIV/0!</v>
      </c>
      <c r="N96" s="13" t="e">
        <f t="shared" si="177"/>
        <v>#DIV/0!</v>
      </c>
      <c r="O96" s="13" t="e">
        <f>SUM(D96:N96)</f>
        <v>#DIV/0!</v>
      </c>
      <c r="P96" s="13" t="e">
        <f>(100*O96)/$O$189</f>
        <v>#DIV/0!</v>
      </c>
      <c r="Q96" s="18" t="e">
        <f t="shared" ref="Q96" si="178">(1000000*P96)/100</f>
        <v>#DIV/0!</v>
      </c>
      <c r="R96" s="30" t="e">
        <f t="shared" ref="R96" si="179">O96-G96-H96-J96-L96-N96</f>
        <v>#DIV/0!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 t="e">
        <f t="shared" si="184"/>
        <v>#DIV/0!</v>
      </c>
      <c r="G99" s="3">
        <f t="shared" si="184"/>
        <v>0</v>
      </c>
      <c r="H99" s="3" t="e">
        <f t="shared" si="184"/>
        <v>#DIV/0!</v>
      </c>
      <c r="I99" s="3">
        <f t="shared" si="184"/>
        <v>0</v>
      </c>
      <c r="J99" s="3" t="e">
        <f t="shared" si="184"/>
        <v>#DIV/0!</v>
      </c>
      <c r="K99" s="3">
        <f t="shared" si="184"/>
        <v>0</v>
      </c>
      <c r="L99" s="3" t="e">
        <f t="shared" si="184"/>
        <v>#DIV/0!</v>
      </c>
      <c r="M99" s="3" t="e">
        <f t="shared" si="184"/>
        <v>#DIV/0!</v>
      </c>
      <c r="N99" s="3" t="e">
        <f t="shared" si="184"/>
        <v>#DIV/0!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 t="e">
        <f t="shared" si="185"/>
        <v>#DIV/0!</v>
      </c>
      <c r="G100" s="13">
        <f t="shared" si="185"/>
        <v>0</v>
      </c>
      <c r="H100" s="13" t="e">
        <f t="shared" si="185"/>
        <v>#DIV/0!</v>
      </c>
      <c r="I100" s="13">
        <f t="shared" si="185"/>
        <v>0</v>
      </c>
      <c r="J100" s="13" t="e">
        <f>(J$3*J99)/100</f>
        <v>#DIV/0!</v>
      </c>
      <c r="K100" s="13">
        <f>(K$3*K99)/100</f>
        <v>0</v>
      </c>
      <c r="L100" s="13" t="e">
        <f t="shared" si="185"/>
        <v>#DIV/0!</v>
      </c>
      <c r="M100" s="13" t="e">
        <f t="shared" si="185"/>
        <v>#DIV/0!</v>
      </c>
      <c r="N100" s="13" t="e">
        <f t="shared" si="185"/>
        <v>#DIV/0!</v>
      </c>
      <c r="O100" s="13" t="e">
        <f>SUM(D100:N100)</f>
        <v>#DIV/0!</v>
      </c>
      <c r="P100" s="13" t="e">
        <f>(100*O100)/$O$189</f>
        <v>#DIV/0!</v>
      </c>
      <c r="Q100" s="18" t="e">
        <f t="shared" ref="Q100" si="186">(1000000*P100)/100</f>
        <v>#DIV/0!</v>
      </c>
      <c r="R100" s="30" t="e">
        <f t="shared" ref="R100" si="187">O100-G100-H100-J100-L100-N100</f>
        <v>#DIV/0!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</v>
      </c>
      <c r="J102" s="3">
        <f t="shared" si="191"/>
        <v>0</v>
      </c>
      <c r="K102" s="3">
        <f t="shared" si="191"/>
        <v>0</v>
      </c>
      <c r="L102" s="3">
        <f t="shared" si="191"/>
        <v>0</v>
      </c>
      <c r="M102" s="3">
        <f t="shared" si="191"/>
        <v>0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 t="e">
        <f t="shared" si="192"/>
        <v>#DIV/0!</v>
      </c>
      <c r="G103" s="3">
        <f t="shared" si="192"/>
        <v>0</v>
      </c>
      <c r="H103" s="3" t="e">
        <f t="shared" si="192"/>
        <v>#DIV/0!</v>
      </c>
      <c r="I103" s="3">
        <f t="shared" si="192"/>
        <v>0</v>
      </c>
      <c r="J103" s="3" t="e">
        <f t="shared" si="192"/>
        <v>#DIV/0!</v>
      </c>
      <c r="K103" s="3">
        <f t="shared" si="192"/>
        <v>0</v>
      </c>
      <c r="L103" s="3" t="e">
        <f t="shared" si="192"/>
        <v>#DIV/0!</v>
      </c>
      <c r="M103" s="3" t="e">
        <f t="shared" si="192"/>
        <v>#DIV/0!</v>
      </c>
      <c r="N103" s="3" t="e">
        <f t="shared" si="192"/>
        <v>#DIV/0!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 t="e">
        <f t="shared" si="193"/>
        <v>#DIV/0!</v>
      </c>
      <c r="G104" s="13">
        <f t="shared" si="193"/>
        <v>0</v>
      </c>
      <c r="H104" s="13" t="e">
        <f t="shared" si="193"/>
        <v>#DIV/0!</v>
      </c>
      <c r="I104" s="13">
        <f t="shared" si="193"/>
        <v>0</v>
      </c>
      <c r="J104" s="13" t="e">
        <f>(J$3*J103)/100</f>
        <v>#DIV/0!</v>
      </c>
      <c r="K104" s="13">
        <f>(K$3*K103)/100</f>
        <v>0</v>
      </c>
      <c r="L104" s="13" t="e">
        <f t="shared" si="193"/>
        <v>#DIV/0!</v>
      </c>
      <c r="M104" s="13" t="e">
        <f t="shared" si="193"/>
        <v>#DIV/0!</v>
      </c>
      <c r="N104" s="13" t="e">
        <f t="shared" si="193"/>
        <v>#DIV/0!</v>
      </c>
      <c r="O104" s="13" t="e">
        <f>SUM(D104:N104)</f>
        <v>#DIV/0!</v>
      </c>
      <c r="P104" s="13" t="e">
        <f>(100*O104)/$O$189</f>
        <v>#DIV/0!</v>
      </c>
      <c r="Q104" s="18" t="e">
        <f t="shared" ref="Q104" si="194">(1000000*P104)/100</f>
        <v>#DIV/0!</v>
      </c>
      <c r="R104" s="30" t="e">
        <f t="shared" ref="R104" si="195">O104-G104-H104-J104-L104-N104</f>
        <v>#DIV/0!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0</v>
      </c>
      <c r="N106" s="3">
        <f t="shared" si="199"/>
        <v>0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 t="e">
        <f t="shared" si="200"/>
        <v>#DIV/0!</v>
      </c>
      <c r="G107" s="3">
        <f t="shared" si="200"/>
        <v>0</v>
      </c>
      <c r="H107" s="3" t="e">
        <f t="shared" si="200"/>
        <v>#DIV/0!</v>
      </c>
      <c r="I107" s="3">
        <f t="shared" si="200"/>
        <v>0</v>
      </c>
      <c r="J107" s="3" t="e">
        <f t="shared" si="200"/>
        <v>#DIV/0!</v>
      </c>
      <c r="K107" s="3">
        <f t="shared" si="200"/>
        <v>0</v>
      </c>
      <c r="L107" s="3" t="e">
        <f t="shared" si="200"/>
        <v>#DIV/0!</v>
      </c>
      <c r="M107" s="3" t="e">
        <f t="shared" si="200"/>
        <v>#DIV/0!</v>
      </c>
      <c r="N107" s="3" t="e">
        <f t="shared" si="200"/>
        <v>#DIV/0!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 t="e">
        <f t="shared" si="201"/>
        <v>#DIV/0!</v>
      </c>
      <c r="G108" s="13">
        <f t="shared" si="201"/>
        <v>0</v>
      </c>
      <c r="H108" s="13" t="e">
        <f t="shared" si="201"/>
        <v>#DIV/0!</v>
      </c>
      <c r="I108" s="13">
        <f t="shared" si="201"/>
        <v>0</v>
      </c>
      <c r="J108" s="13" t="e">
        <f>(J$3*J107)/100</f>
        <v>#DIV/0!</v>
      </c>
      <c r="K108" s="13">
        <f>(K$3*K107)/100</f>
        <v>0</v>
      </c>
      <c r="L108" s="13" t="e">
        <f t="shared" si="201"/>
        <v>#DIV/0!</v>
      </c>
      <c r="M108" s="13" t="e">
        <f t="shared" si="201"/>
        <v>#DIV/0!</v>
      </c>
      <c r="N108" s="13" t="e">
        <f t="shared" si="201"/>
        <v>#DIV/0!</v>
      </c>
      <c r="O108" s="13" t="e">
        <f>SUM(D108:N108)</f>
        <v>#DIV/0!</v>
      </c>
      <c r="P108" s="13" t="e">
        <f>(100*O108)/$O$189</f>
        <v>#DIV/0!</v>
      </c>
      <c r="Q108" s="18" t="e">
        <f t="shared" ref="Q108" si="202">(1000000*P108)/100</f>
        <v>#DIV/0!</v>
      </c>
      <c r="R108" s="30" t="e">
        <f t="shared" ref="R108" si="203">O108-G108-H108-J108-L108-N108</f>
        <v>#DIV/0!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 t="e">
        <f t="shared" si="208"/>
        <v>#DIV/0!</v>
      </c>
      <c r="G111" s="3">
        <f t="shared" si="208"/>
        <v>0</v>
      </c>
      <c r="H111" s="3" t="e">
        <f t="shared" si="208"/>
        <v>#DIV/0!</v>
      </c>
      <c r="I111" s="3">
        <f t="shared" si="208"/>
        <v>0</v>
      </c>
      <c r="J111" s="3" t="e">
        <f t="shared" si="208"/>
        <v>#DIV/0!</v>
      </c>
      <c r="K111" s="3">
        <f t="shared" si="208"/>
        <v>0</v>
      </c>
      <c r="L111" s="3" t="e">
        <f t="shared" si="208"/>
        <v>#DIV/0!</v>
      </c>
      <c r="M111" s="3" t="e">
        <f t="shared" si="208"/>
        <v>#DIV/0!</v>
      </c>
      <c r="N111" s="3" t="e">
        <f t="shared" si="208"/>
        <v>#DIV/0!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 t="e">
        <f t="shared" si="209"/>
        <v>#DIV/0!</v>
      </c>
      <c r="G112" s="13">
        <f t="shared" si="209"/>
        <v>0</v>
      </c>
      <c r="H112" s="13" t="e">
        <f t="shared" si="209"/>
        <v>#DIV/0!</v>
      </c>
      <c r="I112" s="13">
        <f t="shared" si="209"/>
        <v>0</v>
      </c>
      <c r="J112" s="13" t="e">
        <f>(J$3*J111)/100</f>
        <v>#DIV/0!</v>
      </c>
      <c r="K112" s="13">
        <f>(K$3*K111)/100</f>
        <v>0</v>
      </c>
      <c r="L112" s="13" t="e">
        <f t="shared" si="209"/>
        <v>#DIV/0!</v>
      </c>
      <c r="M112" s="13" t="e">
        <f t="shared" si="209"/>
        <v>#DIV/0!</v>
      </c>
      <c r="N112" s="13" t="e">
        <f t="shared" si="209"/>
        <v>#DIV/0!</v>
      </c>
      <c r="O112" s="13" t="e">
        <f>SUM(D112:N112)</f>
        <v>#DIV/0!</v>
      </c>
      <c r="P112" s="13" t="e">
        <f>(100*O112)/$O$189</f>
        <v>#DIV/0!</v>
      </c>
      <c r="Q112" s="18" t="e">
        <f t="shared" ref="Q112" si="210">(1000000*P112)/100</f>
        <v>#DIV/0!</v>
      </c>
      <c r="R112" s="30" t="e">
        <f t="shared" ref="R112" si="211">O112-G112-H112-J112-L112-N112</f>
        <v>#DIV/0!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>
        <v>10</v>
      </c>
      <c r="E113" s="9">
        <v>20</v>
      </c>
      <c r="F113" s="9"/>
      <c r="G113" s="9">
        <v>20</v>
      </c>
      <c r="H113" s="9"/>
      <c r="I113" s="9">
        <v>0.5</v>
      </c>
      <c r="J113" s="9"/>
      <c r="K113" s="9">
        <v>0.5</v>
      </c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 t="e">
        <f t="shared" si="216"/>
        <v>#DIV/0!</v>
      </c>
      <c r="G115" s="3">
        <f t="shared" si="216"/>
        <v>0</v>
      </c>
      <c r="H115" s="3" t="e">
        <f t="shared" si="216"/>
        <v>#DIV/0!</v>
      </c>
      <c r="I115" s="3">
        <f t="shared" si="216"/>
        <v>0</v>
      </c>
      <c r="J115" s="3" t="e">
        <f t="shared" si="216"/>
        <v>#DIV/0!</v>
      </c>
      <c r="K115" s="3">
        <f t="shared" si="216"/>
        <v>0</v>
      </c>
      <c r="L115" s="3" t="e">
        <f t="shared" si="216"/>
        <v>#DIV/0!</v>
      </c>
      <c r="M115" s="3" t="e">
        <f t="shared" si="216"/>
        <v>#DIV/0!</v>
      </c>
      <c r="N115" s="3" t="e">
        <f t="shared" si="216"/>
        <v>#DIV/0!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 t="e">
        <f t="shared" si="217"/>
        <v>#DIV/0!</v>
      </c>
      <c r="G116" s="13">
        <f t="shared" si="217"/>
        <v>0</v>
      </c>
      <c r="H116" s="13" t="e">
        <f t="shared" si="217"/>
        <v>#DIV/0!</v>
      </c>
      <c r="I116" s="13">
        <f t="shared" si="217"/>
        <v>0</v>
      </c>
      <c r="J116" s="13" t="e">
        <f>(J$3*J115)/100</f>
        <v>#DIV/0!</v>
      </c>
      <c r="K116" s="13">
        <f>(K$3*K115)/100</f>
        <v>0</v>
      </c>
      <c r="L116" s="13" t="e">
        <f t="shared" si="217"/>
        <v>#DIV/0!</v>
      </c>
      <c r="M116" s="13" t="e">
        <f t="shared" si="217"/>
        <v>#DIV/0!</v>
      </c>
      <c r="N116" s="13" t="e">
        <f t="shared" si="217"/>
        <v>#DIV/0!</v>
      </c>
      <c r="O116" s="13" t="e">
        <f>SUM(D116:N116)</f>
        <v>#DIV/0!</v>
      </c>
      <c r="P116" s="13" t="e">
        <f>(100*O116)/$O$189</f>
        <v>#DIV/0!</v>
      </c>
      <c r="Q116" s="18" t="e">
        <f t="shared" ref="Q116" si="218">(1000000*P116)/100</f>
        <v>#DIV/0!</v>
      </c>
      <c r="R116" s="30" t="e">
        <f t="shared" ref="R116" si="219">O116-G116-H116-J116-L116-N116</f>
        <v>#DIV/0!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>
        <v>30.498999999999999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 t="e">
        <f t="shared" si="224"/>
        <v>#DIV/0!</v>
      </c>
      <c r="G119" s="3">
        <f t="shared" si="224"/>
        <v>0</v>
      </c>
      <c r="H119" s="3" t="e">
        <f t="shared" si="224"/>
        <v>#DIV/0!</v>
      </c>
      <c r="I119" s="3">
        <f t="shared" si="224"/>
        <v>0</v>
      </c>
      <c r="J119" s="3" t="e">
        <f t="shared" si="224"/>
        <v>#DIV/0!</v>
      </c>
      <c r="K119" s="3">
        <f t="shared" si="224"/>
        <v>0</v>
      </c>
      <c r="L119" s="3" t="e">
        <f t="shared" si="224"/>
        <v>#DIV/0!</v>
      </c>
      <c r="M119" s="3" t="e">
        <f t="shared" si="224"/>
        <v>#DIV/0!</v>
      </c>
      <c r="N119" s="3" t="e">
        <f t="shared" si="224"/>
        <v>#DIV/0!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 t="e">
        <f t="shared" si="225"/>
        <v>#DIV/0!</v>
      </c>
      <c r="G120" s="13">
        <f t="shared" si="225"/>
        <v>0</v>
      </c>
      <c r="H120" s="13" t="e">
        <f t="shared" si="225"/>
        <v>#DIV/0!</v>
      </c>
      <c r="I120" s="13">
        <f t="shared" si="225"/>
        <v>0</v>
      </c>
      <c r="J120" s="13" t="e">
        <f>(J$3*J119)/100</f>
        <v>#DIV/0!</v>
      </c>
      <c r="K120" s="13">
        <f>(K$3*K119)/100</f>
        <v>0</v>
      </c>
      <c r="L120" s="13" t="e">
        <f t="shared" si="225"/>
        <v>#DIV/0!</v>
      </c>
      <c r="M120" s="13" t="e">
        <f t="shared" si="225"/>
        <v>#DIV/0!</v>
      </c>
      <c r="N120" s="13" t="e">
        <f t="shared" si="225"/>
        <v>#DIV/0!</v>
      </c>
      <c r="O120" s="13" t="e">
        <f>SUM(D120:N120)</f>
        <v>#DIV/0!</v>
      </c>
      <c r="P120" s="13" t="e">
        <f>(100*O120)/$O$189</f>
        <v>#DIV/0!</v>
      </c>
      <c r="Q120" s="18" t="e">
        <f t="shared" ref="Q120" si="226">(1000000*P120)/100</f>
        <v>#DIV/0!</v>
      </c>
      <c r="R120" s="30" t="e">
        <f t="shared" ref="R120" si="227">O120-G120-H120-J120-L120-N120</f>
        <v>#DIV/0!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 t="e">
        <f t="shared" si="232"/>
        <v>#DIV/0!</v>
      </c>
      <c r="G123" s="3">
        <f t="shared" si="232"/>
        <v>0</v>
      </c>
      <c r="H123" s="3" t="e">
        <f t="shared" si="232"/>
        <v>#DIV/0!</v>
      </c>
      <c r="I123" s="3">
        <f t="shared" si="232"/>
        <v>0</v>
      </c>
      <c r="J123" s="3" t="e">
        <f t="shared" si="232"/>
        <v>#DIV/0!</v>
      </c>
      <c r="K123" s="3">
        <f t="shared" si="232"/>
        <v>0</v>
      </c>
      <c r="L123" s="3" t="e">
        <f t="shared" si="232"/>
        <v>#DIV/0!</v>
      </c>
      <c r="M123" s="3" t="e">
        <f t="shared" si="232"/>
        <v>#DIV/0!</v>
      </c>
      <c r="N123" s="3" t="e">
        <f t="shared" si="232"/>
        <v>#DIV/0!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 t="e">
        <f t="shared" si="233"/>
        <v>#DIV/0!</v>
      </c>
      <c r="G124" s="13">
        <f t="shared" si="233"/>
        <v>0</v>
      </c>
      <c r="H124" s="13" t="e">
        <f t="shared" si="233"/>
        <v>#DIV/0!</v>
      </c>
      <c r="I124" s="13">
        <f t="shared" si="233"/>
        <v>0</v>
      </c>
      <c r="J124" s="13" t="e">
        <f>(J$3*J123)/100</f>
        <v>#DIV/0!</v>
      </c>
      <c r="K124" s="13">
        <f>(K$3*K123)/100</f>
        <v>0</v>
      </c>
      <c r="L124" s="13" t="e">
        <f t="shared" si="233"/>
        <v>#DIV/0!</v>
      </c>
      <c r="M124" s="13" t="e">
        <f t="shared" si="233"/>
        <v>#DIV/0!</v>
      </c>
      <c r="N124" s="13" t="e">
        <f t="shared" si="233"/>
        <v>#DIV/0!</v>
      </c>
      <c r="O124" s="13" t="e">
        <f>SUM(D124:N124)</f>
        <v>#DIV/0!</v>
      </c>
      <c r="P124" s="13" t="e">
        <f>(100*O124)/$O$189</f>
        <v>#DIV/0!</v>
      </c>
      <c r="Q124" s="18" t="e">
        <f t="shared" ref="Q124" si="234">(1000000*P124)/100</f>
        <v>#DIV/0!</v>
      </c>
      <c r="R124" s="30" t="e">
        <f t="shared" ref="R124" si="235">O124-G124-H124-J124-L124-N124</f>
        <v>#DIV/0!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/>
      <c r="J125" s="9"/>
      <c r="K125" s="9">
        <v>1E-3</v>
      </c>
      <c r="L125" s="9"/>
      <c r="M125" s="9"/>
      <c r="N125" s="9"/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2.6000000000000003E-3</v>
      </c>
      <c r="L126" s="3">
        <f t="shared" si="239"/>
        <v>0</v>
      </c>
      <c r="M126" s="3">
        <f t="shared" si="239"/>
        <v>0</v>
      </c>
      <c r="N126" s="3">
        <f t="shared" si="239"/>
        <v>0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 t="e">
        <f t="shared" si="240"/>
        <v>#DIV/0!</v>
      </c>
      <c r="G127" s="3">
        <f t="shared" si="240"/>
        <v>0</v>
      </c>
      <c r="H127" s="3" t="e">
        <f t="shared" si="240"/>
        <v>#DIV/0!</v>
      </c>
      <c r="I127" s="3">
        <f t="shared" si="240"/>
        <v>0</v>
      </c>
      <c r="J127" s="3" t="e">
        <f t="shared" si="240"/>
        <v>#DIV/0!</v>
      </c>
      <c r="K127" s="3">
        <f t="shared" si="240"/>
        <v>7.4324384201037157E-4</v>
      </c>
      <c r="L127" s="3" t="e">
        <f t="shared" si="240"/>
        <v>#DIV/0!</v>
      </c>
      <c r="M127" s="3" t="e">
        <f t="shared" si="240"/>
        <v>#DIV/0!</v>
      </c>
      <c r="N127" s="3" t="e">
        <f t="shared" si="240"/>
        <v>#DIV/0!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 t="e">
        <f t="shared" si="241"/>
        <v>#DIV/0!</v>
      </c>
      <c r="G128" s="13">
        <f t="shared" si="241"/>
        <v>0</v>
      </c>
      <c r="H128" s="13" t="e">
        <f t="shared" si="241"/>
        <v>#DIV/0!</v>
      </c>
      <c r="I128" s="13">
        <f t="shared" si="241"/>
        <v>0</v>
      </c>
      <c r="J128" s="13" t="e">
        <f>(J$3*J127)/100</f>
        <v>#DIV/0!</v>
      </c>
      <c r="K128" s="13">
        <f>(K$3*K127)/100</f>
        <v>8.6097366658481435E-5</v>
      </c>
      <c r="L128" s="13" t="e">
        <f t="shared" si="241"/>
        <v>#DIV/0!</v>
      </c>
      <c r="M128" s="13" t="e">
        <f t="shared" si="241"/>
        <v>#DIV/0!</v>
      </c>
      <c r="N128" s="13" t="e">
        <f t="shared" si="241"/>
        <v>#DIV/0!</v>
      </c>
      <c r="O128" s="13" t="e">
        <f>SUM(D128:N128)</f>
        <v>#DIV/0!</v>
      </c>
      <c r="P128" s="13" t="e">
        <f>(100*O128)/$O$189</f>
        <v>#DIV/0!</v>
      </c>
      <c r="Q128" s="18" t="e">
        <f t="shared" ref="Q128" si="242">(1000000*P128)/100</f>
        <v>#DIV/0!</v>
      </c>
      <c r="R128" s="30" t="e">
        <f t="shared" ref="R128" si="243">O128-G128-H128-J128-L128-N128</f>
        <v>#DIV/0!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</v>
      </c>
      <c r="L130" s="3">
        <f t="shared" si="247"/>
        <v>0</v>
      </c>
      <c r="M130" s="3">
        <f t="shared" si="247"/>
        <v>0</v>
      </c>
      <c r="N130" s="3">
        <f t="shared" si="247"/>
        <v>0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 t="e">
        <f t="shared" si="248"/>
        <v>#DIV/0!</v>
      </c>
      <c r="G131" s="3">
        <f t="shared" si="248"/>
        <v>0</v>
      </c>
      <c r="H131" s="3" t="e">
        <f t="shared" si="248"/>
        <v>#DIV/0!</v>
      </c>
      <c r="I131" s="3">
        <f t="shared" si="248"/>
        <v>0</v>
      </c>
      <c r="J131" s="3" t="e">
        <f t="shared" si="248"/>
        <v>#DIV/0!</v>
      </c>
      <c r="K131" s="3">
        <f t="shared" si="248"/>
        <v>0</v>
      </c>
      <c r="L131" s="3" t="e">
        <f t="shared" si="248"/>
        <v>#DIV/0!</v>
      </c>
      <c r="M131" s="3" t="e">
        <f t="shared" si="248"/>
        <v>#DIV/0!</v>
      </c>
      <c r="N131" s="3" t="e">
        <f t="shared" si="248"/>
        <v>#DIV/0!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 t="e">
        <f t="shared" si="249"/>
        <v>#DIV/0!</v>
      </c>
      <c r="G132" s="13">
        <f t="shared" si="249"/>
        <v>0</v>
      </c>
      <c r="H132" s="13" t="e">
        <f t="shared" si="249"/>
        <v>#DIV/0!</v>
      </c>
      <c r="I132" s="13">
        <f t="shared" si="249"/>
        <v>0</v>
      </c>
      <c r="J132" s="13" t="e">
        <f>(J$3*J131)/100</f>
        <v>#DIV/0!</v>
      </c>
      <c r="K132" s="13">
        <f>(K$3*K131)/100</f>
        <v>0</v>
      </c>
      <c r="L132" s="13" t="e">
        <f t="shared" si="249"/>
        <v>#DIV/0!</v>
      </c>
      <c r="M132" s="13" t="e">
        <f t="shared" si="249"/>
        <v>#DIV/0!</v>
      </c>
      <c r="N132" s="13" t="e">
        <f t="shared" si="249"/>
        <v>#DIV/0!</v>
      </c>
      <c r="O132" s="13" t="e">
        <f>SUM(D132:N132)</f>
        <v>#DIV/0!</v>
      </c>
      <c r="P132" s="13" t="e">
        <f>(100*O132)/$O$189</f>
        <v>#DIV/0!</v>
      </c>
      <c r="Q132" s="18" t="e">
        <f t="shared" ref="Q132" si="250">(1000000*P132)/100</f>
        <v>#DIV/0!</v>
      </c>
      <c r="R132" s="30" t="e">
        <f t="shared" ref="R132" si="251">O132-G132-H132-J132-L132-N132</f>
        <v>#DIV/0!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 t="e">
        <f t="shared" si="256"/>
        <v>#DIV/0!</v>
      </c>
      <c r="G135" s="3">
        <f t="shared" si="256"/>
        <v>0</v>
      </c>
      <c r="H135" s="3" t="e">
        <f t="shared" si="256"/>
        <v>#DIV/0!</v>
      </c>
      <c r="I135" s="3">
        <f t="shared" si="256"/>
        <v>0</v>
      </c>
      <c r="J135" s="3" t="e">
        <f t="shared" si="256"/>
        <v>#DIV/0!</v>
      </c>
      <c r="K135" s="3">
        <f t="shared" si="256"/>
        <v>0</v>
      </c>
      <c r="L135" s="3" t="e">
        <f t="shared" si="256"/>
        <v>#DIV/0!</v>
      </c>
      <c r="M135" s="3" t="e">
        <f t="shared" si="256"/>
        <v>#DIV/0!</v>
      </c>
      <c r="N135" s="3" t="e">
        <f t="shared" si="256"/>
        <v>#DIV/0!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 t="e">
        <f t="shared" si="257"/>
        <v>#DIV/0!</v>
      </c>
      <c r="G136" s="13">
        <f t="shared" si="257"/>
        <v>0</v>
      </c>
      <c r="H136" s="13" t="e">
        <f t="shared" si="257"/>
        <v>#DIV/0!</v>
      </c>
      <c r="I136" s="13">
        <f t="shared" si="257"/>
        <v>0</v>
      </c>
      <c r="J136" s="13" t="e">
        <f>(J$3*J135)/100</f>
        <v>#DIV/0!</v>
      </c>
      <c r="K136" s="13">
        <f>(K$3*K135)/100</f>
        <v>0</v>
      </c>
      <c r="L136" s="13" t="e">
        <f t="shared" si="257"/>
        <v>#DIV/0!</v>
      </c>
      <c r="M136" s="13" t="e">
        <f t="shared" si="257"/>
        <v>#DIV/0!</v>
      </c>
      <c r="N136" s="13" t="e">
        <f t="shared" si="257"/>
        <v>#DIV/0!</v>
      </c>
      <c r="O136" s="13" t="e">
        <f>SUM(D136:N136)</f>
        <v>#DIV/0!</v>
      </c>
      <c r="P136" s="13" t="e">
        <f>(100*O136)/$O$189</f>
        <v>#DIV/0!</v>
      </c>
      <c r="Q136" s="18" t="e">
        <f t="shared" ref="Q136" si="258">(1000000*P136)/100</f>
        <v>#DIV/0!</v>
      </c>
      <c r="R136" s="30" t="e">
        <f t="shared" ref="R136" si="259">O136-G136-H136-J136-L136-N136</f>
        <v>#DIV/0!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 t="e">
        <f t="shared" si="264"/>
        <v>#DIV/0!</v>
      </c>
      <c r="G139" s="3">
        <f t="shared" si="264"/>
        <v>0</v>
      </c>
      <c r="H139" s="3" t="e">
        <f t="shared" si="264"/>
        <v>#DIV/0!</v>
      </c>
      <c r="I139" s="3">
        <f t="shared" si="264"/>
        <v>0</v>
      </c>
      <c r="J139" s="3" t="e">
        <f t="shared" si="264"/>
        <v>#DIV/0!</v>
      </c>
      <c r="K139" s="3">
        <f t="shared" si="264"/>
        <v>0</v>
      </c>
      <c r="L139" s="3" t="e">
        <f t="shared" si="264"/>
        <v>#DIV/0!</v>
      </c>
      <c r="M139" s="3" t="e">
        <f t="shared" si="264"/>
        <v>#DIV/0!</v>
      </c>
      <c r="N139" s="3" t="e">
        <f t="shared" si="264"/>
        <v>#DIV/0!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 t="e">
        <f t="shared" si="265"/>
        <v>#DIV/0!</v>
      </c>
      <c r="G140" s="13">
        <f t="shared" si="265"/>
        <v>0</v>
      </c>
      <c r="H140" s="13" t="e">
        <f t="shared" si="265"/>
        <v>#DIV/0!</v>
      </c>
      <c r="I140" s="13">
        <f t="shared" si="265"/>
        <v>0</v>
      </c>
      <c r="J140" s="13" t="e">
        <f>(J$3*J139)/100</f>
        <v>#DIV/0!</v>
      </c>
      <c r="K140" s="13">
        <f>(K$3*K139)/100</f>
        <v>0</v>
      </c>
      <c r="L140" s="13" t="e">
        <f t="shared" si="265"/>
        <v>#DIV/0!</v>
      </c>
      <c r="M140" s="13" t="e">
        <f t="shared" si="265"/>
        <v>#DIV/0!</v>
      </c>
      <c r="N140" s="13" t="e">
        <f t="shared" si="265"/>
        <v>#DIV/0!</v>
      </c>
      <c r="O140" s="13" t="e">
        <f>SUM(D140:N140)</f>
        <v>#DIV/0!</v>
      </c>
      <c r="P140" s="13" t="e">
        <f>(100*O140)/$O$189</f>
        <v>#DIV/0!</v>
      </c>
      <c r="Q140" s="18" t="e">
        <f t="shared" ref="Q140" si="266">(1000000*P140)/100</f>
        <v>#DIV/0!</v>
      </c>
      <c r="R140" s="30" t="e">
        <f t="shared" ref="R140" si="267">O140-G140-H140-J140-L140-N140</f>
        <v>#DIV/0!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 t="e">
        <f t="shared" si="272"/>
        <v>#DIV/0!</v>
      </c>
      <c r="G143" s="3">
        <f t="shared" si="272"/>
        <v>0</v>
      </c>
      <c r="H143" s="3" t="e">
        <f t="shared" si="272"/>
        <v>#DIV/0!</v>
      </c>
      <c r="I143" s="3">
        <f t="shared" si="272"/>
        <v>0</v>
      </c>
      <c r="J143" s="3" t="e">
        <f t="shared" si="272"/>
        <v>#DIV/0!</v>
      </c>
      <c r="K143" s="3">
        <f t="shared" si="272"/>
        <v>0</v>
      </c>
      <c r="L143" s="3" t="e">
        <f t="shared" si="272"/>
        <v>#DIV/0!</v>
      </c>
      <c r="M143" s="3" t="e">
        <f t="shared" si="272"/>
        <v>#DIV/0!</v>
      </c>
      <c r="N143" s="3" t="e">
        <f t="shared" si="272"/>
        <v>#DIV/0!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 t="e">
        <f t="shared" si="273"/>
        <v>#DIV/0!</v>
      </c>
      <c r="G144" s="13">
        <f t="shared" si="273"/>
        <v>0</v>
      </c>
      <c r="H144" s="13" t="e">
        <f t="shared" si="273"/>
        <v>#DIV/0!</v>
      </c>
      <c r="I144" s="13">
        <f t="shared" si="273"/>
        <v>0</v>
      </c>
      <c r="J144" s="13" t="e">
        <f>(J$3*J143)/100</f>
        <v>#DIV/0!</v>
      </c>
      <c r="K144" s="13">
        <f>(K$3*K143)/100</f>
        <v>0</v>
      </c>
      <c r="L144" s="13" t="e">
        <f t="shared" si="273"/>
        <v>#DIV/0!</v>
      </c>
      <c r="M144" s="13" t="e">
        <f t="shared" si="273"/>
        <v>#DIV/0!</v>
      </c>
      <c r="N144" s="13" t="e">
        <f t="shared" si="273"/>
        <v>#DIV/0!</v>
      </c>
      <c r="O144" s="13" t="e">
        <f>SUM(D144:N144)</f>
        <v>#DIV/0!</v>
      </c>
      <c r="P144" s="13" t="e">
        <f>(100*O144)/$O$189</f>
        <v>#DIV/0!</v>
      </c>
      <c r="Q144" s="18" t="e">
        <f t="shared" ref="Q144" si="274">(1000000*P144)/100</f>
        <v>#DIV/0!</v>
      </c>
      <c r="R144" s="30" t="e">
        <f t="shared" ref="R144" si="275">O144-G144-H144-J144-L144-N144</f>
        <v>#DIV/0!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 t="e">
        <f t="shared" si="280"/>
        <v>#DIV/0!</v>
      </c>
      <c r="G147" s="3">
        <f t="shared" si="280"/>
        <v>0</v>
      </c>
      <c r="H147" s="3" t="e">
        <f t="shared" si="280"/>
        <v>#DIV/0!</v>
      </c>
      <c r="I147" s="3">
        <f t="shared" si="280"/>
        <v>0</v>
      </c>
      <c r="J147" s="3" t="e">
        <f t="shared" si="280"/>
        <v>#DIV/0!</v>
      </c>
      <c r="K147" s="3">
        <f t="shared" si="280"/>
        <v>0</v>
      </c>
      <c r="L147" s="3" t="e">
        <f t="shared" si="280"/>
        <v>#DIV/0!</v>
      </c>
      <c r="M147" s="3" t="e">
        <f t="shared" si="280"/>
        <v>#DIV/0!</v>
      </c>
      <c r="N147" s="3" t="e">
        <f t="shared" si="280"/>
        <v>#DIV/0!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 t="e">
        <f t="shared" si="281"/>
        <v>#DIV/0!</v>
      </c>
      <c r="G148" s="13">
        <f t="shared" si="281"/>
        <v>0</v>
      </c>
      <c r="H148" s="13" t="e">
        <f t="shared" si="281"/>
        <v>#DIV/0!</v>
      </c>
      <c r="I148" s="13">
        <f t="shared" si="281"/>
        <v>0</v>
      </c>
      <c r="J148" s="13" t="e">
        <f>(J$3*J147)/100</f>
        <v>#DIV/0!</v>
      </c>
      <c r="K148" s="13">
        <f>(K$3*K147)/100</f>
        <v>0</v>
      </c>
      <c r="L148" s="13" t="e">
        <f t="shared" si="281"/>
        <v>#DIV/0!</v>
      </c>
      <c r="M148" s="13" t="e">
        <f t="shared" si="281"/>
        <v>#DIV/0!</v>
      </c>
      <c r="N148" s="13" t="e">
        <f t="shared" si="281"/>
        <v>#DIV/0!</v>
      </c>
      <c r="O148" s="13" t="e">
        <f>SUM(D148:N148)</f>
        <v>#DIV/0!</v>
      </c>
      <c r="P148" s="13" t="e">
        <f>(100*O148)/$O$189</f>
        <v>#DIV/0!</v>
      </c>
      <c r="Q148" s="18" t="e">
        <f t="shared" ref="Q148" si="282">(1000000*P148)/100</f>
        <v>#DIV/0!</v>
      </c>
      <c r="R148" s="30" t="e">
        <f t="shared" ref="R148" si="283">O148-G148-H148-J148-L148-N148</f>
        <v>#DIV/0!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 t="e">
        <f t="shared" si="288"/>
        <v>#DIV/0!</v>
      </c>
      <c r="G151" s="3">
        <f t="shared" si="288"/>
        <v>0</v>
      </c>
      <c r="H151" s="3" t="e">
        <f t="shared" si="288"/>
        <v>#DIV/0!</v>
      </c>
      <c r="I151" s="3">
        <f t="shared" si="288"/>
        <v>0</v>
      </c>
      <c r="J151" s="3" t="e">
        <f t="shared" si="288"/>
        <v>#DIV/0!</v>
      </c>
      <c r="K151" s="3">
        <f t="shared" si="288"/>
        <v>0</v>
      </c>
      <c r="L151" s="3" t="e">
        <f t="shared" si="288"/>
        <v>#DIV/0!</v>
      </c>
      <c r="M151" s="3" t="e">
        <f t="shared" si="288"/>
        <v>#DIV/0!</v>
      </c>
      <c r="N151" s="3" t="e">
        <f t="shared" si="288"/>
        <v>#DIV/0!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 t="e">
        <f t="shared" si="289"/>
        <v>#DIV/0!</v>
      </c>
      <c r="G152" s="13">
        <f t="shared" si="289"/>
        <v>0</v>
      </c>
      <c r="H152" s="13" t="e">
        <f t="shared" si="289"/>
        <v>#DIV/0!</v>
      </c>
      <c r="I152" s="13">
        <f t="shared" si="289"/>
        <v>0</v>
      </c>
      <c r="J152" s="13" t="e">
        <f>(J$3*J151)/100</f>
        <v>#DIV/0!</v>
      </c>
      <c r="K152" s="13">
        <f>(K$3*K151)/100</f>
        <v>0</v>
      </c>
      <c r="L152" s="13" t="e">
        <f t="shared" si="289"/>
        <v>#DIV/0!</v>
      </c>
      <c r="M152" s="13" t="e">
        <f t="shared" si="289"/>
        <v>#DIV/0!</v>
      </c>
      <c r="N152" s="13" t="e">
        <f t="shared" si="289"/>
        <v>#DIV/0!</v>
      </c>
      <c r="O152" s="13" t="e">
        <f>SUM(D152:N152)</f>
        <v>#DIV/0!</v>
      </c>
      <c r="P152" s="13" t="e">
        <f>(100*O152)/$O$189</f>
        <v>#DIV/0!</v>
      </c>
      <c r="Q152" s="18" t="e">
        <f t="shared" ref="Q152" si="290">(1000000*P152)/100</f>
        <v>#DIV/0!</v>
      </c>
      <c r="R152" s="30" t="e">
        <f t="shared" ref="R152" si="291">O152-G152-H152-J152-L152-N152</f>
        <v>#DIV/0!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>
        <v>0.04</v>
      </c>
      <c r="H153" s="9"/>
      <c r="I153" s="9">
        <v>1</v>
      </c>
      <c r="J153" s="9"/>
      <c r="K153" s="9"/>
      <c r="L153" s="9"/>
      <c r="M153" s="9"/>
      <c r="N153" s="9"/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 t="e">
        <f t="shared" si="296"/>
        <v>#DIV/0!</v>
      </c>
      <c r="G155" s="3">
        <f t="shared" si="296"/>
        <v>0</v>
      </c>
      <c r="H155" s="3" t="e">
        <f t="shared" si="296"/>
        <v>#DIV/0!</v>
      </c>
      <c r="I155" s="3">
        <f t="shared" si="296"/>
        <v>0</v>
      </c>
      <c r="J155" s="3" t="e">
        <f t="shared" si="296"/>
        <v>#DIV/0!</v>
      </c>
      <c r="K155" s="3">
        <f t="shared" si="296"/>
        <v>0</v>
      </c>
      <c r="L155" s="3" t="e">
        <f t="shared" si="296"/>
        <v>#DIV/0!</v>
      </c>
      <c r="M155" s="3" t="e">
        <f t="shared" si="296"/>
        <v>#DIV/0!</v>
      </c>
      <c r="N155" s="3" t="e">
        <f t="shared" si="296"/>
        <v>#DIV/0!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 t="e">
        <f t="shared" si="297"/>
        <v>#DIV/0!</v>
      </c>
      <c r="G156" s="13">
        <f t="shared" si="297"/>
        <v>0</v>
      </c>
      <c r="H156" s="13" t="e">
        <f t="shared" si="297"/>
        <v>#DIV/0!</v>
      </c>
      <c r="I156" s="13">
        <f t="shared" si="297"/>
        <v>0</v>
      </c>
      <c r="J156" s="13" t="e">
        <f>(J$3*J155)/100</f>
        <v>#DIV/0!</v>
      </c>
      <c r="K156" s="13">
        <f>(K$3*K155)/100</f>
        <v>0</v>
      </c>
      <c r="L156" s="13" t="e">
        <f t="shared" si="297"/>
        <v>#DIV/0!</v>
      </c>
      <c r="M156" s="13" t="e">
        <f t="shared" si="297"/>
        <v>#DIV/0!</v>
      </c>
      <c r="N156" s="13" t="e">
        <f t="shared" si="297"/>
        <v>#DIV/0!</v>
      </c>
      <c r="O156" s="13" t="e">
        <f>SUM(D156:N156)</f>
        <v>#DIV/0!</v>
      </c>
      <c r="P156" s="13" t="e">
        <f>(100*O156)/$O$189</f>
        <v>#DIV/0!</v>
      </c>
      <c r="Q156" s="18" t="e">
        <f t="shared" ref="Q156" si="298">(1000000*P156)/100</f>
        <v>#DIV/0!</v>
      </c>
      <c r="R156" s="30" t="e">
        <f t="shared" ref="R156" si="299">O156-G156-H156-J156-L156-N156</f>
        <v>#DIV/0!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 t="e">
        <f t="shared" si="304"/>
        <v>#DIV/0!</v>
      </c>
      <c r="G159" s="3">
        <f t="shared" si="304"/>
        <v>0</v>
      </c>
      <c r="H159" s="3" t="e">
        <f t="shared" si="304"/>
        <v>#DIV/0!</v>
      </c>
      <c r="I159" s="3">
        <f t="shared" si="304"/>
        <v>0</v>
      </c>
      <c r="J159" s="3" t="e">
        <f t="shared" si="304"/>
        <v>#DIV/0!</v>
      </c>
      <c r="K159" s="3">
        <f t="shared" si="304"/>
        <v>0</v>
      </c>
      <c r="L159" s="3" t="e">
        <f t="shared" si="304"/>
        <v>#DIV/0!</v>
      </c>
      <c r="M159" s="3" t="e">
        <f t="shared" si="304"/>
        <v>#DIV/0!</v>
      </c>
      <c r="N159" s="3" t="e">
        <f t="shared" si="304"/>
        <v>#DIV/0!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 t="e">
        <f t="shared" si="305"/>
        <v>#DIV/0!</v>
      </c>
      <c r="G160" s="13">
        <f t="shared" si="305"/>
        <v>0</v>
      </c>
      <c r="H160" s="13" t="e">
        <f t="shared" si="305"/>
        <v>#DIV/0!</v>
      </c>
      <c r="I160" s="13">
        <f t="shared" si="305"/>
        <v>0</v>
      </c>
      <c r="J160" s="13" t="e">
        <f>(J$3*J159)/100</f>
        <v>#DIV/0!</v>
      </c>
      <c r="K160" s="13">
        <f>(K$3*K159)/100</f>
        <v>0</v>
      </c>
      <c r="L160" s="13" t="e">
        <f t="shared" si="305"/>
        <v>#DIV/0!</v>
      </c>
      <c r="M160" s="13" t="e">
        <f t="shared" si="305"/>
        <v>#DIV/0!</v>
      </c>
      <c r="N160" s="13" t="e">
        <f t="shared" si="305"/>
        <v>#DIV/0!</v>
      </c>
      <c r="O160" s="13" t="e">
        <f>SUM(D160:N160)</f>
        <v>#DIV/0!</v>
      </c>
      <c r="P160" s="13" t="e">
        <f>(100*O160)/$O$189</f>
        <v>#DIV/0!</v>
      </c>
      <c r="Q160" s="18" t="e">
        <f t="shared" ref="Q160" si="306">(1000000*P160)/100</f>
        <v>#DIV/0!</v>
      </c>
      <c r="R160" s="30" t="e">
        <f t="shared" ref="R160" si="307">O160-G160-H160-J160-L160-N160</f>
        <v>#DIV/0!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</v>
      </c>
      <c r="F163" s="3" t="e">
        <f t="shared" si="312"/>
        <v>#DIV/0!</v>
      </c>
      <c r="G163" s="3">
        <f t="shared" si="312"/>
        <v>0</v>
      </c>
      <c r="H163" s="3" t="e">
        <f t="shared" si="312"/>
        <v>#DIV/0!</v>
      </c>
      <c r="I163" s="3">
        <f t="shared" si="312"/>
        <v>0</v>
      </c>
      <c r="J163" s="3" t="e">
        <f t="shared" si="312"/>
        <v>#DIV/0!</v>
      </c>
      <c r="K163" s="3">
        <f t="shared" si="312"/>
        <v>0</v>
      </c>
      <c r="L163" s="3" t="e">
        <f t="shared" si="312"/>
        <v>#DIV/0!</v>
      </c>
      <c r="M163" s="3" t="e">
        <f t="shared" si="312"/>
        <v>#DIV/0!</v>
      </c>
      <c r="N163" s="3" t="e">
        <f t="shared" si="312"/>
        <v>#DIV/0!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</v>
      </c>
      <c r="F164" s="13" t="e">
        <f t="shared" si="313"/>
        <v>#DIV/0!</v>
      </c>
      <c r="G164" s="13">
        <f t="shared" si="313"/>
        <v>0</v>
      </c>
      <c r="H164" s="13" t="e">
        <f t="shared" si="313"/>
        <v>#DIV/0!</v>
      </c>
      <c r="I164" s="13">
        <f t="shared" si="313"/>
        <v>0</v>
      </c>
      <c r="J164" s="13" t="e">
        <f>(J$3*J163)/100</f>
        <v>#DIV/0!</v>
      </c>
      <c r="K164" s="13">
        <f>(K$3*K163)/100</f>
        <v>0</v>
      </c>
      <c r="L164" s="13" t="e">
        <f t="shared" si="313"/>
        <v>#DIV/0!</v>
      </c>
      <c r="M164" s="13" t="e">
        <f t="shared" si="313"/>
        <v>#DIV/0!</v>
      </c>
      <c r="N164" s="13" t="e">
        <f t="shared" si="313"/>
        <v>#DIV/0!</v>
      </c>
      <c r="O164" s="13" t="e">
        <f>SUM(D164:N164)</f>
        <v>#DIV/0!</v>
      </c>
      <c r="P164" s="13" t="e">
        <f>(100*O164)/$O$189</f>
        <v>#DIV/0!</v>
      </c>
      <c r="Q164" s="18" t="e">
        <f t="shared" ref="Q164" si="314">(1000000*P164)/100</f>
        <v>#DIV/0!</v>
      </c>
      <c r="R164" s="30" t="e">
        <f t="shared" ref="R164" si="315">O164-G164-H164-J164-L164-N164</f>
        <v>#DIV/0!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>
        <v>0.01</v>
      </c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1.4999999999999999E-2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 t="e">
        <f t="shared" si="320"/>
        <v>#DIV/0!</v>
      </c>
      <c r="G167" s="3">
        <f t="shared" si="320"/>
        <v>9.3392417942775481E-3</v>
      </c>
      <c r="H167" s="3" t="e">
        <f t="shared" si="320"/>
        <v>#DIV/0!</v>
      </c>
      <c r="I167" s="3">
        <f t="shared" si="320"/>
        <v>0</v>
      </c>
      <c r="J167" s="3" t="e">
        <f t="shared" si="320"/>
        <v>#DIV/0!</v>
      </c>
      <c r="K167" s="3">
        <f t="shared" si="320"/>
        <v>0</v>
      </c>
      <c r="L167" s="3" t="e">
        <f t="shared" si="320"/>
        <v>#DIV/0!</v>
      </c>
      <c r="M167" s="3" t="e">
        <f t="shared" si="320"/>
        <v>#DIV/0!</v>
      </c>
      <c r="N167" s="3" t="e">
        <f t="shared" si="320"/>
        <v>#DIV/0!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 t="e">
        <f t="shared" si="321"/>
        <v>#DIV/0!</v>
      </c>
      <c r="G168" s="13">
        <f t="shared" si="321"/>
        <v>3.1491923330303893E-2</v>
      </c>
      <c r="H168" s="13" t="e">
        <f t="shared" si="321"/>
        <v>#DIV/0!</v>
      </c>
      <c r="I168" s="13">
        <f t="shared" si="321"/>
        <v>0</v>
      </c>
      <c r="J168" s="13" t="e">
        <f>(J$3*J167)/100</f>
        <v>#DIV/0!</v>
      </c>
      <c r="K168" s="13">
        <f>(K$3*K167)/100</f>
        <v>0</v>
      </c>
      <c r="L168" s="13" t="e">
        <f t="shared" si="321"/>
        <v>#DIV/0!</v>
      </c>
      <c r="M168" s="13" t="e">
        <f t="shared" si="321"/>
        <v>#DIV/0!</v>
      </c>
      <c r="N168" s="13" t="e">
        <f t="shared" si="321"/>
        <v>#DIV/0!</v>
      </c>
      <c r="O168" s="13" t="e">
        <f>SUM(D168:N168)</f>
        <v>#DIV/0!</v>
      </c>
      <c r="P168" s="13" t="e">
        <f>(100*O168)/$O$189</f>
        <v>#DIV/0!</v>
      </c>
      <c r="Q168" s="18" t="e">
        <f t="shared" ref="Q168" si="322">(1000000*P168)/100</f>
        <v>#DIV/0!</v>
      </c>
      <c r="R168" s="30" t="e">
        <f t="shared" ref="R168" si="323">O168-G168-H168-J168-L168-N168</f>
        <v>#DIV/0!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 t="e">
        <f t="shared" si="328"/>
        <v>#DIV/0!</v>
      </c>
      <c r="G171" s="3">
        <f t="shared" si="328"/>
        <v>0</v>
      </c>
      <c r="H171" s="3" t="e">
        <f t="shared" si="328"/>
        <v>#DIV/0!</v>
      </c>
      <c r="I171" s="3">
        <f t="shared" si="328"/>
        <v>0</v>
      </c>
      <c r="J171" s="3" t="e">
        <f t="shared" si="328"/>
        <v>#DIV/0!</v>
      </c>
      <c r="K171" s="3">
        <f t="shared" si="328"/>
        <v>0</v>
      </c>
      <c r="L171" s="3" t="e">
        <f t="shared" si="328"/>
        <v>#DIV/0!</v>
      </c>
      <c r="M171" s="3" t="e">
        <f t="shared" si="328"/>
        <v>#DIV/0!</v>
      </c>
      <c r="N171" s="3" t="e">
        <f t="shared" si="328"/>
        <v>#DIV/0!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 t="e">
        <f t="shared" si="329"/>
        <v>#DIV/0!</v>
      </c>
      <c r="G172" s="13">
        <f t="shared" si="329"/>
        <v>0</v>
      </c>
      <c r="H172" s="13" t="e">
        <f t="shared" si="329"/>
        <v>#DIV/0!</v>
      </c>
      <c r="I172" s="13">
        <f t="shared" si="329"/>
        <v>0</v>
      </c>
      <c r="J172" s="13" t="e">
        <f>(J$3*J171)/100</f>
        <v>#DIV/0!</v>
      </c>
      <c r="K172" s="13">
        <f>(K$3*K171)/100</f>
        <v>0</v>
      </c>
      <c r="L172" s="13" t="e">
        <f t="shared" si="329"/>
        <v>#DIV/0!</v>
      </c>
      <c r="M172" s="13" t="e">
        <f t="shared" si="329"/>
        <v>#DIV/0!</v>
      </c>
      <c r="N172" s="13" t="e">
        <f t="shared" si="329"/>
        <v>#DIV/0!</v>
      </c>
      <c r="O172" s="13" t="e">
        <f>SUM(D172:N172)</f>
        <v>#DIV/0!</v>
      </c>
      <c r="P172" s="13" t="e">
        <f>(100*O172)/$O$189</f>
        <v>#DIV/0!</v>
      </c>
      <c r="Q172" s="18" t="e">
        <f t="shared" ref="Q172" si="330">(1000000*P172)/100</f>
        <v>#DIV/0!</v>
      </c>
      <c r="R172" s="30" t="e">
        <f t="shared" ref="R172" si="331">O172-G172-H172-J172-L172-N172</f>
        <v>#DIV/0!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 t="e">
        <f t="shared" si="336"/>
        <v>#DIV/0!</v>
      </c>
      <c r="G175" s="3">
        <f t="shared" si="336"/>
        <v>0</v>
      </c>
      <c r="H175" s="3" t="e">
        <f t="shared" si="336"/>
        <v>#DIV/0!</v>
      </c>
      <c r="I175" s="3">
        <f t="shared" si="336"/>
        <v>0</v>
      </c>
      <c r="J175" s="3" t="e">
        <f t="shared" si="336"/>
        <v>#DIV/0!</v>
      </c>
      <c r="K175" s="3">
        <f t="shared" si="336"/>
        <v>0</v>
      </c>
      <c r="L175" s="3" t="e">
        <f t="shared" si="336"/>
        <v>#DIV/0!</v>
      </c>
      <c r="M175" s="3" t="e">
        <f t="shared" si="336"/>
        <v>#DIV/0!</v>
      </c>
      <c r="N175" s="3" t="e">
        <f t="shared" si="336"/>
        <v>#DIV/0!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 t="e">
        <f t="shared" si="337"/>
        <v>#DIV/0!</v>
      </c>
      <c r="G176" s="13">
        <f t="shared" si="337"/>
        <v>0</v>
      </c>
      <c r="H176" s="13" t="e">
        <f t="shared" si="337"/>
        <v>#DIV/0!</v>
      </c>
      <c r="I176" s="13">
        <f t="shared" si="337"/>
        <v>0</v>
      </c>
      <c r="J176" s="13" t="e">
        <f>(J$3*J175)/100</f>
        <v>#DIV/0!</v>
      </c>
      <c r="K176" s="13">
        <f>(K$3*K175)/100</f>
        <v>0</v>
      </c>
      <c r="L176" s="13" t="e">
        <f t="shared" si="337"/>
        <v>#DIV/0!</v>
      </c>
      <c r="M176" s="13" t="e">
        <f t="shared" si="337"/>
        <v>#DIV/0!</v>
      </c>
      <c r="N176" s="13" t="e">
        <f t="shared" si="337"/>
        <v>#DIV/0!</v>
      </c>
      <c r="O176" s="13" t="e">
        <f>SUM(D176:N176)</f>
        <v>#DIV/0!</v>
      </c>
      <c r="P176" s="13" t="e">
        <f>(100*O176)/$O$189</f>
        <v>#DIV/0!</v>
      </c>
      <c r="Q176" s="18" t="e">
        <f t="shared" ref="Q176" si="338">(1000000*P176)/100</f>
        <v>#DIV/0!</v>
      </c>
      <c r="R176" s="30" t="e">
        <f t="shared" ref="R176" si="339">O176-G176-H176-J176-L176-N176</f>
        <v>#DIV/0!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 t="e">
        <f t="shared" si="344"/>
        <v>#DIV/0!</v>
      </c>
      <c r="G179" s="3">
        <f t="shared" si="344"/>
        <v>0</v>
      </c>
      <c r="H179" s="3" t="e">
        <f t="shared" si="344"/>
        <v>#DIV/0!</v>
      </c>
      <c r="I179" s="3">
        <f t="shared" si="344"/>
        <v>0</v>
      </c>
      <c r="J179" s="3" t="e">
        <f t="shared" si="344"/>
        <v>#DIV/0!</v>
      </c>
      <c r="K179" s="3">
        <f t="shared" si="344"/>
        <v>0</v>
      </c>
      <c r="L179" s="3" t="e">
        <f t="shared" si="344"/>
        <v>#DIV/0!</v>
      </c>
      <c r="M179" s="3" t="e">
        <f t="shared" si="344"/>
        <v>#DIV/0!</v>
      </c>
      <c r="N179" s="3" t="e">
        <f t="shared" si="344"/>
        <v>#DIV/0!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 t="e">
        <f t="shared" si="345"/>
        <v>#DIV/0!</v>
      </c>
      <c r="G180" s="13">
        <f t="shared" si="345"/>
        <v>0</v>
      </c>
      <c r="H180" s="13" t="e">
        <f t="shared" si="345"/>
        <v>#DIV/0!</v>
      </c>
      <c r="I180" s="13">
        <f t="shared" si="345"/>
        <v>0</v>
      </c>
      <c r="J180" s="13" t="e">
        <f>(J$3*J179)/100</f>
        <v>#DIV/0!</v>
      </c>
      <c r="K180" s="13">
        <f>(K$3*K179)/100</f>
        <v>0</v>
      </c>
      <c r="L180" s="13" t="e">
        <f t="shared" si="345"/>
        <v>#DIV/0!</v>
      </c>
      <c r="M180" s="13" t="e">
        <f t="shared" si="345"/>
        <v>#DIV/0!</v>
      </c>
      <c r="N180" s="13" t="e">
        <f t="shared" si="345"/>
        <v>#DIV/0!</v>
      </c>
      <c r="O180" s="13" t="e">
        <f>SUM(D180:N180)</f>
        <v>#DIV/0!</v>
      </c>
      <c r="P180" s="13" t="e">
        <f>(100*O180)/$O$189</f>
        <v>#DIV/0!</v>
      </c>
      <c r="Q180" s="18" t="e">
        <f t="shared" ref="Q180" si="346">(1000000*P180)/100</f>
        <v>#DIV/0!</v>
      </c>
      <c r="R180" s="30" t="e">
        <f t="shared" ref="R180" si="347">O180-G180-H180-J180-L180-N180</f>
        <v>#DIV/0!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>
        <v>1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 t="e">
        <f t="shared" si="352"/>
        <v>#DIV/0!</v>
      </c>
      <c r="G183" s="3">
        <f t="shared" si="352"/>
        <v>0</v>
      </c>
      <c r="H183" s="3" t="e">
        <f t="shared" si="352"/>
        <v>#DIV/0!</v>
      </c>
      <c r="I183" s="3">
        <f t="shared" si="352"/>
        <v>0</v>
      </c>
      <c r="J183" s="3" t="e">
        <f t="shared" si="352"/>
        <v>#DIV/0!</v>
      </c>
      <c r="K183" s="3">
        <f t="shared" si="352"/>
        <v>0</v>
      </c>
      <c r="L183" s="3" t="e">
        <f t="shared" si="352"/>
        <v>#DIV/0!</v>
      </c>
      <c r="M183" s="3" t="e">
        <f t="shared" si="352"/>
        <v>#DIV/0!</v>
      </c>
      <c r="N183" s="3" t="e">
        <f t="shared" si="352"/>
        <v>#DIV/0!</v>
      </c>
      <c r="O183" s="3"/>
      <c r="P183" s="3"/>
      <c r="Q183" s="16"/>
      <c r="R183" s="14"/>
    </row>
    <row r="184" spans="1:21" ht="15" thickBot="1" x14ac:dyDescent="0.25">
      <c r="A184" s="39" t="s">
        <v>89</v>
      </c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 t="e">
        <f t="shared" si="353"/>
        <v>#DIV/0!</v>
      </c>
      <c r="G184" s="13">
        <f t="shared" si="353"/>
        <v>0</v>
      </c>
      <c r="H184" s="13" t="e">
        <f t="shared" si="353"/>
        <v>#DIV/0!</v>
      </c>
      <c r="I184" s="13">
        <f t="shared" si="353"/>
        <v>0</v>
      </c>
      <c r="J184" s="13" t="e">
        <f>(J$3*J183)/100</f>
        <v>#DIV/0!</v>
      </c>
      <c r="K184" s="13">
        <f>(K$3*K183)/100</f>
        <v>0</v>
      </c>
      <c r="L184" s="13" t="e">
        <f t="shared" si="353"/>
        <v>#DIV/0!</v>
      </c>
      <c r="M184" s="13" t="e">
        <f t="shared" si="353"/>
        <v>#DIV/0!</v>
      </c>
      <c r="N184" s="13" t="e">
        <f t="shared" si="353"/>
        <v>#DIV/0!</v>
      </c>
      <c r="O184" s="13" t="e">
        <f>SUM(D184:N184)</f>
        <v>#DIV/0!</v>
      </c>
      <c r="P184" s="13" t="e">
        <f>(100*O184)/$O$189</f>
        <v>#DIV/0!</v>
      </c>
      <c r="Q184" s="18" t="e">
        <f t="shared" ref="Q184" si="354">(1000000*P184)/100</f>
        <v>#DIV/0!</v>
      </c>
      <c r="R184" s="30" t="e">
        <f t="shared" ref="R184" si="355">O184-G184-H184-J184-L184-N184</f>
        <v>#DIV/0!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 t="e">
        <f t="shared" si="360"/>
        <v>#DIV/0!</v>
      </c>
      <c r="G187" s="3">
        <f t="shared" si="360"/>
        <v>0</v>
      </c>
      <c r="H187" s="3" t="e">
        <f t="shared" si="360"/>
        <v>#DIV/0!</v>
      </c>
      <c r="I187" s="3">
        <f t="shared" si="360"/>
        <v>0</v>
      </c>
      <c r="J187" s="3" t="e">
        <f t="shared" si="360"/>
        <v>#DIV/0!</v>
      </c>
      <c r="K187" s="3">
        <f t="shared" si="360"/>
        <v>0</v>
      </c>
      <c r="L187" s="3" t="e">
        <f t="shared" si="360"/>
        <v>#DIV/0!</v>
      </c>
      <c r="M187" s="3" t="e">
        <f t="shared" si="360"/>
        <v>#DIV/0!</v>
      </c>
      <c r="N187" s="3" t="e">
        <f t="shared" si="360"/>
        <v>#DIV/0!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 t="e">
        <f t="shared" si="361"/>
        <v>#DIV/0!</v>
      </c>
      <c r="G188" s="13">
        <f t="shared" si="361"/>
        <v>0</v>
      </c>
      <c r="H188" s="13" t="e">
        <f t="shared" si="361"/>
        <v>#DIV/0!</v>
      </c>
      <c r="I188" s="13">
        <f t="shared" si="361"/>
        <v>0</v>
      </c>
      <c r="J188" s="13" t="e">
        <f>(J$3*J187)/100</f>
        <v>#DIV/0!</v>
      </c>
      <c r="K188" s="13">
        <f>(K$3*K187)/100</f>
        <v>0</v>
      </c>
      <c r="L188" s="13" t="e">
        <f t="shared" si="361"/>
        <v>#DIV/0!</v>
      </c>
      <c r="M188" s="13" t="e">
        <f t="shared" si="361"/>
        <v>#DIV/0!</v>
      </c>
      <c r="N188" s="13" t="e">
        <f t="shared" si="361"/>
        <v>#DIV/0!</v>
      </c>
      <c r="O188" s="13" t="e">
        <f>SUM(D188:N188)</f>
        <v>#DIV/0!</v>
      </c>
      <c r="P188" s="13" t="e">
        <f t="shared" ref="P188" si="362">(100*O188)/$O$189</f>
        <v>#DIV/0!</v>
      </c>
      <c r="Q188" s="18" t="e">
        <f t="shared" ref="Q188" si="363">(1000000*P188)/100</f>
        <v>#DIV/0!</v>
      </c>
      <c r="R188" s="30" t="e">
        <f t="shared" ref="R188" si="364">O188-G188-H188-J188-L188-N188</f>
        <v>#DIV/0!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137.48337000000001</v>
      </c>
      <c r="E189" s="9">
        <f t="shared" si="368"/>
        <v>214.04500000000002</v>
      </c>
      <c r="F189" s="9">
        <f t="shared" si="368"/>
        <v>0</v>
      </c>
      <c r="G189" s="9">
        <f t="shared" si="368"/>
        <v>160.61260999999999</v>
      </c>
      <c r="H189" s="9">
        <f t="shared" si="368"/>
        <v>0</v>
      </c>
      <c r="I189" s="9">
        <f t="shared" si="368"/>
        <v>474.67</v>
      </c>
      <c r="J189" s="9">
        <f t="shared" si="368"/>
        <v>0</v>
      </c>
      <c r="K189" s="9">
        <f t="shared" si="368"/>
        <v>349.81790000000007</v>
      </c>
      <c r="L189" s="9">
        <f t="shared" si="368"/>
        <v>0</v>
      </c>
      <c r="M189" s="9">
        <f t="shared" si="368"/>
        <v>0</v>
      </c>
      <c r="N189" s="9">
        <f t="shared" si="368"/>
        <v>0</v>
      </c>
      <c r="O189" s="9" t="e">
        <f>SUMIF($C$5:$C$188,"маса, г",O5:O188)</f>
        <v>#DIV/0!</v>
      </c>
      <c r="P189" s="9">
        <f>SUMIF(P5:P188,"&gt;=0")</f>
        <v>0</v>
      </c>
      <c r="Q189" s="9">
        <f>SUMIF(Q5:Q188,"&gt;=0")</f>
        <v>0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0</v>
      </c>
      <c r="G190" s="3">
        <f t="shared" si="369"/>
        <v>100.00000000000001</v>
      </c>
      <c r="H190" s="3">
        <f t="shared" si="369"/>
        <v>0</v>
      </c>
      <c r="I190" s="3">
        <f t="shared" si="369"/>
        <v>100</v>
      </c>
      <c r="J190" s="3">
        <f t="shared" si="369"/>
        <v>0</v>
      </c>
      <c r="K190" s="3">
        <f t="shared" si="369"/>
        <v>100</v>
      </c>
      <c r="L190" s="3">
        <f t="shared" si="369"/>
        <v>0</v>
      </c>
      <c r="M190" s="3">
        <f t="shared" si="369"/>
        <v>0</v>
      </c>
      <c r="N190" s="3">
        <f t="shared" si="369"/>
        <v>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89.5</v>
      </c>
      <c r="E191" s="2">
        <f t="shared" si="370"/>
        <v>410.1</v>
      </c>
      <c r="F191" s="2" t="e">
        <f t="shared" si="370"/>
        <v>#DIV/0!</v>
      </c>
      <c r="G191" s="2">
        <f t="shared" si="370"/>
        <v>337.2</v>
      </c>
      <c r="H191" s="2" t="e">
        <f t="shared" si="370"/>
        <v>#DIV/0!</v>
      </c>
      <c r="I191" s="2">
        <f t="shared" si="370"/>
        <v>5.8000000000000003E-2</v>
      </c>
      <c r="J191" s="2" t="e">
        <f t="shared" si="370"/>
        <v>#DIV/0!</v>
      </c>
      <c r="K191" s="2">
        <f t="shared" si="370"/>
        <v>11.583999999999996</v>
      </c>
      <c r="L191" s="2" t="e">
        <f t="shared" si="370"/>
        <v>#DIV/0!</v>
      </c>
      <c r="M191" s="2" t="e">
        <f t="shared" si="370"/>
        <v>#DIV/0!</v>
      </c>
      <c r="N191" s="2" t="e">
        <f t="shared" si="370"/>
        <v>#DIV/0!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70" zoomScaleNormal="70" workbookViewId="0">
      <pane ySplit="4" topLeftCell="A158" activePane="bottomLeft" state="frozen"/>
      <selection pane="bottomLeft" activeCell="K114" sqref="K114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5" width="15.7109375" style="1" bestFit="1" customWidth="1" outlineLevel="1"/>
    <col min="6" max="6" width="14.28515625" style="1" customWidth="1" outlineLevel="1"/>
    <col min="7" max="7" width="15.7109375" style="1" bestFit="1" customWidth="1" outlineLevel="1"/>
    <col min="8" max="8" width="14.28515625" style="1" customWidth="1" outlineLevel="1"/>
    <col min="9" max="9" width="15.7109375" style="1" bestFit="1" customWidth="1" outlineLevel="1"/>
    <col min="10" max="10" width="14.28515625" style="1" customWidth="1" outlineLevel="1"/>
    <col min="11" max="11" width="15.7109375" style="1" bestFit="1" customWidth="1" outlineLevel="1"/>
    <col min="12" max="14" width="14.28515625" style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84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228.7</v>
      </c>
      <c r="E3" s="25">
        <v>219.4</v>
      </c>
      <c r="F3" s="25"/>
      <c r="G3" s="24">
        <v>771.6</v>
      </c>
      <c r="H3" s="24"/>
      <c r="I3" s="24">
        <v>8.0000000000000002E-3</v>
      </c>
      <c r="J3" s="24"/>
      <c r="K3" s="24">
        <v>0.81899999999999995</v>
      </c>
      <c r="L3" s="24"/>
      <c r="M3" s="24"/>
      <c r="N3" s="24"/>
      <c r="O3" s="22">
        <f>SUM(D3:N3)</f>
        <v>1220.527</v>
      </c>
      <c r="P3" s="22"/>
      <c r="Q3" s="22"/>
      <c r="R3" s="33">
        <f>G3+H3+J3+L3+N3</f>
        <v>771.6</v>
      </c>
    </row>
    <row r="4" spans="1:21" ht="29.25" thickBot="1" x14ac:dyDescent="0.25">
      <c r="A4" s="35"/>
      <c r="B4" s="36"/>
      <c r="C4" s="23" t="s">
        <v>15</v>
      </c>
      <c r="D4" s="26">
        <f>(D3/$O$3)*100</f>
        <v>18.737807520849596</v>
      </c>
      <c r="E4" s="26">
        <f t="shared" ref="E4:N4" si="0">(E3/$O$3)*100</f>
        <v>17.975841583184966</v>
      </c>
      <c r="F4" s="26">
        <f t="shared" si="0"/>
        <v>0</v>
      </c>
      <c r="G4" s="26">
        <f t="shared" si="0"/>
        <v>63.218593279788159</v>
      </c>
      <c r="H4" s="26">
        <f t="shared" si="0"/>
        <v>0</v>
      </c>
      <c r="I4" s="26">
        <f t="shared" si="0"/>
        <v>6.5545457003409174E-4</v>
      </c>
      <c r="J4" s="26">
        <f t="shared" si="0"/>
        <v>0</v>
      </c>
      <c r="K4" s="26">
        <f t="shared" si="0"/>
        <v>6.7102161607240154E-2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2">
        <f>SUM(D4:N4)</f>
        <v>99.999999999999986</v>
      </c>
      <c r="P4" s="22"/>
      <c r="Q4" s="22"/>
      <c r="R4" s="34">
        <f>R3/O3</f>
        <v>0.6321859327978816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 t="e">
        <f t="shared" si="2"/>
        <v>#DIV/0!</v>
      </c>
      <c r="G7" s="3">
        <f t="shared" si="2"/>
        <v>0</v>
      </c>
      <c r="H7" s="3" t="e">
        <f t="shared" si="2"/>
        <v>#DIV/0!</v>
      </c>
      <c r="I7" s="3">
        <f t="shared" si="2"/>
        <v>0</v>
      </c>
      <c r="J7" s="3" t="e">
        <f t="shared" si="2"/>
        <v>#DIV/0!</v>
      </c>
      <c r="K7" s="3">
        <f t="shared" si="2"/>
        <v>0</v>
      </c>
      <c r="L7" s="3" t="e">
        <f t="shared" si="2"/>
        <v>#DIV/0!</v>
      </c>
      <c r="M7" s="3" t="e">
        <f t="shared" si="2"/>
        <v>#DIV/0!</v>
      </c>
      <c r="N7" s="3" t="e">
        <f t="shared" si="2"/>
        <v>#DIV/0!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 t="e">
        <f t="shared" si="3"/>
        <v>#DIV/0!</v>
      </c>
      <c r="G8" s="13">
        <f t="shared" si="3"/>
        <v>0</v>
      </c>
      <c r="H8" s="13" t="e">
        <f t="shared" si="3"/>
        <v>#DIV/0!</v>
      </c>
      <c r="I8" s="13">
        <f t="shared" si="3"/>
        <v>0</v>
      </c>
      <c r="J8" s="13" t="e">
        <f t="shared" si="3"/>
        <v>#DIV/0!</v>
      </c>
      <c r="K8" s="13">
        <f t="shared" si="3"/>
        <v>0</v>
      </c>
      <c r="L8" s="13" t="e">
        <f t="shared" si="3"/>
        <v>#DIV/0!</v>
      </c>
      <c r="M8" s="13" t="e">
        <f t="shared" si="3"/>
        <v>#DIV/0!</v>
      </c>
      <c r="N8" s="13" t="e">
        <f t="shared" si="3"/>
        <v>#DIV/0!</v>
      </c>
      <c r="O8" s="13" t="e">
        <f t="shared" ref="O8:O48" si="4">SUM(D8:N8)</f>
        <v>#DIV/0!</v>
      </c>
      <c r="P8" s="13" t="e">
        <f>(100*O8)/$O$189</f>
        <v>#DIV/0!</v>
      </c>
      <c r="Q8" s="18" t="e">
        <f>(1000000*P8)/100</f>
        <v>#DIV/0!</v>
      </c>
      <c r="R8" s="30" t="e">
        <f>O8-G8-H8-J8-L8-N8</f>
        <v>#DIV/0!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0</v>
      </c>
      <c r="J10" s="3">
        <f t="shared" si="5"/>
        <v>0</v>
      </c>
      <c r="K10" s="3">
        <f t="shared" si="5"/>
        <v>0</v>
      </c>
      <c r="L10" s="3">
        <f t="shared" si="5"/>
        <v>0</v>
      </c>
      <c r="M10" s="3">
        <f t="shared" si="5"/>
        <v>0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0</v>
      </c>
      <c r="F11" s="3" t="e">
        <f t="shared" si="6"/>
        <v>#DIV/0!</v>
      </c>
      <c r="G11" s="3">
        <f t="shared" si="6"/>
        <v>0</v>
      </c>
      <c r="H11" s="3" t="e">
        <f t="shared" si="6"/>
        <v>#DIV/0!</v>
      </c>
      <c r="I11" s="3">
        <f t="shared" si="6"/>
        <v>0</v>
      </c>
      <c r="J11" s="3" t="e">
        <f t="shared" si="6"/>
        <v>#DIV/0!</v>
      </c>
      <c r="K11" s="3">
        <f t="shared" si="6"/>
        <v>0</v>
      </c>
      <c r="L11" s="3" t="e">
        <f t="shared" si="6"/>
        <v>#DIV/0!</v>
      </c>
      <c r="M11" s="3" t="e">
        <f t="shared" si="6"/>
        <v>#DIV/0!</v>
      </c>
      <c r="N11" s="3" t="e">
        <f t="shared" si="6"/>
        <v>#DIV/0!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0</v>
      </c>
      <c r="F12" s="13" t="e">
        <f t="shared" si="7"/>
        <v>#DIV/0!</v>
      </c>
      <c r="G12" s="13">
        <f t="shared" si="7"/>
        <v>0</v>
      </c>
      <c r="H12" s="13" t="e">
        <f t="shared" si="7"/>
        <v>#DIV/0!</v>
      </c>
      <c r="I12" s="13">
        <f t="shared" si="7"/>
        <v>0</v>
      </c>
      <c r="J12" s="13" t="e">
        <f t="shared" si="7"/>
        <v>#DIV/0!</v>
      </c>
      <c r="K12" s="13">
        <f t="shared" si="7"/>
        <v>0</v>
      </c>
      <c r="L12" s="13" t="e">
        <f t="shared" si="7"/>
        <v>#DIV/0!</v>
      </c>
      <c r="M12" s="13" t="e">
        <f t="shared" si="7"/>
        <v>#DIV/0!</v>
      </c>
      <c r="N12" s="13" t="e">
        <f t="shared" si="7"/>
        <v>#DIV/0!</v>
      </c>
      <c r="O12" s="13" t="e">
        <f t="shared" si="4"/>
        <v>#DIV/0!</v>
      </c>
      <c r="P12" s="13" t="e">
        <f>(100*O12)/$O$189</f>
        <v>#DIV/0!</v>
      </c>
      <c r="Q12" s="18" t="e">
        <f t="shared" ref="Q12" si="8">(1000000*P12)/100</f>
        <v>#DIV/0!</v>
      </c>
      <c r="R12" s="30" t="e">
        <f t="shared" ref="R12" si="9">O12-G12-H12-J12-L12-N12</f>
        <v>#DIV/0!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0</v>
      </c>
      <c r="L14" s="3">
        <f t="shared" si="13"/>
        <v>0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0</v>
      </c>
      <c r="F15" s="3" t="e">
        <f t="shared" si="14"/>
        <v>#DIV/0!</v>
      </c>
      <c r="G15" s="3">
        <f t="shared" si="14"/>
        <v>0</v>
      </c>
      <c r="H15" s="3" t="e">
        <f t="shared" si="14"/>
        <v>#DIV/0!</v>
      </c>
      <c r="I15" s="3">
        <f t="shared" si="14"/>
        <v>0</v>
      </c>
      <c r="J15" s="3" t="e">
        <f t="shared" si="14"/>
        <v>#DIV/0!</v>
      </c>
      <c r="K15" s="3">
        <f t="shared" si="14"/>
        <v>0</v>
      </c>
      <c r="L15" s="3" t="e">
        <f t="shared" si="14"/>
        <v>#DIV/0!</v>
      </c>
      <c r="M15" s="3" t="e">
        <f t="shared" si="14"/>
        <v>#DIV/0!</v>
      </c>
      <c r="N15" s="3" t="e">
        <f t="shared" si="14"/>
        <v>#DIV/0!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0</v>
      </c>
      <c r="F16" s="13" t="e">
        <f t="shared" si="15"/>
        <v>#DIV/0!</v>
      </c>
      <c r="G16" s="13">
        <f t="shared" si="15"/>
        <v>0</v>
      </c>
      <c r="H16" s="13" t="e">
        <f t="shared" si="15"/>
        <v>#DIV/0!</v>
      </c>
      <c r="I16" s="13">
        <f t="shared" si="15"/>
        <v>0</v>
      </c>
      <c r="J16" s="13" t="e">
        <f t="shared" si="15"/>
        <v>#DIV/0!</v>
      </c>
      <c r="K16" s="13">
        <f t="shared" si="15"/>
        <v>0</v>
      </c>
      <c r="L16" s="13" t="e">
        <f t="shared" si="15"/>
        <v>#DIV/0!</v>
      </c>
      <c r="M16" s="13" t="e">
        <f t="shared" si="15"/>
        <v>#DIV/0!</v>
      </c>
      <c r="N16" s="13" t="e">
        <f t="shared" si="15"/>
        <v>#DIV/0!</v>
      </c>
      <c r="O16" s="13" t="e">
        <f t="shared" si="4"/>
        <v>#DIV/0!</v>
      </c>
      <c r="P16" s="13" t="e">
        <f>(100*O16)/$O$189</f>
        <v>#DIV/0!</v>
      </c>
      <c r="Q16" s="18" t="e">
        <f t="shared" ref="Q16" si="16">(1000000*P16)/100</f>
        <v>#DIV/0!</v>
      </c>
      <c r="R16" s="30" t="e">
        <f t="shared" ref="R16" si="17">O16-G16-H16-J16-L16-N16</f>
        <v>#DIV/0!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0</v>
      </c>
      <c r="N18" s="3">
        <f t="shared" si="21"/>
        <v>0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 t="e">
        <f t="shared" si="22"/>
        <v>#DIV/0!</v>
      </c>
      <c r="G19" s="3">
        <f t="shared" si="22"/>
        <v>0</v>
      </c>
      <c r="H19" s="3" t="e">
        <f t="shared" si="22"/>
        <v>#DIV/0!</v>
      </c>
      <c r="I19" s="3">
        <f t="shared" si="22"/>
        <v>0</v>
      </c>
      <c r="J19" s="3" t="e">
        <f t="shared" si="22"/>
        <v>#DIV/0!</v>
      </c>
      <c r="K19" s="3">
        <f t="shared" si="22"/>
        <v>0</v>
      </c>
      <c r="L19" s="3" t="e">
        <f t="shared" si="22"/>
        <v>#DIV/0!</v>
      </c>
      <c r="M19" s="3" t="e">
        <f t="shared" si="22"/>
        <v>#DIV/0!</v>
      </c>
      <c r="N19" s="3" t="e">
        <f t="shared" si="22"/>
        <v>#DIV/0!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 t="e">
        <f t="shared" si="23"/>
        <v>#DIV/0!</v>
      </c>
      <c r="G20" s="13">
        <f t="shared" si="23"/>
        <v>0</v>
      </c>
      <c r="H20" s="13" t="e">
        <f t="shared" si="23"/>
        <v>#DIV/0!</v>
      </c>
      <c r="I20" s="13">
        <f t="shared" si="23"/>
        <v>0</v>
      </c>
      <c r="J20" s="13" t="e">
        <f t="shared" si="23"/>
        <v>#DIV/0!</v>
      </c>
      <c r="K20" s="13">
        <f t="shared" si="23"/>
        <v>0</v>
      </c>
      <c r="L20" s="13" t="e">
        <f t="shared" si="23"/>
        <v>#DIV/0!</v>
      </c>
      <c r="M20" s="13" t="e">
        <f t="shared" si="23"/>
        <v>#DIV/0!</v>
      </c>
      <c r="N20" s="13" t="e">
        <f t="shared" si="23"/>
        <v>#DIV/0!</v>
      </c>
      <c r="O20" s="13" t="e">
        <f t="shared" si="4"/>
        <v>#DIV/0!</v>
      </c>
      <c r="P20" s="13" t="e">
        <f>(100*O20)/$O$189</f>
        <v>#DIV/0!</v>
      </c>
      <c r="Q20" s="18" t="e">
        <f t="shared" ref="Q20" si="24">(1000000*P20)/100</f>
        <v>#DIV/0!</v>
      </c>
      <c r="R20" s="30" t="e">
        <f t="shared" ref="R20" si="25">O20-G20-H20-J20-L20-N20</f>
        <v>#DIV/0!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/>
      <c r="F21" s="9"/>
      <c r="G21" s="9"/>
      <c r="H21" s="9"/>
      <c r="I21" s="9"/>
      <c r="J21" s="9"/>
      <c r="K21" s="9">
        <v>5</v>
      </c>
      <c r="L21" s="9"/>
      <c r="M21" s="9"/>
      <c r="N21" s="9"/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0</v>
      </c>
      <c r="F22" s="3">
        <f t="shared" si="29"/>
        <v>0</v>
      </c>
      <c r="G22" s="3">
        <f t="shared" si="29"/>
        <v>0</v>
      </c>
      <c r="H22" s="3">
        <f t="shared" si="29"/>
        <v>0</v>
      </c>
      <c r="I22" s="3">
        <f t="shared" si="29"/>
        <v>0</v>
      </c>
      <c r="J22" s="3">
        <f t="shared" si="29"/>
        <v>0</v>
      </c>
      <c r="K22" s="3">
        <f t="shared" si="29"/>
        <v>17.25</v>
      </c>
      <c r="L22" s="3">
        <f t="shared" si="29"/>
        <v>0</v>
      </c>
      <c r="M22" s="3">
        <f t="shared" si="29"/>
        <v>0</v>
      </c>
      <c r="N22" s="3">
        <f t="shared" si="29"/>
        <v>0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0</v>
      </c>
      <c r="F23" s="3" t="e">
        <f t="shared" si="30"/>
        <v>#DIV/0!</v>
      </c>
      <c r="G23" s="3">
        <f t="shared" si="30"/>
        <v>0</v>
      </c>
      <c r="H23" s="3" t="e">
        <f t="shared" si="30"/>
        <v>#DIV/0!</v>
      </c>
      <c r="I23" s="3">
        <f t="shared" si="30"/>
        <v>0</v>
      </c>
      <c r="J23" s="3" t="e">
        <f t="shared" si="30"/>
        <v>#DIV/0!</v>
      </c>
      <c r="K23" s="3">
        <f t="shared" si="30"/>
        <v>15.440063285462871</v>
      </c>
      <c r="L23" s="3" t="e">
        <f t="shared" si="30"/>
        <v>#DIV/0!</v>
      </c>
      <c r="M23" s="3" t="e">
        <f t="shared" si="30"/>
        <v>#DIV/0!</v>
      </c>
      <c r="N23" s="3" t="e">
        <f t="shared" si="30"/>
        <v>#DIV/0!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0</v>
      </c>
      <c r="F24" s="13" t="e">
        <f t="shared" si="31"/>
        <v>#DIV/0!</v>
      </c>
      <c r="G24" s="13">
        <f t="shared" si="31"/>
        <v>0</v>
      </c>
      <c r="H24" s="13" t="e">
        <f t="shared" si="31"/>
        <v>#DIV/0!</v>
      </c>
      <c r="I24" s="13">
        <f t="shared" si="31"/>
        <v>0</v>
      </c>
      <c r="J24" s="13" t="e">
        <f t="shared" si="31"/>
        <v>#DIV/0!</v>
      </c>
      <c r="K24" s="13">
        <f t="shared" si="31"/>
        <v>0.1264541183079409</v>
      </c>
      <c r="L24" s="13" t="e">
        <f t="shared" si="31"/>
        <v>#DIV/0!</v>
      </c>
      <c r="M24" s="13" t="e">
        <f t="shared" si="31"/>
        <v>#DIV/0!</v>
      </c>
      <c r="N24" s="13" t="e">
        <f t="shared" si="31"/>
        <v>#DIV/0!</v>
      </c>
      <c r="O24" s="13" t="e">
        <f t="shared" si="4"/>
        <v>#DIV/0!</v>
      </c>
      <c r="P24" s="13" t="e">
        <f>(100*O24)/$O$189</f>
        <v>#DIV/0!</v>
      </c>
      <c r="Q24" s="18" t="e">
        <f t="shared" ref="Q24" si="32">(1000000*P24)/100</f>
        <v>#DIV/0!</v>
      </c>
      <c r="R24" s="30" t="e">
        <f t="shared" ref="R24" si="33">O24-G24-H24-J24-L24-N24</f>
        <v>#DIV/0!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>
        <v>0.5</v>
      </c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1.55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 t="e">
        <f t="shared" si="38"/>
        <v>#DIV/0!</v>
      </c>
      <c r="G27" s="3">
        <f t="shared" si="38"/>
        <v>1.4865253668360985</v>
      </c>
      <c r="H27" s="3" t="e">
        <f t="shared" si="38"/>
        <v>#DIV/0!</v>
      </c>
      <c r="I27" s="3">
        <f t="shared" si="38"/>
        <v>0</v>
      </c>
      <c r="J27" s="3" t="e">
        <f t="shared" si="38"/>
        <v>#DIV/0!</v>
      </c>
      <c r="K27" s="3">
        <f t="shared" si="38"/>
        <v>0</v>
      </c>
      <c r="L27" s="3" t="e">
        <f t="shared" si="38"/>
        <v>#DIV/0!</v>
      </c>
      <c r="M27" s="3" t="e">
        <f t="shared" si="38"/>
        <v>#DIV/0!</v>
      </c>
      <c r="N27" s="3" t="e">
        <f t="shared" si="38"/>
        <v>#DIV/0!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 t="e">
        <f t="shared" si="39"/>
        <v>#DIV/0!</v>
      </c>
      <c r="G28" s="13">
        <f t="shared" si="39"/>
        <v>11.470029730507335</v>
      </c>
      <c r="H28" s="13" t="e">
        <f t="shared" si="39"/>
        <v>#DIV/0!</v>
      </c>
      <c r="I28" s="13">
        <f t="shared" si="39"/>
        <v>0</v>
      </c>
      <c r="J28" s="13" t="e">
        <f t="shared" si="39"/>
        <v>#DIV/0!</v>
      </c>
      <c r="K28" s="13">
        <f t="shared" si="39"/>
        <v>0</v>
      </c>
      <c r="L28" s="13" t="e">
        <f t="shared" si="39"/>
        <v>#DIV/0!</v>
      </c>
      <c r="M28" s="13" t="e">
        <f t="shared" si="39"/>
        <v>#DIV/0!</v>
      </c>
      <c r="N28" s="13" t="e">
        <f t="shared" si="39"/>
        <v>#DIV/0!</v>
      </c>
      <c r="O28" s="13" t="e">
        <f t="shared" si="4"/>
        <v>#DIV/0!</v>
      </c>
      <c r="P28" s="13" t="e">
        <f>(100*O28)/$O$189</f>
        <v>#DIV/0!</v>
      </c>
      <c r="Q28" s="18" t="e">
        <f t="shared" ref="Q28" si="40">(1000000*P28)/100</f>
        <v>#DIV/0!</v>
      </c>
      <c r="R28" s="30" t="e">
        <f t="shared" ref="R28" si="41">O28-G28-H28-J28-L28-N28</f>
        <v>#DIV/0!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>
        <v>5</v>
      </c>
      <c r="E29" s="9">
        <v>2</v>
      </c>
      <c r="F29" s="9"/>
      <c r="G29" s="9">
        <v>2</v>
      </c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6.5</v>
      </c>
      <c r="E30" s="3">
        <f t="shared" ref="E30:N30" si="45">E29*$B$32</f>
        <v>2.6</v>
      </c>
      <c r="F30" s="3">
        <f t="shared" si="45"/>
        <v>0</v>
      </c>
      <c r="G30" s="3">
        <f t="shared" si="45"/>
        <v>2.6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3.4043890431048034</v>
      </c>
      <c r="E31" s="3">
        <f t="shared" si="46"/>
        <v>2.6338449070556651</v>
      </c>
      <c r="F31" s="3" t="e">
        <f t="shared" si="46"/>
        <v>#DIV/0!</v>
      </c>
      <c r="G31" s="3">
        <f t="shared" si="46"/>
        <v>2.4935264217895843</v>
      </c>
      <c r="H31" s="3" t="e">
        <f t="shared" si="46"/>
        <v>#DIV/0!</v>
      </c>
      <c r="I31" s="3">
        <f t="shared" si="46"/>
        <v>0</v>
      </c>
      <c r="J31" s="3" t="e">
        <f t="shared" si="46"/>
        <v>#DIV/0!</v>
      </c>
      <c r="K31" s="3">
        <f t="shared" si="46"/>
        <v>0</v>
      </c>
      <c r="L31" s="3" t="e">
        <f t="shared" si="46"/>
        <v>#DIV/0!</v>
      </c>
      <c r="M31" s="3" t="e">
        <f t="shared" si="46"/>
        <v>#DIV/0!</v>
      </c>
      <c r="N31" s="3" t="e">
        <f t="shared" si="46"/>
        <v>#DIV/0!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7.7858377415806856</v>
      </c>
      <c r="E32" s="13">
        <f t="shared" si="47"/>
        <v>5.778655726080129</v>
      </c>
      <c r="F32" s="13" t="e">
        <f t="shared" si="47"/>
        <v>#DIV/0!</v>
      </c>
      <c r="G32" s="13">
        <f t="shared" si="47"/>
        <v>19.240049870528434</v>
      </c>
      <c r="H32" s="13" t="e">
        <f t="shared" si="47"/>
        <v>#DIV/0!</v>
      </c>
      <c r="I32" s="13">
        <f t="shared" si="47"/>
        <v>0</v>
      </c>
      <c r="J32" s="13" t="e">
        <f t="shared" si="47"/>
        <v>#DIV/0!</v>
      </c>
      <c r="K32" s="13">
        <f t="shared" si="47"/>
        <v>0</v>
      </c>
      <c r="L32" s="13" t="e">
        <f t="shared" si="47"/>
        <v>#DIV/0!</v>
      </c>
      <c r="M32" s="13" t="e">
        <f t="shared" si="47"/>
        <v>#DIV/0!</v>
      </c>
      <c r="N32" s="13" t="e">
        <f t="shared" si="47"/>
        <v>#DIV/0!</v>
      </c>
      <c r="O32" s="13" t="e">
        <f t="shared" si="4"/>
        <v>#DIV/0!</v>
      </c>
      <c r="P32" s="13" t="e">
        <f>(100*O32)/$O$189</f>
        <v>#DIV/0!</v>
      </c>
      <c r="Q32" s="18" t="e">
        <f t="shared" ref="Q32" si="48">(1000000*P32)/100</f>
        <v>#DIV/0!</v>
      </c>
      <c r="R32" s="30" t="e">
        <f t="shared" ref="R32" si="49">O32-G32-H32-J32-L32-N32</f>
        <v>#DIV/0!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 t="e">
        <f t="shared" si="54"/>
        <v>#DIV/0!</v>
      </c>
      <c r="G35" s="3">
        <f t="shared" si="54"/>
        <v>0</v>
      </c>
      <c r="H35" s="3" t="e">
        <f t="shared" si="54"/>
        <v>#DIV/0!</v>
      </c>
      <c r="I35" s="3">
        <f t="shared" si="54"/>
        <v>0</v>
      </c>
      <c r="J35" s="3" t="e">
        <f t="shared" si="54"/>
        <v>#DIV/0!</v>
      </c>
      <c r="K35" s="3">
        <f t="shared" si="54"/>
        <v>0</v>
      </c>
      <c r="L35" s="3" t="e">
        <f t="shared" si="54"/>
        <v>#DIV/0!</v>
      </c>
      <c r="M35" s="3" t="e">
        <f t="shared" si="54"/>
        <v>#DIV/0!</v>
      </c>
      <c r="N35" s="3" t="e">
        <f t="shared" si="54"/>
        <v>#DIV/0!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 t="e">
        <f t="shared" si="55"/>
        <v>#DIV/0!</v>
      </c>
      <c r="G36" s="13">
        <f t="shared" si="55"/>
        <v>0</v>
      </c>
      <c r="H36" s="13" t="e">
        <f t="shared" si="55"/>
        <v>#DIV/0!</v>
      </c>
      <c r="I36" s="13">
        <f t="shared" si="55"/>
        <v>0</v>
      </c>
      <c r="J36" s="13" t="e">
        <f t="shared" si="55"/>
        <v>#DIV/0!</v>
      </c>
      <c r="K36" s="13">
        <f t="shared" si="55"/>
        <v>0</v>
      </c>
      <c r="L36" s="13" t="e">
        <f t="shared" si="55"/>
        <v>#DIV/0!</v>
      </c>
      <c r="M36" s="13" t="e">
        <f t="shared" si="55"/>
        <v>#DIV/0!</v>
      </c>
      <c r="N36" s="13" t="e">
        <f t="shared" si="55"/>
        <v>#DIV/0!</v>
      </c>
      <c r="O36" s="13" t="e">
        <f t="shared" si="4"/>
        <v>#DIV/0!</v>
      </c>
      <c r="P36" s="13" t="e">
        <f>(100*O36)/$O$189</f>
        <v>#DIV/0!</v>
      </c>
      <c r="Q36" s="18" t="e">
        <f t="shared" ref="Q36" si="56">(1000000*P36)/100</f>
        <v>#DIV/0!</v>
      </c>
      <c r="R36" s="30" t="e">
        <f t="shared" ref="R36" si="57">O36-G36-H36-J36-L36-N36</f>
        <v>#DIV/0!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>
        <v>0.05</v>
      </c>
      <c r="F37" s="9"/>
      <c r="G37" s="9"/>
      <c r="H37" s="9"/>
      <c r="I37" s="9"/>
      <c r="J37" s="9"/>
      <c r="K37" s="9">
        <v>3.0000000000000001E-3</v>
      </c>
      <c r="L37" s="9"/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0.21000000000000002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0</v>
      </c>
      <c r="J38" s="3">
        <f t="shared" si="61"/>
        <v>0</v>
      </c>
      <c r="K38" s="3">
        <f t="shared" si="61"/>
        <v>1.26E-2</v>
      </c>
      <c r="L38" s="3">
        <f t="shared" si="61"/>
        <v>0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0.21273362710834223</v>
      </c>
      <c r="F39" s="3" t="e">
        <f t="shared" si="62"/>
        <v>#DIV/0!</v>
      </c>
      <c r="G39" s="3">
        <f t="shared" si="62"/>
        <v>0</v>
      </c>
      <c r="H39" s="3" t="e">
        <f t="shared" si="62"/>
        <v>#DIV/0!</v>
      </c>
      <c r="I39" s="3">
        <f t="shared" si="62"/>
        <v>0</v>
      </c>
      <c r="J39" s="3" t="e">
        <f t="shared" si="62"/>
        <v>#DIV/0!</v>
      </c>
      <c r="K39" s="3">
        <f t="shared" si="62"/>
        <v>1.1277959269381575E-2</v>
      </c>
      <c r="L39" s="3" t="e">
        <f t="shared" si="62"/>
        <v>#DIV/0!</v>
      </c>
      <c r="M39" s="3" t="e">
        <f t="shared" si="62"/>
        <v>#DIV/0!</v>
      </c>
      <c r="N39" s="3" t="e">
        <f t="shared" si="62"/>
        <v>#DIV/0!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0.46673757787570286</v>
      </c>
      <c r="F40" s="13" t="e">
        <f t="shared" si="63"/>
        <v>#DIV/0!</v>
      </c>
      <c r="G40" s="13">
        <f t="shared" si="63"/>
        <v>0</v>
      </c>
      <c r="H40" s="13" t="e">
        <f t="shared" si="63"/>
        <v>#DIV/0!</v>
      </c>
      <c r="I40" s="13">
        <f t="shared" si="63"/>
        <v>0</v>
      </c>
      <c r="J40" s="13" t="e">
        <f t="shared" si="63"/>
        <v>#DIV/0!</v>
      </c>
      <c r="K40" s="13">
        <f t="shared" si="63"/>
        <v>9.2366486416235093E-5</v>
      </c>
      <c r="L40" s="13" t="e">
        <f t="shared" si="63"/>
        <v>#DIV/0!</v>
      </c>
      <c r="M40" s="13" t="e">
        <f t="shared" si="63"/>
        <v>#DIV/0!</v>
      </c>
      <c r="N40" s="13" t="e">
        <f t="shared" si="63"/>
        <v>#DIV/0!</v>
      </c>
      <c r="O40" s="13" t="e">
        <f t="shared" si="4"/>
        <v>#DIV/0!</v>
      </c>
      <c r="P40" s="13" t="e">
        <f>(100*O40)/$O$189</f>
        <v>#DIV/0!</v>
      </c>
      <c r="Q40" s="18" t="e">
        <f t="shared" ref="Q40" si="64">(1000000*P40)/100</f>
        <v>#DIV/0!</v>
      </c>
      <c r="R40" s="30" t="e">
        <f t="shared" ref="R40" si="65">O40-G40-H40-J40-L40-N40</f>
        <v>#DIV/0!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>
        <v>76</v>
      </c>
      <c r="E41" s="9">
        <v>15</v>
      </c>
      <c r="F41" s="9"/>
      <c r="G41" s="9">
        <v>3</v>
      </c>
      <c r="H41" s="9"/>
      <c r="I41" s="9">
        <v>0.05</v>
      </c>
      <c r="J41" s="9"/>
      <c r="K41" s="9">
        <v>3</v>
      </c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174.79999999999998</v>
      </c>
      <c r="E42" s="3">
        <f t="shared" ref="E42:N42" si="69">E41*$B$44</f>
        <v>34.5</v>
      </c>
      <c r="F42" s="3">
        <f t="shared" si="69"/>
        <v>0</v>
      </c>
      <c r="G42" s="3">
        <f t="shared" si="69"/>
        <v>6.8999999999999995</v>
      </c>
      <c r="H42" s="3">
        <f t="shared" si="69"/>
        <v>0</v>
      </c>
      <c r="I42" s="3">
        <f t="shared" si="69"/>
        <v>0.11499999999999999</v>
      </c>
      <c r="J42" s="3">
        <f t="shared" si="69"/>
        <v>0</v>
      </c>
      <c r="K42" s="3">
        <f t="shared" si="69"/>
        <v>6.8999999999999995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91.551877651495317</v>
      </c>
      <c r="E43" s="3">
        <f t="shared" si="70"/>
        <v>34.949095882084791</v>
      </c>
      <c r="F43" s="3" t="e">
        <f t="shared" si="70"/>
        <v>#DIV/0!</v>
      </c>
      <c r="G43" s="3">
        <f t="shared" si="70"/>
        <v>6.617435503980051</v>
      </c>
      <c r="H43" s="3" t="e">
        <f t="shared" si="70"/>
        <v>#DIV/0!</v>
      </c>
      <c r="I43" s="3">
        <f t="shared" si="70"/>
        <v>2.3412688911897118E-2</v>
      </c>
      <c r="J43" s="3" t="e">
        <f t="shared" si="70"/>
        <v>#DIV/0!</v>
      </c>
      <c r="K43" s="3">
        <f t="shared" si="70"/>
        <v>6.1760253141851482</v>
      </c>
      <c r="L43" s="3" t="e">
        <f t="shared" si="70"/>
        <v>#DIV/0!</v>
      </c>
      <c r="M43" s="3" t="e">
        <f t="shared" si="70"/>
        <v>#DIV/0!</v>
      </c>
      <c r="N43" s="3" t="e">
        <f t="shared" si="70"/>
        <v>#DIV/0!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209.37914418896978</v>
      </c>
      <c r="E44" s="13">
        <f t="shared" si="71"/>
        <v>76.678316365294037</v>
      </c>
      <c r="F44" s="13" t="e">
        <f t="shared" si="71"/>
        <v>#DIV/0!</v>
      </c>
      <c r="G44" s="13">
        <f t="shared" si="71"/>
        <v>51.060132348710077</v>
      </c>
      <c r="H44" s="13" t="e">
        <f t="shared" si="71"/>
        <v>#DIV/0!</v>
      </c>
      <c r="I44" s="13">
        <f t="shared" si="71"/>
        <v>1.8730151129517695E-6</v>
      </c>
      <c r="J44" s="13" t="e">
        <f t="shared" si="71"/>
        <v>#DIV/0!</v>
      </c>
      <c r="K44" s="13">
        <f t="shared" si="71"/>
        <v>5.0581647323176361E-2</v>
      </c>
      <c r="L44" s="13" t="e">
        <f t="shared" si="71"/>
        <v>#DIV/0!</v>
      </c>
      <c r="M44" s="13" t="e">
        <f t="shared" si="71"/>
        <v>#DIV/0!</v>
      </c>
      <c r="N44" s="13" t="e">
        <f t="shared" si="71"/>
        <v>#DIV/0!</v>
      </c>
      <c r="O44" s="13" t="e">
        <f t="shared" si="4"/>
        <v>#DIV/0!</v>
      </c>
      <c r="P44" s="13" t="e">
        <f>(100*O44)/$O$189</f>
        <v>#DIV/0!</v>
      </c>
      <c r="Q44" s="18" t="e">
        <f t="shared" ref="Q44" si="72">(1000000*P44)/100</f>
        <v>#DIV/0!</v>
      </c>
      <c r="R44" s="30" t="e">
        <f t="shared" ref="R44" si="73">O44-G44-H44-J44-L44-N44</f>
        <v>#DIV/0!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>
        <v>0.05</v>
      </c>
      <c r="H45" s="9"/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0</v>
      </c>
      <c r="F46" s="3">
        <f t="shared" si="77"/>
        <v>0</v>
      </c>
      <c r="G46" s="3">
        <f t="shared" si="77"/>
        <v>0.12</v>
      </c>
      <c r="H46" s="3">
        <f t="shared" si="77"/>
        <v>0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0</v>
      </c>
      <c r="E47" s="3">
        <f t="shared" si="78"/>
        <v>0</v>
      </c>
      <c r="F47" s="3" t="e">
        <f t="shared" si="78"/>
        <v>#DIV/0!</v>
      </c>
      <c r="G47" s="3">
        <f t="shared" si="78"/>
        <v>0.11508583485182698</v>
      </c>
      <c r="H47" s="3" t="e">
        <f t="shared" si="78"/>
        <v>#DIV/0!</v>
      </c>
      <c r="I47" s="3">
        <f t="shared" si="78"/>
        <v>0</v>
      </c>
      <c r="J47" s="3" t="e">
        <f t="shared" si="78"/>
        <v>#DIV/0!</v>
      </c>
      <c r="K47" s="3">
        <f t="shared" si="78"/>
        <v>0</v>
      </c>
      <c r="L47" s="3" t="e">
        <f t="shared" si="78"/>
        <v>#DIV/0!</v>
      </c>
      <c r="M47" s="3" t="e">
        <f t="shared" si="78"/>
        <v>#DIV/0!</v>
      </c>
      <c r="N47" s="3" t="e">
        <f t="shared" si="78"/>
        <v>#DIV/0!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0</v>
      </c>
      <c r="E48" s="13">
        <f t="shared" si="79"/>
        <v>0</v>
      </c>
      <c r="F48" s="13" t="e">
        <f t="shared" si="79"/>
        <v>#DIV/0!</v>
      </c>
      <c r="G48" s="13">
        <f t="shared" si="79"/>
        <v>0.88800230171669692</v>
      </c>
      <c r="H48" s="13" t="e">
        <f t="shared" si="79"/>
        <v>#DIV/0!</v>
      </c>
      <c r="I48" s="13">
        <f t="shared" si="79"/>
        <v>0</v>
      </c>
      <c r="J48" s="13" t="e">
        <f t="shared" si="79"/>
        <v>#DIV/0!</v>
      </c>
      <c r="K48" s="13">
        <f t="shared" si="79"/>
        <v>0</v>
      </c>
      <c r="L48" s="13" t="e">
        <f t="shared" si="79"/>
        <v>#DIV/0!</v>
      </c>
      <c r="M48" s="13" t="e">
        <f t="shared" si="79"/>
        <v>#DIV/0!</v>
      </c>
      <c r="N48" s="13" t="e">
        <f t="shared" si="79"/>
        <v>#DIV/0!</v>
      </c>
      <c r="O48" s="13" t="e">
        <f t="shared" si="4"/>
        <v>#DIV/0!</v>
      </c>
      <c r="P48" s="13" t="e">
        <f>(100*O48)/$O$189</f>
        <v>#DIV/0!</v>
      </c>
      <c r="Q48" s="18" t="e">
        <f t="shared" ref="Q48" si="80">(1000000*P48)/100</f>
        <v>#DIV/0!</v>
      </c>
      <c r="R48" s="30" t="e">
        <f t="shared" ref="R48" si="81">O48-G48-H48-J48-L48-N48</f>
        <v>#DIV/0!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 t="e">
        <f t="shared" si="86"/>
        <v>#DIV/0!</v>
      </c>
      <c r="G51" s="3">
        <f t="shared" si="86"/>
        <v>0</v>
      </c>
      <c r="H51" s="3" t="e">
        <f t="shared" si="86"/>
        <v>#DIV/0!</v>
      </c>
      <c r="I51" s="3">
        <f t="shared" si="86"/>
        <v>0</v>
      </c>
      <c r="J51" s="3" t="e">
        <f t="shared" si="86"/>
        <v>#DIV/0!</v>
      </c>
      <c r="K51" s="3">
        <f t="shared" si="86"/>
        <v>0</v>
      </c>
      <c r="L51" s="3" t="e">
        <f t="shared" si="86"/>
        <v>#DIV/0!</v>
      </c>
      <c r="M51" s="3" t="e">
        <f t="shared" si="86"/>
        <v>#DIV/0!</v>
      </c>
      <c r="N51" s="3" t="e">
        <f t="shared" si="86"/>
        <v>#DIV/0!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 t="e">
        <f t="shared" si="87"/>
        <v>#DIV/0!</v>
      </c>
      <c r="G52" s="13">
        <f t="shared" si="87"/>
        <v>0</v>
      </c>
      <c r="H52" s="13" t="e">
        <f t="shared" si="87"/>
        <v>#DIV/0!</v>
      </c>
      <c r="I52" s="13">
        <f t="shared" si="87"/>
        <v>0</v>
      </c>
      <c r="J52" s="13" t="e">
        <f t="shared" si="87"/>
        <v>#DIV/0!</v>
      </c>
      <c r="K52" s="13">
        <f t="shared" si="87"/>
        <v>0</v>
      </c>
      <c r="L52" s="13" t="e">
        <f t="shared" si="87"/>
        <v>#DIV/0!</v>
      </c>
      <c r="M52" s="13" t="e">
        <f t="shared" si="87"/>
        <v>#DIV/0!</v>
      </c>
      <c r="N52" s="13" t="e">
        <f t="shared" si="87"/>
        <v>#DIV/0!</v>
      </c>
      <c r="O52" s="13" t="e">
        <f>SUM(D52:N52)</f>
        <v>#DIV/0!</v>
      </c>
      <c r="P52" s="13" t="e">
        <f>(100*O52)/$O$189</f>
        <v>#DIV/0!</v>
      </c>
      <c r="Q52" s="18" t="e">
        <f t="shared" ref="Q52" si="88">(1000000*P52)/100</f>
        <v>#DIV/0!</v>
      </c>
      <c r="R52" s="30" t="e">
        <f t="shared" ref="R52" si="89">O52-G52-H52-J52-L52-N52</f>
        <v>#DIV/0!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>
        <v>2E-3</v>
      </c>
      <c r="J53" s="9"/>
      <c r="K53" s="9">
        <v>5</v>
      </c>
      <c r="L53" s="9"/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6.5399999999999998E-3</v>
      </c>
      <c r="J54" s="3">
        <f t="shared" si="93"/>
        <v>0</v>
      </c>
      <c r="K54" s="3">
        <f t="shared" si="93"/>
        <v>16.350000000000001</v>
      </c>
      <c r="L54" s="3">
        <f t="shared" si="93"/>
        <v>0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 t="e">
        <f t="shared" si="94"/>
        <v>#DIV/0!</v>
      </c>
      <c r="G55" s="3">
        <f t="shared" si="94"/>
        <v>0</v>
      </c>
      <c r="H55" s="3" t="e">
        <f t="shared" si="94"/>
        <v>#DIV/0!</v>
      </c>
      <c r="I55" s="3">
        <f t="shared" si="94"/>
        <v>1.3314694389896275E-3</v>
      </c>
      <c r="J55" s="3" t="e">
        <f t="shared" si="94"/>
        <v>#DIV/0!</v>
      </c>
      <c r="K55" s="3">
        <f t="shared" si="94"/>
        <v>14.634494766221332</v>
      </c>
      <c r="L55" s="3" t="e">
        <f t="shared" si="94"/>
        <v>#DIV/0!</v>
      </c>
      <c r="M55" s="3" t="e">
        <f t="shared" si="94"/>
        <v>#DIV/0!</v>
      </c>
      <c r="N55" s="3" t="e">
        <f t="shared" si="94"/>
        <v>#DIV/0!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 t="e">
        <f t="shared" si="95"/>
        <v>#DIV/0!</v>
      </c>
      <c r="G56" s="13">
        <f t="shared" si="95"/>
        <v>0</v>
      </c>
      <c r="H56" s="13" t="e">
        <f t="shared" si="95"/>
        <v>#DIV/0!</v>
      </c>
      <c r="I56" s="13">
        <f t="shared" si="95"/>
        <v>1.0651755511917021E-7</v>
      </c>
      <c r="J56" s="13" t="e">
        <f t="shared" si="95"/>
        <v>#DIV/0!</v>
      </c>
      <c r="K56" s="13">
        <f t="shared" si="95"/>
        <v>0.1198565121353527</v>
      </c>
      <c r="L56" s="13" t="e">
        <f t="shared" si="95"/>
        <v>#DIV/0!</v>
      </c>
      <c r="M56" s="13" t="e">
        <f t="shared" si="95"/>
        <v>#DIV/0!</v>
      </c>
      <c r="N56" s="13" t="e">
        <f t="shared" si="95"/>
        <v>#DIV/0!</v>
      </c>
      <c r="O56" s="13" t="e">
        <f>SUM(D56:N56)</f>
        <v>#DIV/0!</v>
      </c>
      <c r="P56" s="13" t="e">
        <f>(100*O56)/$O$189</f>
        <v>#DIV/0!</v>
      </c>
      <c r="Q56" s="18" t="e">
        <f t="shared" ref="Q56" si="96">(1000000*P56)/100</f>
        <v>#DIV/0!</v>
      </c>
      <c r="R56" s="30" t="e">
        <f t="shared" ref="R56" si="97">O56-G56-H56-J56-L56-N56</f>
        <v>#DIV/0!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/>
      <c r="F57" s="9"/>
      <c r="G57" s="9"/>
      <c r="H57" s="9"/>
      <c r="I57" s="9"/>
      <c r="J57" s="9"/>
      <c r="K57" s="9">
        <v>0.05</v>
      </c>
      <c r="L57" s="9"/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0</v>
      </c>
      <c r="F58" s="3">
        <f t="shared" si="101"/>
        <v>0</v>
      </c>
      <c r="G58" s="3">
        <f t="shared" si="101"/>
        <v>0</v>
      </c>
      <c r="H58" s="3">
        <f t="shared" si="101"/>
        <v>0</v>
      </c>
      <c r="I58" s="3">
        <f t="shared" si="101"/>
        <v>0</v>
      </c>
      <c r="J58" s="3">
        <f t="shared" si="101"/>
        <v>0</v>
      </c>
      <c r="K58" s="3">
        <f t="shared" si="101"/>
        <v>0.16850000000000001</v>
      </c>
      <c r="L58" s="3">
        <f t="shared" si="101"/>
        <v>0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0</v>
      </c>
      <c r="F59" s="3" t="e">
        <f t="shared" si="102"/>
        <v>#DIV/0!</v>
      </c>
      <c r="G59" s="3">
        <f t="shared" si="102"/>
        <v>0</v>
      </c>
      <c r="H59" s="3" t="e">
        <f t="shared" si="102"/>
        <v>#DIV/0!</v>
      </c>
      <c r="I59" s="3">
        <f t="shared" si="102"/>
        <v>0</v>
      </c>
      <c r="J59" s="3" t="e">
        <f t="shared" si="102"/>
        <v>#DIV/0!</v>
      </c>
      <c r="K59" s="3">
        <f t="shared" si="102"/>
        <v>0.15082032832466633</v>
      </c>
      <c r="L59" s="3" t="e">
        <f t="shared" si="102"/>
        <v>#DIV/0!</v>
      </c>
      <c r="M59" s="3" t="e">
        <f t="shared" si="102"/>
        <v>#DIV/0!</v>
      </c>
      <c r="N59" s="3" t="e">
        <f t="shared" si="102"/>
        <v>#DIV/0!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0</v>
      </c>
      <c r="F60" s="13" t="e">
        <f t="shared" si="103"/>
        <v>#DIV/0!</v>
      </c>
      <c r="G60" s="13">
        <f t="shared" si="103"/>
        <v>0</v>
      </c>
      <c r="H60" s="13" t="e">
        <f t="shared" si="103"/>
        <v>#DIV/0!</v>
      </c>
      <c r="I60" s="13">
        <f t="shared" si="103"/>
        <v>0</v>
      </c>
      <c r="J60" s="13" t="e">
        <f t="shared" si="103"/>
        <v>#DIV/0!</v>
      </c>
      <c r="K60" s="13">
        <f t="shared" si="103"/>
        <v>1.2352184889790172E-3</v>
      </c>
      <c r="L60" s="13" t="e">
        <f t="shared" si="103"/>
        <v>#DIV/0!</v>
      </c>
      <c r="M60" s="13" t="e">
        <f t="shared" si="103"/>
        <v>#DIV/0!</v>
      </c>
      <c r="N60" s="13" t="e">
        <f t="shared" si="103"/>
        <v>#DIV/0!</v>
      </c>
      <c r="O60" s="13" t="e">
        <f>SUM(D60:N60)</f>
        <v>#DIV/0!</v>
      </c>
      <c r="P60" s="13" t="e">
        <f>(100*O60)/$O$189</f>
        <v>#DIV/0!</v>
      </c>
      <c r="Q60" s="18" t="e">
        <f t="shared" ref="Q60" si="104">(1000000*P60)/100</f>
        <v>#DIV/0!</v>
      </c>
      <c r="R60" s="30" t="e">
        <f t="shared" ref="R60" si="105">O60-G60-H60-J60-L60-N60</f>
        <v>#DIV/0!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/>
      <c r="J61" s="9"/>
      <c r="K61" s="9">
        <v>2E-3</v>
      </c>
      <c r="L61" s="9"/>
      <c r="M61" s="9"/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0</v>
      </c>
      <c r="J62" s="3">
        <f t="shared" si="109"/>
        <v>0</v>
      </c>
      <c r="K62" s="3">
        <f t="shared" si="109"/>
        <v>9.4400000000000005E-3</v>
      </c>
      <c r="L62" s="3">
        <f t="shared" si="109"/>
        <v>0</v>
      </c>
      <c r="M62" s="3">
        <f t="shared" si="109"/>
        <v>0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 t="e">
        <f t="shared" si="110"/>
        <v>#DIV/0!</v>
      </c>
      <c r="G63" s="3">
        <f t="shared" si="110"/>
        <v>0</v>
      </c>
      <c r="H63" s="3" t="e">
        <f t="shared" si="110"/>
        <v>#DIV/0!</v>
      </c>
      <c r="I63" s="3">
        <f t="shared" si="110"/>
        <v>0</v>
      </c>
      <c r="J63" s="3" t="e">
        <f t="shared" si="110"/>
        <v>#DIV/0!</v>
      </c>
      <c r="K63" s="3">
        <f t="shared" si="110"/>
        <v>8.449518690711276E-3</v>
      </c>
      <c r="L63" s="3" t="e">
        <f t="shared" si="110"/>
        <v>#DIV/0!</v>
      </c>
      <c r="M63" s="3" t="e">
        <f t="shared" si="110"/>
        <v>#DIV/0!</v>
      </c>
      <c r="N63" s="3" t="e">
        <f t="shared" si="110"/>
        <v>#DIV/0!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 t="e">
        <f t="shared" si="111"/>
        <v>#DIV/0!</v>
      </c>
      <c r="G64" s="13">
        <f t="shared" si="111"/>
        <v>0</v>
      </c>
      <c r="H64" s="13" t="e">
        <f t="shared" si="111"/>
        <v>#DIV/0!</v>
      </c>
      <c r="I64" s="13">
        <f t="shared" si="111"/>
        <v>0</v>
      </c>
      <c r="J64" s="13" t="e">
        <f t="shared" si="111"/>
        <v>#DIV/0!</v>
      </c>
      <c r="K64" s="13">
        <f t="shared" si="111"/>
        <v>6.9201558076925347E-5</v>
      </c>
      <c r="L64" s="13" t="e">
        <f t="shared" si="111"/>
        <v>#DIV/0!</v>
      </c>
      <c r="M64" s="13" t="e">
        <f t="shared" si="111"/>
        <v>#DIV/0!</v>
      </c>
      <c r="N64" s="13" t="e">
        <f t="shared" si="111"/>
        <v>#DIV/0!</v>
      </c>
      <c r="O64" s="13" t="e">
        <f>SUM(D64:N64)</f>
        <v>#DIV/0!</v>
      </c>
      <c r="P64" s="13" t="e">
        <f>(100*O64)/$O$189</f>
        <v>#DIV/0!</v>
      </c>
      <c r="Q64" s="18" t="e">
        <f t="shared" ref="Q64" si="112">(1000000*P64)/100</f>
        <v>#DIV/0!</v>
      </c>
      <c r="R64" s="30" t="e">
        <f t="shared" ref="R64" si="113">O64-G64-H64-J64-L64-N64</f>
        <v>#DIV/0!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3</v>
      </c>
      <c r="E65" s="9">
        <v>3</v>
      </c>
      <c r="F65" s="9"/>
      <c r="G65" s="9"/>
      <c r="H65" s="9"/>
      <c r="I65" s="9">
        <v>0.05</v>
      </c>
      <c r="J65" s="9"/>
      <c r="K65" s="9">
        <v>1</v>
      </c>
      <c r="L65" s="9"/>
      <c r="M65" s="9"/>
      <c r="N65" s="9"/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8.129999999999999</v>
      </c>
      <c r="E66" s="3">
        <f t="shared" si="117"/>
        <v>8.129999999999999</v>
      </c>
      <c r="F66" s="3">
        <f t="shared" si="117"/>
        <v>0</v>
      </c>
      <c r="G66" s="3">
        <f t="shared" si="117"/>
        <v>0</v>
      </c>
      <c r="H66" s="3">
        <f t="shared" si="117"/>
        <v>0</v>
      </c>
      <c r="I66" s="3">
        <f t="shared" si="117"/>
        <v>0.13550000000000001</v>
      </c>
      <c r="J66" s="3">
        <f t="shared" si="117"/>
        <v>0</v>
      </c>
      <c r="K66" s="3">
        <f t="shared" si="117"/>
        <v>2.71</v>
      </c>
      <c r="L66" s="3">
        <f t="shared" si="117"/>
        <v>0</v>
      </c>
      <c r="M66" s="3">
        <f t="shared" si="117"/>
        <v>0</v>
      </c>
      <c r="N66" s="3">
        <f t="shared" si="117"/>
        <v>0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4.2581050646833916</v>
      </c>
      <c r="E67" s="3">
        <f t="shared" si="118"/>
        <v>8.235830420908675</v>
      </c>
      <c r="F67" s="3" t="e">
        <f t="shared" si="118"/>
        <v>#DIV/0!</v>
      </c>
      <c r="G67" s="3">
        <f t="shared" si="118"/>
        <v>0</v>
      </c>
      <c r="H67" s="3" t="e">
        <f t="shared" si="118"/>
        <v>#DIV/0!</v>
      </c>
      <c r="I67" s="3">
        <f t="shared" si="118"/>
        <v>2.7586255196191824E-2</v>
      </c>
      <c r="J67" s="3" t="e">
        <f t="shared" si="118"/>
        <v>#DIV/0!</v>
      </c>
      <c r="K67" s="3">
        <f t="shared" si="118"/>
        <v>2.4256563190495295</v>
      </c>
      <c r="L67" s="3" t="e">
        <f t="shared" si="118"/>
        <v>#DIV/0!</v>
      </c>
      <c r="M67" s="3" t="e">
        <f t="shared" si="118"/>
        <v>#DIV/0!</v>
      </c>
      <c r="N67" s="3" t="e">
        <f t="shared" si="118"/>
        <v>#DIV/0!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9.7382862829309165</v>
      </c>
      <c r="E68" s="13">
        <f t="shared" si="119"/>
        <v>18.069411943473632</v>
      </c>
      <c r="F68" s="13" t="e">
        <f t="shared" si="119"/>
        <v>#DIV/0!</v>
      </c>
      <c r="G68" s="13">
        <f t="shared" si="119"/>
        <v>0</v>
      </c>
      <c r="H68" s="13" t="e">
        <f t="shared" si="119"/>
        <v>#DIV/0!</v>
      </c>
      <c r="I68" s="13">
        <f t="shared" si="119"/>
        <v>2.2069004156953462E-6</v>
      </c>
      <c r="J68" s="13" t="e">
        <f t="shared" si="119"/>
        <v>#DIV/0!</v>
      </c>
      <c r="K68" s="13">
        <f t="shared" si="119"/>
        <v>1.9866125253015645E-2</v>
      </c>
      <c r="L68" s="13" t="e">
        <f t="shared" si="119"/>
        <v>#DIV/0!</v>
      </c>
      <c r="M68" s="13" t="e">
        <f t="shared" si="119"/>
        <v>#DIV/0!</v>
      </c>
      <c r="N68" s="13" t="e">
        <f t="shared" si="119"/>
        <v>#DIV/0!</v>
      </c>
      <c r="O68" s="13" t="e">
        <f>SUM(D68:N68)</f>
        <v>#DIV/0!</v>
      </c>
      <c r="P68" s="13" t="e">
        <f>(100*O68)/$O$189</f>
        <v>#DIV/0!</v>
      </c>
      <c r="Q68" s="18" t="e">
        <f t="shared" ref="Q68" si="120">(1000000*P68)/100</f>
        <v>#DIV/0!</v>
      </c>
      <c r="R68" s="30" t="e">
        <f t="shared" ref="R68" si="121">O68-G68-H68-J68-L68-N68</f>
        <v>#DIV/0!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/>
      <c r="E69" s="9">
        <v>20</v>
      </c>
      <c r="F69" s="9"/>
      <c r="G69" s="9">
        <v>35</v>
      </c>
      <c r="H69" s="9"/>
      <c r="I69" s="9">
        <v>1</v>
      </c>
      <c r="J69" s="9"/>
      <c r="K69" s="9">
        <v>2</v>
      </c>
      <c r="L69" s="9"/>
      <c r="M69" s="9"/>
      <c r="N69" s="9"/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0</v>
      </c>
      <c r="E70" s="3">
        <f t="shared" si="125"/>
        <v>53.2</v>
      </c>
      <c r="F70" s="3">
        <f t="shared" si="125"/>
        <v>0</v>
      </c>
      <c r="G70" s="3">
        <f t="shared" si="125"/>
        <v>93.100000000000009</v>
      </c>
      <c r="H70" s="3">
        <f t="shared" si="125"/>
        <v>0</v>
      </c>
      <c r="I70" s="3">
        <f t="shared" si="125"/>
        <v>2.66</v>
      </c>
      <c r="J70" s="3">
        <f t="shared" si="125"/>
        <v>0</v>
      </c>
      <c r="K70" s="3">
        <f t="shared" si="125"/>
        <v>5.32</v>
      </c>
      <c r="L70" s="3">
        <f t="shared" si="125"/>
        <v>0</v>
      </c>
      <c r="M70" s="3">
        <f t="shared" si="125"/>
        <v>0</v>
      </c>
      <c r="N70" s="3">
        <f t="shared" si="125"/>
        <v>0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0</v>
      </c>
      <c r="E71" s="3">
        <f t="shared" si="126"/>
        <v>53.89251886744669</v>
      </c>
      <c r="F71" s="3" t="e">
        <f t="shared" si="126"/>
        <v>#DIV/0!</v>
      </c>
      <c r="G71" s="3">
        <f t="shared" si="126"/>
        <v>89.287426872542426</v>
      </c>
      <c r="H71" s="3" t="e">
        <f t="shared" si="126"/>
        <v>#DIV/0!</v>
      </c>
      <c r="I71" s="3">
        <f t="shared" si="126"/>
        <v>0.54154567396214204</v>
      </c>
      <c r="J71" s="3" t="e">
        <f t="shared" si="126"/>
        <v>#DIV/0!</v>
      </c>
      <c r="K71" s="3">
        <f t="shared" si="126"/>
        <v>4.7618050248499983</v>
      </c>
      <c r="L71" s="3" t="e">
        <f t="shared" si="126"/>
        <v>#DIV/0!</v>
      </c>
      <c r="M71" s="3" t="e">
        <f t="shared" si="126"/>
        <v>#DIV/0!</v>
      </c>
      <c r="N71" s="3" t="e">
        <f t="shared" si="126"/>
        <v>#DIV/0!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0</v>
      </c>
      <c r="E72" s="13">
        <f t="shared" si="127"/>
        <v>118.24018639517804</v>
      </c>
      <c r="F72" s="13" t="e">
        <f t="shared" si="127"/>
        <v>#DIV/0!</v>
      </c>
      <c r="G72" s="13">
        <f t="shared" si="127"/>
        <v>688.94178574853731</v>
      </c>
      <c r="H72" s="13" t="e">
        <f t="shared" si="127"/>
        <v>#DIV/0!</v>
      </c>
      <c r="I72" s="13">
        <f t="shared" si="127"/>
        <v>4.3323653916971358E-5</v>
      </c>
      <c r="J72" s="13" t="e">
        <f t="shared" si="127"/>
        <v>#DIV/0!</v>
      </c>
      <c r="K72" s="13">
        <f t="shared" si="127"/>
        <v>3.8999183153521487E-2</v>
      </c>
      <c r="L72" s="13" t="e">
        <f t="shared" si="127"/>
        <v>#DIV/0!</v>
      </c>
      <c r="M72" s="13" t="e">
        <f t="shared" si="127"/>
        <v>#DIV/0!</v>
      </c>
      <c r="N72" s="13" t="e">
        <f t="shared" si="127"/>
        <v>#DIV/0!</v>
      </c>
      <c r="O72" s="13" t="e">
        <f t="shared" ref="O72:O88" si="128">SUM(D72:N72)</f>
        <v>#DIV/0!</v>
      </c>
      <c r="P72" s="13" t="e">
        <f>(100*O72)/$O$189</f>
        <v>#DIV/0!</v>
      </c>
      <c r="Q72" s="18" t="e">
        <f t="shared" ref="Q72" si="129">(1000000*P72)/100</f>
        <v>#DIV/0!</v>
      </c>
      <c r="R72" s="30" t="e">
        <f t="shared" ref="R72" si="130">O72-G72-H72-J72-L72-N72</f>
        <v>#DIV/0!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 t="e">
        <f t="shared" si="135"/>
        <v>#DIV/0!</v>
      </c>
      <c r="G75" s="3">
        <f t="shared" si="135"/>
        <v>0</v>
      </c>
      <c r="H75" s="3" t="e">
        <f t="shared" si="135"/>
        <v>#DIV/0!</v>
      </c>
      <c r="I75" s="3">
        <f t="shared" si="135"/>
        <v>0</v>
      </c>
      <c r="J75" s="3" t="e">
        <f t="shared" si="135"/>
        <v>#DIV/0!</v>
      </c>
      <c r="K75" s="3">
        <f t="shared" si="135"/>
        <v>0</v>
      </c>
      <c r="L75" s="3" t="e">
        <f t="shared" si="135"/>
        <v>#DIV/0!</v>
      </c>
      <c r="M75" s="3" t="e">
        <f t="shared" si="135"/>
        <v>#DIV/0!</v>
      </c>
      <c r="N75" s="3" t="e">
        <f t="shared" si="135"/>
        <v>#DIV/0!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 t="e">
        <f t="shared" si="136"/>
        <v>#DIV/0!</v>
      </c>
      <c r="G76" s="13">
        <f t="shared" si="136"/>
        <v>0</v>
      </c>
      <c r="H76" s="13" t="e">
        <f t="shared" si="136"/>
        <v>#DIV/0!</v>
      </c>
      <c r="I76" s="13">
        <f t="shared" si="136"/>
        <v>0</v>
      </c>
      <c r="J76" s="13" t="e">
        <f t="shared" si="136"/>
        <v>#DIV/0!</v>
      </c>
      <c r="K76" s="13">
        <f t="shared" si="136"/>
        <v>0</v>
      </c>
      <c r="L76" s="13" t="e">
        <f t="shared" si="136"/>
        <v>#DIV/0!</v>
      </c>
      <c r="M76" s="13" t="e">
        <f t="shared" si="136"/>
        <v>#DIV/0!</v>
      </c>
      <c r="N76" s="13" t="e">
        <f t="shared" si="136"/>
        <v>#DIV/0!</v>
      </c>
      <c r="O76" s="13" t="e">
        <f t="shared" si="128"/>
        <v>#DIV/0!</v>
      </c>
      <c r="P76" s="13" t="e">
        <f>(100*O76)/$O$189</f>
        <v>#DIV/0!</v>
      </c>
      <c r="Q76" s="18" t="e">
        <f t="shared" ref="Q76" si="137">(1000000*P76)/100</f>
        <v>#DIV/0!</v>
      </c>
      <c r="R76" s="30" t="e">
        <f t="shared" ref="R76" si="138">O76-G76-H76-J76-L76-N76</f>
        <v>#DIV/0!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0</v>
      </c>
      <c r="L78" s="3">
        <f t="shared" si="142"/>
        <v>0</v>
      </c>
      <c r="M78" s="3">
        <f t="shared" si="142"/>
        <v>0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 t="e">
        <f t="shared" si="143"/>
        <v>#DIV/0!</v>
      </c>
      <c r="G79" s="3">
        <f t="shared" si="143"/>
        <v>0</v>
      </c>
      <c r="H79" s="3" t="e">
        <f t="shared" si="143"/>
        <v>#DIV/0!</v>
      </c>
      <c r="I79" s="3">
        <f t="shared" si="143"/>
        <v>0</v>
      </c>
      <c r="J79" s="3" t="e">
        <f t="shared" si="143"/>
        <v>#DIV/0!</v>
      </c>
      <c r="K79" s="3">
        <f t="shared" si="143"/>
        <v>0</v>
      </c>
      <c r="L79" s="3" t="e">
        <f t="shared" si="143"/>
        <v>#DIV/0!</v>
      </c>
      <c r="M79" s="3" t="e">
        <f t="shared" si="143"/>
        <v>#DIV/0!</v>
      </c>
      <c r="N79" s="3" t="e">
        <f t="shared" si="143"/>
        <v>#DIV/0!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 t="e">
        <f t="shared" si="144"/>
        <v>#DIV/0!</v>
      </c>
      <c r="G80" s="13">
        <f t="shared" si="144"/>
        <v>0</v>
      </c>
      <c r="H80" s="13" t="e">
        <f t="shared" si="144"/>
        <v>#DIV/0!</v>
      </c>
      <c r="I80" s="13">
        <f t="shared" si="144"/>
        <v>0</v>
      </c>
      <c r="J80" s="13" t="e">
        <f t="shared" si="144"/>
        <v>#DIV/0!</v>
      </c>
      <c r="K80" s="13">
        <f t="shared" si="144"/>
        <v>0</v>
      </c>
      <c r="L80" s="13" t="e">
        <f t="shared" si="144"/>
        <v>#DIV/0!</v>
      </c>
      <c r="M80" s="13" t="e">
        <f t="shared" si="144"/>
        <v>#DIV/0!</v>
      </c>
      <c r="N80" s="13" t="e">
        <f t="shared" si="144"/>
        <v>#DIV/0!</v>
      </c>
      <c r="O80" s="13" t="e">
        <f t="shared" si="128"/>
        <v>#DIV/0!</v>
      </c>
      <c r="P80" s="13" t="e">
        <f>(100*O80)/$O$189</f>
        <v>#DIV/0!</v>
      </c>
      <c r="Q80" s="18" t="e">
        <f t="shared" ref="Q80" si="145">(1000000*P80)/100</f>
        <v>#DIV/0!</v>
      </c>
      <c r="R80" s="30" t="e">
        <f t="shared" ref="R80" si="146">O80-G80-H80-J80-L80-N80</f>
        <v>#DIV/0!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>
        <v>93.897999999999996</v>
      </c>
      <c r="J81" s="9"/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488.26959999999997</v>
      </c>
      <c r="J82" s="3">
        <f t="shared" si="150"/>
        <v>0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 t="e">
        <f t="shared" si="151"/>
        <v>#DIV/0!</v>
      </c>
      <c r="G83" s="3">
        <f t="shared" si="151"/>
        <v>0</v>
      </c>
      <c r="H83" s="3" t="e">
        <f t="shared" si="151"/>
        <v>#DIV/0!</v>
      </c>
      <c r="I83" s="3">
        <f t="shared" si="151"/>
        <v>99.406123912490784</v>
      </c>
      <c r="J83" s="3" t="e">
        <f t="shared" si="151"/>
        <v>#DIV/0!</v>
      </c>
      <c r="K83" s="3">
        <f t="shared" si="151"/>
        <v>0</v>
      </c>
      <c r="L83" s="3" t="e">
        <f t="shared" si="151"/>
        <v>#DIV/0!</v>
      </c>
      <c r="M83" s="3" t="e">
        <f t="shared" si="151"/>
        <v>#DIV/0!</v>
      </c>
      <c r="N83" s="3" t="e">
        <f t="shared" si="151"/>
        <v>#DIV/0!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 t="e">
        <f t="shared" si="152"/>
        <v>#DIV/0!</v>
      </c>
      <c r="G84" s="13">
        <f t="shared" si="152"/>
        <v>0</v>
      </c>
      <c r="H84" s="13" t="e">
        <f t="shared" si="152"/>
        <v>#DIV/0!</v>
      </c>
      <c r="I84" s="13">
        <f t="shared" si="152"/>
        <v>7.9524899129992631E-3</v>
      </c>
      <c r="J84" s="13" t="e">
        <f t="shared" si="152"/>
        <v>#DIV/0!</v>
      </c>
      <c r="K84" s="13">
        <f t="shared" si="152"/>
        <v>0</v>
      </c>
      <c r="L84" s="13" t="e">
        <f t="shared" si="152"/>
        <v>#DIV/0!</v>
      </c>
      <c r="M84" s="13" t="e">
        <f t="shared" si="152"/>
        <v>#DIV/0!</v>
      </c>
      <c r="N84" s="13" t="e">
        <f t="shared" si="152"/>
        <v>#DIV/0!</v>
      </c>
      <c r="O84" s="13" t="e">
        <f t="shared" si="128"/>
        <v>#DIV/0!</v>
      </c>
      <c r="P84" s="13" t="e">
        <f>(100*O84)/$O$189</f>
        <v>#DIV/0!</v>
      </c>
      <c r="Q84" s="18" t="e">
        <f t="shared" ref="Q84" si="153">(1000000*P84)/100</f>
        <v>#DIV/0!</v>
      </c>
      <c r="R84" s="30" t="e">
        <f t="shared" ref="R84" si="154">O84-G84-H84-J84-L84-N84</f>
        <v>#DIV/0!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0</v>
      </c>
      <c r="M86" s="3">
        <f t="shared" si="158"/>
        <v>0</v>
      </c>
      <c r="N86" s="3">
        <f t="shared" si="158"/>
        <v>0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 t="e">
        <f t="shared" si="159"/>
        <v>#DIV/0!</v>
      </c>
      <c r="G87" s="3">
        <f t="shared" si="159"/>
        <v>0</v>
      </c>
      <c r="H87" s="3" t="e">
        <f t="shared" si="159"/>
        <v>#DIV/0!</v>
      </c>
      <c r="I87" s="3">
        <f t="shared" si="159"/>
        <v>0</v>
      </c>
      <c r="J87" s="3" t="e">
        <f t="shared" si="159"/>
        <v>#DIV/0!</v>
      </c>
      <c r="K87" s="3">
        <f t="shared" si="159"/>
        <v>0</v>
      </c>
      <c r="L87" s="3" t="e">
        <f t="shared" si="159"/>
        <v>#DIV/0!</v>
      </c>
      <c r="M87" s="3" t="e">
        <f t="shared" si="159"/>
        <v>#DIV/0!</v>
      </c>
      <c r="N87" s="3" t="e">
        <f t="shared" si="159"/>
        <v>#DIV/0!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 t="e">
        <f t="shared" si="160"/>
        <v>#DIV/0!</v>
      </c>
      <c r="G88" s="13">
        <f t="shared" si="160"/>
        <v>0</v>
      </c>
      <c r="H88" s="13" t="e">
        <f t="shared" si="160"/>
        <v>#DIV/0!</v>
      </c>
      <c r="I88" s="13">
        <f t="shared" si="160"/>
        <v>0</v>
      </c>
      <c r="J88" s="13" t="e">
        <f t="shared" si="160"/>
        <v>#DIV/0!</v>
      </c>
      <c r="K88" s="13">
        <f t="shared" si="160"/>
        <v>0</v>
      </c>
      <c r="L88" s="13" t="e">
        <f t="shared" si="160"/>
        <v>#DIV/0!</v>
      </c>
      <c r="M88" s="13" t="e">
        <f t="shared" si="160"/>
        <v>#DIV/0!</v>
      </c>
      <c r="N88" s="13" t="e">
        <f t="shared" si="160"/>
        <v>#DIV/0!</v>
      </c>
      <c r="O88" s="13" t="e">
        <f t="shared" si="128"/>
        <v>#DIV/0!</v>
      </c>
      <c r="P88" s="13" t="e">
        <f>(100*O88)/$O$189</f>
        <v>#DIV/0!</v>
      </c>
      <c r="Q88" s="18" t="e">
        <f t="shared" ref="Q88" si="161">(1000000*P88)/100</f>
        <v>#DIV/0!</v>
      </c>
      <c r="R88" s="30" t="e">
        <f t="shared" ref="R88" si="162">O88-G88-H88-J88-L88-N88</f>
        <v>#DIV/0!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0</v>
      </c>
      <c r="N90" s="3">
        <f t="shared" si="166"/>
        <v>0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 t="e">
        <f t="shared" si="167"/>
        <v>#DIV/0!</v>
      </c>
      <c r="G91" s="3">
        <f t="shared" si="167"/>
        <v>0</v>
      </c>
      <c r="H91" s="3" t="e">
        <f t="shared" si="167"/>
        <v>#DIV/0!</v>
      </c>
      <c r="I91" s="3">
        <f t="shared" si="167"/>
        <v>0</v>
      </c>
      <c r="J91" s="3" t="e">
        <f t="shared" si="167"/>
        <v>#DIV/0!</v>
      </c>
      <c r="K91" s="3">
        <f t="shared" si="167"/>
        <v>0</v>
      </c>
      <c r="L91" s="3" t="e">
        <f t="shared" si="167"/>
        <v>#DIV/0!</v>
      </c>
      <c r="M91" s="3" t="e">
        <f t="shared" si="167"/>
        <v>#DIV/0!</v>
      </c>
      <c r="N91" s="3" t="e">
        <f t="shared" si="167"/>
        <v>#DIV/0!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 t="e">
        <f t="shared" si="168"/>
        <v>#DIV/0!</v>
      </c>
      <c r="G92" s="13">
        <f t="shared" si="168"/>
        <v>0</v>
      </c>
      <c r="H92" s="13" t="e">
        <f t="shared" si="168"/>
        <v>#DIV/0!</v>
      </c>
      <c r="I92" s="13">
        <f t="shared" si="168"/>
        <v>0</v>
      </c>
      <c r="J92" s="13" t="e">
        <f t="shared" si="168"/>
        <v>#DIV/0!</v>
      </c>
      <c r="K92" s="13">
        <f t="shared" si="168"/>
        <v>0</v>
      </c>
      <c r="L92" s="13" t="e">
        <f t="shared" si="168"/>
        <v>#DIV/0!</v>
      </c>
      <c r="M92" s="13" t="e">
        <f t="shared" si="168"/>
        <v>#DIV/0!</v>
      </c>
      <c r="N92" s="13" t="e">
        <f t="shared" si="168"/>
        <v>#DIV/0!</v>
      </c>
      <c r="O92" s="13" t="e">
        <f t="shared" ref="O92" si="169">SUM(D92:N92)</f>
        <v>#DIV/0!</v>
      </c>
      <c r="P92" s="13" t="e">
        <f>(100*O92)/$O$189</f>
        <v>#DIV/0!</v>
      </c>
      <c r="Q92" s="18" t="e">
        <f t="shared" ref="Q92" si="170">(1000000*P92)/100</f>
        <v>#DIV/0!</v>
      </c>
      <c r="R92" s="30" t="e">
        <f t="shared" ref="R92" si="171">O92-G92-H92-J92-L92-N92</f>
        <v>#DIV/0!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0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 t="e">
        <f t="shared" si="176"/>
        <v>#DIV/0!</v>
      </c>
      <c r="G95" s="3">
        <f t="shared" si="176"/>
        <v>0</v>
      </c>
      <c r="H95" s="3" t="e">
        <f t="shared" si="176"/>
        <v>#DIV/0!</v>
      </c>
      <c r="I95" s="3">
        <f t="shared" si="176"/>
        <v>0</v>
      </c>
      <c r="J95" s="3" t="e">
        <f t="shared" si="176"/>
        <v>#DIV/0!</v>
      </c>
      <c r="K95" s="3">
        <f t="shared" si="176"/>
        <v>0</v>
      </c>
      <c r="L95" s="3" t="e">
        <f t="shared" si="176"/>
        <v>#DIV/0!</v>
      </c>
      <c r="M95" s="3" t="e">
        <f t="shared" si="176"/>
        <v>#DIV/0!</v>
      </c>
      <c r="N95" s="3" t="e">
        <f t="shared" si="176"/>
        <v>#DIV/0!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 t="e">
        <f t="shared" si="177"/>
        <v>#DIV/0!</v>
      </c>
      <c r="G96" s="13">
        <f t="shared" si="177"/>
        <v>0</v>
      </c>
      <c r="H96" s="13" t="e">
        <f t="shared" si="177"/>
        <v>#DIV/0!</v>
      </c>
      <c r="I96" s="13">
        <f t="shared" si="177"/>
        <v>0</v>
      </c>
      <c r="J96" s="13" t="e">
        <f t="shared" si="177"/>
        <v>#DIV/0!</v>
      </c>
      <c r="K96" s="13">
        <f t="shared" si="177"/>
        <v>0</v>
      </c>
      <c r="L96" s="13" t="e">
        <f t="shared" si="177"/>
        <v>#DIV/0!</v>
      </c>
      <c r="M96" s="13" t="e">
        <f t="shared" si="177"/>
        <v>#DIV/0!</v>
      </c>
      <c r="N96" s="13" t="e">
        <f t="shared" si="177"/>
        <v>#DIV/0!</v>
      </c>
      <c r="O96" s="13" t="e">
        <f>SUM(D96:N96)</f>
        <v>#DIV/0!</v>
      </c>
      <c r="P96" s="13" t="e">
        <f>(100*O96)/$O$189</f>
        <v>#DIV/0!</v>
      </c>
      <c r="Q96" s="18" t="e">
        <f t="shared" ref="Q96" si="178">(1000000*P96)/100</f>
        <v>#DIV/0!</v>
      </c>
      <c r="R96" s="30" t="e">
        <f t="shared" ref="R96" si="179">O96-G96-H96-J96-L96-N96</f>
        <v>#DIV/0!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 t="e">
        <f t="shared" si="184"/>
        <v>#DIV/0!</v>
      </c>
      <c r="G99" s="3">
        <f t="shared" si="184"/>
        <v>0</v>
      </c>
      <c r="H99" s="3" t="e">
        <f t="shared" si="184"/>
        <v>#DIV/0!</v>
      </c>
      <c r="I99" s="3">
        <f t="shared" si="184"/>
        <v>0</v>
      </c>
      <c r="J99" s="3" t="e">
        <f t="shared" si="184"/>
        <v>#DIV/0!</v>
      </c>
      <c r="K99" s="3">
        <f t="shared" si="184"/>
        <v>0</v>
      </c>
      <c r="L99" s="3" t="e">
        <f t="shared" si="184"/>
        <v>#DIV/0!</v>
      </c>
      <c r="M99" s="3" t="e">
        <f t="shared" si="184"/>
        <v>#DIV/0!</v>
      </c>
      <c r="N99" s="3" t="e">
        <f t="shared" si="184"/>
        <v>#DIV/0!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 t="e">
        <f t="shared" si="185"/>
        <v>#DIV/0!</v>
      </c>
      <c r="G100" s="13">
        <f t="shared" si="185"/>
        <v>0</v>
      </c>
      <c r="H100" s="13" t="e">
        <f t="shared" si="185"/>
        <v>#DIV/0!</v>
      </c>
      <c r="I100" s="13">
        <f t="shared" si="185"/>
        <v>0</v>
      </c>
      <c r="J100" s="13" t="e">
        <f t="shared" si="185"/>
        <v>#DIV/0!</v>
      </c>
      <c r="K100" s="13">
        <f t="shared" si="185"/>
        <v>0</v>
      </c>
      <c r="L100" s="13" t="e">
        <f t="shared" si="185"/>
        <v>#DIV/0!</v>
      </c>
      <c r="M100" s="13" t="e">
        <f t="shared" si="185"/>
        <v>#DIV/0!</v>
      </c>
      <c r="N100" s="13" t="e">
        <f t="shared" si="185"/>
        <v>#DIV/0!</v>
      </c>
      <c r="O100" s="13" t="e">
        <f>SUM(D100:N100)</f>
        <v>#DIV/0!</v>
      </c>
      <c r="P100" s="13" t="e">
        <f>(100*O100)/$O$189</f>
        <v>#DIV/0!</v>
      </c>
      <c r="Q100" s="18" t="e">
        <f t="shared" ref="Q100" si="186">(1000000*P100)/100</f>
        <v>#DIV/0!</v>
      </c>
      <c r="R100" s="30" t="e">
        <f t="shared" ref="R100" si="187">O100-G100-H100-J100-L100-N100</f>
        <v>#DIV/0!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/>
      <c r="J101" s="9"/>
      <c r="K101" s="9">
        <v>35</v>
      </c>
      <c r="L101" s="9"/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</v>
      </c>
      <c r="J102" s="3">
        <f t="shared" si="191"/>
        <v>0</v>
      </c>
      <c r="K102" s="3">
        <f t="shared" si="191"/>
        <v>63</v>
      </c>
      <c r="L102" s="3">
        <f t="shared" si="191"/>
        <v>0</v>
      </c>
      <c r="M102" s="3">
        <f t="shared" si="191"/>
        <v>0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 t="e">
        <f t="shared" si="192"/>
        <v>#DIV/0!</v>
      </c>
      <c r="G103" s="3">
        <f t="shared" si="192"/>
        <v>0</v>
      </c>
      <c r="H103" s="3" t="e">
        <f t="shared" si="192"/>
        <v>#DIV/0!</v>
      </c>
      <c r="I103" s="3">
        <f t="shared" si="192"/>
        <v>0</v>
      </c>
      <c r="J103" s="3" t="e">
        <f t="shared" si="192"/>
        <v>#DIV/0!</v>
      </c>
      <c r="K103" s="3">
        <f t="shared" si="192"/>
        <v>56.389796346907879</v>
      </c>
      <c r="L103" s="3" t="e">
        <f t="shared" si="192"/>
        <v>#DIV/0!</v>
      </c>
      <c r="M103" s="3" t="e">
        <f t="shared" si="192"/>
        <v>#DIV/0!</v>
      </c>
      <c r="N103" s="3" t="e">
        <f t="shared" si="192"/>
        <v>#DIV/0!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 t="e">
        <f t="shared" si="193"/>
        <v>#DIV/0!</v>
      </c>
      <c r="G104" s="13">
        <f t="shared" si="193"/>
        <v>0</v>
      </c>
      <c r="H104" s="13" t="e">
        <f t="shared" si="193"/>
        <v>#DIV/0!</v>
      </c>
      <c r="I104" s="13">
        <f t="shared" si="193"/>
        <v>0</v>
      </c>
      <c r="J104" s="13" t="e">
        <f t="shared" si="193"/>
        <v>#DIV/0!</v>
      </c>
      <c r="K104" s="13">
        <f t="shared" si="193"/>
        <v>0.46183243208117553</v>
      </c>
      <c r="L104" s="13" t="e">
        <f t="shared" si="193"/>
        <v>#DIV/0!</v>
      </c>
      <c r="M104" s="13" t="e">
        <f t="shared" si="193"/>
        <v>#DIV/0!</v>
      </c>
      <c r="N104" s="13" t="e">
        <f t="shared" si="193"/>
        <v>#DIV/0!</v>
      </c>
      <c r="O104" s="13" t="e">
        <f>SUM(D104:N104)</f>
        <v>#DIV/0!</v>
      </c>
      <c r="P104" s="13" t="e">
        <f>(100*O104)/$O$189</f>
        <v>#DIV/0!</v>
      </c>
      <c r="Q104" s="18" t="e">
        <f t="shared" ref="Q104" si="194">(1000000*P104)/100</f>
        <v>#DIV/0!</v>
      </c>
      <c r="R104" s="30" t="e">
        <f t="shared" ref="R104" si="195">O104-G104-H104-J104-L104-N104</f>
        <v>#DIV/0!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0</v>
      </c>
      <c r="N106" s="3">
        <f t="shared" si="199"/>
        <v>0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 t="e">
        <f t="shared" si="200"/>
        <v>#DIV/0!</v>
      </c>
      <c r="G107" s="3">
        <f t="shared" si="200"/>
        <v>0</v>
      </c>
      <c r="H107" s="3" t="e">
        <f t="shared" si="200"/>
        <v>#DIV/0!</v>
      </c>
      <c r="I107" s="3">
        <f t="shared" si="200"/>
        <v>0</v>
      </c>
      <c r="J107" s="3" t="e">
        <f t="shared" si="200"/>
        <v>#DIV/0!</v>
      </c>
      <c r="K107" s="3">
        <f t="shared" si="200"/>
        <v>0</v>
      </c>
      <c r="L107" s="3" t="e">
        <f t="shared" si="200"/>
        <v>#DIV/0!</v>
      </c>
      <c r="M107" s="3" t="e">
        <f t="shared" si="200"/>
        <v>#DIV/0!</v>
      </c>
      <c r="N107" s="3" t="e">
        <f t="shared" si="200"/>
        <v>#DIV/0!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 t="e">
        <f t="shared" si="201"/>
        <v>#DIV/0!</v>
      </c>
      <c r="G108" s="13">
        <f t="shared" si="201"/>
        <v>0</v>
      </c>
      <c r="H108" s="13" t="e">
        <f t="shared" si="201"/>
        <v>#DIV/0!</v>
      </c>
      <c r="I108" s="13">
        <f t="shared" si="201"/>
        <v>0</v>
      </c>
      <c r="J108" s="13" t="e">
        <f t="shared" si="201"/>
        <v>#DIV/0!</v>
      </c>
      <c r="K108" s="13">
        <f t="shared" si="201"/>
        <v>0</v>
      </c>
      <c r="L108" s="13" t="e">
        <f t="shared" si="201"/>
        <v>#DIV/0!</v>
      </c>
      <c r="M108" s="13" t="e">
        <f t="shared" si="201"/>
        <v>#DIV/0!</v>
      </c>
      <c r="N108" s="13" t="e">
        <f t="shared" si="201"/>
        <v>#DIV/0!</v>
      </c>
      <c r="O108" s="13" t="e">
        <f>SUM(D108:N108)</f>
        <v>#DIV/0!</v>
      </c>
      <c r="P108" s="13" t="e">
        <f>(100*O108)/$O$189</f>
        <v>#DIV/0!</v>
      </c>
      <c r="Q108" s="18" t="e">
        <f t="shared" ref="Q108" si="202">(1000000*P108)/100</f>
        <v>#DIV/0!</v>
      </c>
      <c r="R108" s="30" t="e">
        <f t="shared" ref="R108" si="203">O108-G108-H108-J108-L108-N108</f>
        <v>#DIV/0!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/>
      <c r="K109" s="9">
        <v>5.0000000000000001E-3</v>
      </c>
      <c r="L109" s="9"/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 t="e">
        <f t="shared" si="208"/>
        <v>#DIV/0!</v>
      </c>
      <c r="G111" s="3">
        <f t="shared" si="208"/>
        <v>0</v>
      </c>
      <c r="H111" s="3" t="e">
        <f t="shared" si="208"/>
        <v>#DIV/0!</v>
      </c>
      <c r="I111" s="3">
        <f t="shared" si="208"/>
        <v>0</v>
      </c>
      <c r="J111" s="3" t="e">
        <f t="shared" si="208"/>
        <v>#DIV/0!</v>
      </c>
      <c r="K111" s="3">
        <f t="shared" si="208"/>
        <v>0</v>
      </c>
      <c r="L111" s="3" t="e">
        <f t="shared" si="208"/>
        <v>#DIV/0!</v>
      </c>
      <c r="M111" s="3" t="e">
        <f t="shared" si="208"/>
        <v>#DIV/0!</v>
      </c>
      <c r="N111" s="3" t="e">
        <f t="shared" si="208"/>
        <v>#DIV/0!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 t="e">
        <f t="shared" si="209"/>
        <v>#DIV/0!</v>
      </c>
      <c r="G112" s="13">
        <f t="shared" si="209"/>
        <v>0</v>
      </c>
      <c r="H112" s="13" t="e">
        <f t="shared" si="209"/>
        <v>#DIV/0!</v>
      </c>
      <c r="I112" s="13">
        <f t="shared" si="209"/>
        <v>0</v>
      </c>
      <c r="J112" s="13" t="e">
        <f t="shared" si="209"/>
        <v>#DIV/0!</v>
      </c>
      <c r="K112" s="13">
        <f t="shared" si="209"/>
        <v>0</v>
      </c>
      <c r="L112" s="13" t="e">
        <f t="shared" si="209"/>
        <v>#DIV/0!</v>
      </c>
      <c r="M112" s="13" t="e">
        <f t="shared" si="209"/>
        <v>#DIV/0!</v>
      </c>
      <c r="N112" s="13" t="e">
        <f t="shared" si="209"/>
        <v>#DIV/0!</v>
      </c>
      <c r="O112" s="13" t="e">
        <f>SUM(D112:N112)</f>
        <v>#DIV/0!</v>
      </c>
      <c r="P112" s="13" t="e">
        <f>(100*O112)/$O$189</f>
        <v>#DIV/0!</v>
      </c>
      <c r="Q112" s="18" t="e">
        <f t="shared" ref="Q112" si="210">(1000000*P112)/100</f>
        <v>#DIV/0!</v>
      </c>
      <c r="R112" s="30" t="e">
        <f t="shared" ref="R112" si="211">O112-G112-H112-J112-L112-N112</f>
        <v>#DIV/0!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>
        <v>15</v>
      </c>
      <c r="E113" s="9">
        <v>59.9</v>
      </c>
      <c r="F113" s="9"/>
      <c r="G113" s="9">
        <v>59.45</v>
      </c>
      <c r="H113" s="9"/>
      <c r="I113" s="9">
        <v>2</v>
      </c>
      <c r="J113" s="9"/>
      <c r="K113" s="9">
        <v>48.939</v>
      </c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 t="e">
        <f t="shared" si="216"/>
        <v>#DIV/0!</v>
      </c>
      <c r="G115" s="3">
        <f t="shared" si="216"/>
        <v>0</v>
      </c>
      <c r="H115" s="3" t="e">
        <f t="shared" si="216"/>
        <v>#DIV/0!</v>
      </c>
      <c r="I115" s="3">
        <f t="shared" si="216"/>
        <v>0</v>
      </c>
      <c r="J115" s="3" t="e">
        <f t="shared" si="216"/>
        <v>#DIV/0!</v>
      </c>
      <c r="K115" s="3">
        <f t="shared" si="216"/>
        <v>0</v>
      </c>
      <c r="L115" s="3" t="e">
        <f t="shared" si="216"/>
        <v>#DIV/0!</v>
      </c>
      <c r="M115" s="3" t="e">
        <f t="shared" si="216"/>
        <v>#DIV/0!</v>
      </c>
      <c r="N115" s="3" t="e">
        <f t="shared" si="216"/>
        <v>#DIV/0!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 t="e">
        <f t="shared" si="217"/>
        <v>#DIV/0!</v>
      </c>
      <c r="G116" s="13">
        <f t="shared" si="217"/>
        <v>0</v>
      </c>
      <c r="H116" s="13" t="e">
        <f t="shared" si="217"/>
        <v>#DIV/0!</v>
      </c>
      <c r="I116" s="13">
        <f t="shared" si="217"/>
        <v>0</v>
      </c>
      <c r="J116" s="13" t="e">
        <f t="shared" si="217"/>
        <v>#DIV/0!</v>
      </c>
      <c r="K116" s="13">
        <f t="shared" si="217"/>
        <v>0</v>
      </c>
      <c r="L116" s="13" t="e">
        <f t="shared" si="217"/>
        <v>#DIV/0!</v>
      </c>
      <c r="M116" s="13" t="e">
        <f t="shared" si="217"/>
        <v>#DIV/0!</v>
      </c>
      <c r="N116" s="13" t="e">
        <f t="shared" si="217"/>
        <v>#DIV/0!</v>
      </c>
      <c r="O116" s="13" t="e">
        <f>SUM(D116:N116)</f>
        <v>#DIV/0!</v>
      </c>
      <c r="P116" s="13" t="e">
        <f>(100*O116)/$O$189</f>
        <v>#DIV/0!</v>
      </c>
      <c r="Q116" s="18" t="e">
        <f t="shared" ref="Q116" si="218">(1000000*P116)/100</f>
        <v>#DIV/0!</v>
      </c>
      <c r="R116" s="30" t="e">
        <f t="shared" ref="R116" si="219">O116-G116-H116-J116-L116-N116</f>
        <v>#DIV/0!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 t="e">
        <f t="shared" si="224"/>
        <v>#DIV/0!</v>
      </c>
      <c r="G119" s="3">
        <f t="shared" si="224"/>
        <v>0</v>
      </c>
      <c r="H119" s="3" t="e">
        <f t="shared" si="224"/>
        <v>#DIV/0!</v>
      </c>
      <c r="I119" s="3">
        <f t="shared" si="224"/>
        <v>0</v>
      </c>
      <c r="J119" s="3" t="e">
        <f t="shared" si="224"/>
        <v>#DIV/0!</v>
      </c>
      <c r="K119" s="3">
        <f t="shared" si="224"/>
        <v>0</v>
      </c>
      <c r="L119" s="3" t="e">
        <f t="shared" si="224"/>
        <v>#DIV/0!</v>
      </c>
      <c r="M119" s="3" t="e">
        <f t="shared" si="224"/>
        <v>#DIV/0!</v>
      </c>
      <c r="N119" s="3" t="e">
        <f t="shared" si="224"/>
        <v>#DIV/0!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 t="e">
        <f t="shared" si="225"/>
        <v>#DIV/0!</v>
      </c>
      <c r="G120" s="13">
        <f t="shared" si="225"/>
        <v>0</v>
      </c>
      <c r="H120" s="13" t="e">
        <f t="shared" si="225"/>
        <v>#DIV/0!</v>
      </c>
      <c r="I120" s="13">
        <f t="shared" si="225"/>
        <v>0</v>
      </c>
      <c r="J120" s="13" t="e">
        <f t="shared" si="225"/>
        <v>#DIV/0!</v>
      </c>
      <c r="K120" s="13">
        <f t="shared" si="225"/>
        <v>0</v>
      </c>
      <c r="L120" s="13" t="e">
        <f t="shared" si="225"/>
        <v>#DIV/0!</v>
      </c>
      <c r="M120" s="13" t="e">
        <f t="shared" si="225"/>
        <v>#DIV/0!</v>
      </c>
      <c r="N120" s="13" t="e">
        <f t="shared" si="225"/>
        <v>#DIV/0!</v>
      </c>
      <c r="O120" s="13" t="e">
        <f>SUM(D120:N120)</f>
        <v>#DIV/0!</v>
      </c>
      <c r="P120" s="13" t="e">
        <f>(100*O120)/$O$189</f>
        <v>#DIV/0!</v>
      </c>
      <c r="Q120" s="18" t="e">
        <f t="shared" ref="Q120" si="226">(1000000*P120)/100</f>
        <v>#DIV/0!</v>
      </c>
      <c r="R120" s="30" t="e">
        <f t="shared" ref="R120" si="227">O120-G120-H120-J120-L120-N120</f>
        <v>#DIV/0!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 t="e">
        <f t="shared" si="232"/>
        <v>#DIV/0!</v>
      </c>
      <c r="G123" s="3">
        <f t="shared" si="232"/>
        <v>0</v>
      </c>
      <c r="H123" s="3" t="e">
        <f t="shared" si="232"/>
        <v>#DIV/0!</v>
      </c>
      <c r="I123" s="3">
        <f t="shared" si="232"/>
        <v>0</v>
      </c>
      <c r="J123" s="3" t="e">
        <f t="shared" si="232"/>
        <v>#DIV/0!</v>
      </c>
      <c r="K123" s="3">
        <f t="shared" si="232"/>
        <v>0</v>
      </c>
      <c r="L123" s="3" t="e">
        <f t="shared" si="232"/>
        <v>#DIV/0!</v>
      </c>
      <c r="M123" s="3" t="e">
        <f t="shared" si="232"/>
        <v>#DIV/0!</v>
      </c>
      <c r="N123" s="3" t="e">
        <f t="shared" si="232"/>
        <v>#DIV/0!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 t="e">
        <f t="shared" si="233"/>
        <v>#DIV/0!</v>
      </c>
      <c r="G124" s="13">
        <f t="shared" si="233"/>
        <v>0</v>
      </c>
      <c r="H124" s="13" t="e">
        <f t="shared" si="233"/>
        <v>#DIV/0!</v>
      </c>
      <c r="I124" s="13">
        <f t="shared" si="233"/>
        <v>0</v>
      </c>
      <c r="J124" s="13" t="e">
        <f t="shared" si="233"/>
        <v>#DIV/0!</v>
      </c>
      <c r="K124" s="13">
        <f t="shared" si="233"/>
        <v>0</v>
      </c>
      <c r="L124" s="13" t="e">
        <f t="shared" si="233"/>
        <v>#DIV/0!</v>
      </c>
      <c r="M124" s="13" t="e">
        <f t="shared" si="233"/>
        <v>#DIV/0!</v>
      </c>
      <c r="N124" s="13" t="e">
        <f t="shared" si="233"/>
        <v>#DIV/0!</v>
      </c>
      <c r="O124" s="13" t="e">
        <f>SUM(D124:N124)</f>
        <v>#DIV/0!</v>
      </c>
      <c r="P124" s="13" t="e">
        <f>(100*O124)/$O$189</f>
        <v>#DIV/0!</v>
      </c>
      <c r="Q124" s="18" t="e">
        <f t="shared" ref="Q124" si="234">(1000000*P124)/100</f>
        <v>#DIV/0!</v>
      </c>
      <c r="R124" s="30" t="e">
        <f t="shared" ref="R124" si="235">O124-G124-H124-J124-L124-N124</f>
        <v>#DIV/0!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0</v>
      </c>
      <c r="L126" s="3">
        <f t="shared" si="239"/>
        <v>0</v>
      </c>
      <c r="M126" s="3">
        <f t="shared" si="239"/>
        <v>0</v>
      </c>
      <c r="N126" s="3">
        <f t="shared" si="239"/>
        <v>0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 t="e">
        <f t="shared" si="240"/>
        <v>#DIV/0!</v>
      </c>
      <c r="G127" s="3">
        <f t="shared" si="240"/>
        <v>0</v>
      </c>
      <c r="H127" s="3" t="e">
        <f t="shared" si="240"/>
        <v>#DIV/0!</v>
      </c>
      <c r="I127" s="3">
        <f t="shared" si="240"/>
        <v>0</v>
      </c>
      <c r="J127" s="3" t="e">
        <f t="shared" si="240"/>
        <v>#DIV/0!</v>
      </c>
      <c r="K127" s="3">
        <f t="shared" si="240"/>
        <v>0</v>
      </c>
      <c r="L127" s="3" t="e">
        <f t="shared" si="240"/>
        <v>#DIV/0!</v>
      </c>
      <c r="M127" s="3" t="e">
        <f t="shared" si="240"/>
        <v>#DIV/0!</v>
      </c>
      <c r="N127" s="3" t="e">
        <f t="shared" si="240"/>
        <v>#DIV/0!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 t="e">
        <f t="shared" si="241"/>
        <v>#DIV/0!</v>
      </c>
      <c r="G128" s="13">
        <f t="shared" si="241"/>
        <v>0</v>
      </c>
      <c r="H128" s="13" t="e">
        <f t="shared" si="241"/>
        <v>#DIV/0!</v>
      </c>
      <c r="I128" s="13">
        <f t="shared" si="241"/>
        <v>0</v>
      </c>
      <c r="J128" s="13" t="e">
        <f t="shared" si="241"/>
        <v>#DIV/0!</v>
      </c>
      <c r="K128" s="13">
        <f t="shared" si="241"/>
        <v>0</v>
      </c>
      <c r="L128" s="13" t="e">
        <f t="shared" si="241"/>
        <v>#DIV/0!</v>
      </c>
      <c r="M128" s="13" t="e">
        <f t="shared" si="241"/>
        <v>#DIV/0!</v>
      </c>
      <c r="N128" s="13" t="e">
        <f t="shared" si="241"/>
        <v>#DIV/0!</v>
      </c>
      <c r="O128" s="13" t="e">
        <f>SUM(D128:N128)</f>
        <v>#DIV/0!</v>
      </c>
      <c r="P128" s="13" t="e">
        <f>(100*O128)/$O$189</f>
        <v>#DIV/0!</v>
      </c>
      <c r="Q128" s="18" t="e">
        <f t="shared" ref="Q128" si="242">(1000000*P128)/100</f>
        <v>#DIV/0!</v>
      </c>
      <c r="R128" s="30" t="e">
        <f t="shared" ref="R128" si="243">O128-G128-H128-J128-L128-N128</f>
        <v>#DIV/0!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</v>
      </c>
      <c r="L130" s="3">
        <f t="shared" si="247"/>
        <v>0</v>
      </c>
      <c r="M130" s="3">
        <f t="shared" si="247"/>
        <v>0</v>
      </c>
      <c r="N130" s="3">
        <f t="shared" si="247"/>
        <v>0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 t="e">
        <f t="shared" si="248"/>
        <v>#DIV/0!</v>
      </c>
      <c r="G131" s="3">
        <f t="shared" si="248"/>
        <v>0</v>
      </c>
      <c r="H131" s="3" t="e">
        <f t="shared" si="248"/>
        <v>#DIV/0!</v>
      </c>
      <c r="I131" s="3">
        <f t="shared" si="248"/>
        <v>0</v>
      </c>
      <c r="J131" s="3" t="e">
        <f t="shared" si="248"/>
        <v>#DIV/0!</v>
      </c>
      <c r="K131" s="3">
        <f t="shared" si="248"/>
        <v>0</v>
      </c>
      <c r="L131" s="3" t="e">
        <f t="shared" si="248"/>
        <v>#DIV/0!</v>
      </c>
      <c r="M131" s="3" t="e">
        <f t="shared" si="248"/>
        <v>#DIV/0!</v>
      </c>
      <c r="N131" s="3" t="e">
        <f t="shared" si="248"/>
        <v>#DIV/0!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 t="e">
        <f t="shared" si="249"/>
        <v>#DIV/0!</v>
      </c>
      <c r="G132" s="13">
        <f t="shared" si="249"/>
        <v>0</v>
      </c>
      <c r="H132" s="13" t="e">
        <f t="shared" si="249"/>
        <v>#DIV/0!</v>
      </c>
      <c r="I132" s="13">
        <f t="shared" si="249"/>
        <v>0</v>
      </c>
      <c r="J132" s="13" t="e">
        <f t="shared" si="249"/>
        <v>#DIV/0!</v>
      </c>
      <c r="K132" s="13">
        <f t="shared" si="249"/>
        <v>0</v>
      </c>
      <c r="L132" s="13" t="e">
        <f t="shared" si="249"/>
        <v>#DIV/0!</v>
      </c>
      <c r="M132" s="13" t="e">
        <f t="shared" si="249"/>
        <v>#DIV/0!</v>
      </c>
      <c r="N132" s="13" t="e">
        <f t="shared" si="249"/>
        <v>#DIV/0!</v>
      </c>
      <c r="O132" s="13" t="e">
        <f>SUM(D132:N132)</f>
        <v>#DIV/0!</v>
      </c>
      <c r="P132" s="13" t="e">
        <f>(100*O132)/$O$189</f>
        <v>#DIV/0!</v>
      </c>
      <c r="Q132" s="18" t="e">
        <f t="shared" ref="Q132" si="250">(1000000*P132)/100</f>
        <v>#DIV/0!</v>
      </c>
      <c r="R132" s="30" t="e">
        <f t="shared" ref="R132" si="251">O132-G132-H132-J132-L132-N132</f>
        <v>#DIV/0!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 t="e">
        <f t="shared" si="256"/>
        <v>#DIV/0!</v>
      </c>
      <c r="G135" s="3">
        <f t="shared" si="256"/>
        <v>0</v>
      </c>
      <c r="H135" s="3" t="e">
        <f t="shared" si="256"/>
        <v>#DIV/0!</v>
      </c>
      <c r="I135" s="3">
        <f t="shared" si="256"/>
        <v>0</v>
      </c>
      <c r="J135" s="3" t="e">
        <f t="shared" si="256"/>
        <v>#DIV/0!</v>
      </c>
      <c r="K135" s="3">
        <f t="shared" si="256"/>
        <v>0</v>
      </c>
      <c r="L135" s="3" t="e">
        <f t="shared" si="256"/>
        <v>#DIV/0!</v>
      </c>
      <c r="M135" s="3" t="e">
        <f t="shared" si="256"/>
        <v>#DIV/0!</v>
      </c>
      <c r="N135" s="3" t="e">
        <f t="shared" si="256"/>
        <v>#DIV/0!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 t="e">
        <f t="shared" si="257"/>
        <v>#DIV/0!</v>
      </c>
      <c r="G136" s="13">
        <f t="shared" si="257"/>
        <v>0</v>
      </c>
      <c r="H136" s="13" t="e">
        <f t="shared" si="257"/>
        <v>#DIV/0!</v>
      </c>
      <c r="I136" s="13">
        <f t="shared" si="257"/>
        <v>0</v>
      </c>
      <c r="J136" s="13" t="e">
        <f t="shared" si="257"/>
        <v>#DIV/0!</v>
      </c>
      <c r="K136" s="13">
        <f t="shared" si="257"/>
        <v>0</v>
      </c>
      <c r="L136" s="13" t="e">
        <f t="shared" si="257"/>
        <v>#DIV/0!</v>
      </c>
      <c r="M136" s="13" t="e">
        <f t="shared" si="257"/>
        <v>#DIV/0!</v>
      </c>
      <c r="N136" s="13" t="e">
        <f t="shared" si="257"/>
        <v>#DIV/0!</v>
      </c>
      <c r="O136" s="13" t="e">
        <f>SUM(D136:N136)</f>
        <v>#DIV/0!</v>
      </c>
      <c r="P136" s="13" t="e">
        <f>(100*O136)/$O$189</f>
        <v>#DIV/0!</v>
      </c>
      <c r="Q136" s="18" t="e">
        <f t="shared" ref="Q136" si="258">(1000000*P136)/100</f>
        <v>#DIV/0!</v>
      </c>
      <c r="R136" s="30" t="e">
        <f t="shared" ref="R136" si="259">O136-G136-H136-J136-L136-N136</f>
        <v>#DIV/0!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 t="e">
        <f t="shared" si="264"/>
        <v>#DIV/0!</v>
      </c>
      <c r="G139" s="3">
        <f t="shared" si="264"/>
        <v>0</v>
      </c>
      <c r="H139" s="3" t="e">
        <f t="shared" si="264"/>
        <v>#DIV/0!</v>
      </c>
      <c r="I139" s="3">
        <f t="shared" si="264"/>
        <v>0</v>
      </c>
      <c r="J139" s="3" t="e">
        <f t="shared" si="264"/>
        <v>#DIV/0!</v>
      </c>
      <c r="K139" s="3">
        <f t="shared" si="264"/>
        <v>0</v>
      </c>
      <c r="L139" s="3" t="e">
        <f t="shared" si="264"/>
        <v>#DIV/0!</v>
      </c>
      <c r="M139" s="3" t="e">
        <f t="shared" si="264"/>
        <v>#DIV/0!</v>
      </c>
      <c r="N139" s="3" t="e">
        <f t="shared" si="264"/>
        <v>#DIV/0!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 t="e">
        <f t="shared" si="265"/>
        <v>#DIV/0!</v>
      </c>
      <c r="G140" s="13">
        <f t="shared" si="265"/>
        <v>0</v>
      </c>
      <c r="H140" s="13" t="e">
        <f t="shared" si="265"/>
        <v>#DIV/0!</v>
      </c>
      <c r="I140" s="13">
        <f t="shared" si="265"/>
        <v>0</v>
      </c>
      <c r="J140" s="13" t="e">
        <f t="shared" si="265"/>
        <v>#DIV/0!</v>
      </c>
      <c r="K140" s="13">
        <f t="shared" si="265"/>
        <v>0</v>
      </c>
      <c r="L140" s="13" t="e">
        <f t="shared" si="265"/>
        <v>#DIV/0!</v>
      </c>
      <c r="M140" s="13" t="e">
        <f t="shared" si="265"/>
        <v>#DIV/0!</v>
      </c>
      <c r="N140" s="13" t="e">
        <f t="shared" si="265"/>
        <v>#DIV/0!</v>
      </c>
      <c r="O140" s="13" t="e">
        <f>SUM(D140:N140)</f>
        <v>#DIV/0!</v>
      </c>
      <c r="P140" s="13" t="e">
        <f>(100*O140)/$O$189</f>
        <v>#DIV/0!</v>
      </c>
      <c r="Q140" s="18" t="e">
        <f t="shared" ref="Q140" si="266">(1000000*P140)/100</f>
        <v>#DIV/0!</v>
      </c>
      <c r="R140" s="30" t="e">
        <f t="shared" ref="R140" si="267">O140-G140-H140-J140-L140-N140</f>
        <v>#DIV/0!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 t="e">
        <f t="shared" si="272"/>
        <v>#DIV/0!</v>
      </c>
      <c r="G143" s="3">
        <f t="shared" si="272"/>
        <v>0</v>
      </c>
      <c r="H143" s="3" t="e">
        <f t="shared" si="272"/>
        <v>#DIV/0!</v>
      </c>
      <c r="I143" s="3">
        <f t="shared" si="272"/>
        <v>0</v>
      </c>
      <c r="J143" s="3" t="e">
        <f t="shared" si="272"/>
        <v>#DIV/0!</v>
      </c>
      <c r="K143" s="3">
        <f t="shared" si="272"/>
        <v>0</v>
      </c>
      <c r="L143" s="3" t="e">
        <f t="shared" si="272"/>
        <v>#DIV/0!</v>
      </c>
      <c r="M143" s="3" t="e">
        <f t="shared" si="272"/>
        <v>#DIV/0!</v>
      </c>
      <c r="N143" s="3" t="e">
        <f t="shared" si="272"/>
        <v>#DIV/0!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 t="e">
        <f t="shared" si="273"/>
        <v>#DIV/0!</v>
      </c>
      <c r="G144" s="13">
        <f t="shared" si="273"/>
        <v>0</v>
      </c>
      <c r="H144" s="13" t="e">
        <f t="shared" si="273"/>
        <v>#DIV/0!</v>
      </c>
      <c r="I144" s="13">
        <f t="shared" si="273"/>
        <v>0</v>
      </c>
      <c r="J144" s="13" t="e">
        <f t="shared" si="273"/>
        <v>#DIV/0!</v>
      </c>
      <c r="K144" s="13">
        <f t="shared" si="273"/>
        <v>0</v>
      </c>
      <c r="L144" s="13" t="e">
        <f t="shared" si="273"/>
        <v>#DIV/0!</v>
      </c>
      <c r="M144" s="13" t="e">
        <f t="shared" si="273"/>
        <v>#DIV/0!</v>
      </c>
      <c r="N144" s="13" t="e">
        <f t="shared" si="273"/>
        <v>#DIV/0!</v>
      </c>
      <c r="O144" s="13" t="e">
        <f>SUM(D144:N144)</f>
        <v>#DIV/0!</v>
      </c>
      <c r="P144" s="13" t="e">
        <f>(100*O144)/$O$189</f>
        <v>#DIV/0!</v>
      </c>
      <c r="Q144" s="18" t="e">
        <f t="shared" ref="Q144" si="274">(1000000*P144)/100</f>
        <v>#DIV/0!</v>
      </c>
      <c r="R144" s="30" t="e">
        <f t="shared" ref="R144" si="275">O144-G144-H144-J144-L144-N144</f>
        <v>#DIV/0!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 t="e">
        <f t="shared" si="280"/>
        <v>#DIV/0!</v>
      </c>
      <c r="G147" s="3">
        <f t="shared" si="280"/>
        <v>0</v>
      </c>
      <c r="H147" s="3" t="e">
        <f t="shared" si="280"/>
        <v>#DIV/0!</v>
      </c>
      <c r="I147" s="3">
        <f t="shared" si="280"/>
        <v>0</v>
      </c>
      <c r="J147" s="3" t="e">
        <f t="shared" si="280"/>
        <v>#DIV/0!</v>
      </c>
      <c r="K147" s="3">
        <f t="shared" si="280"/>
        <v>0</v>
      </c>
      <c r="L147" s="3" t="e">
        <f t="shared" si="280"/>
        <v>#DIV/0!</v>
      </c>
      <c r="M147" s="3" t="e">
        <f t="shared" si="280"/>
        <v>#DIV/0!</v>
      </c>
      <c r="N147" s="3" t="e">
        <f t="shared" si="280"/>
        <v>#DIV/0!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 t="e">
        <f t="shared" si="281"/>
        <v>#DIV/0!</v>
      </c>
      <c r="G148" s="13">
        <f t="shared" si="281"/>
        <v>0</v>
      </c>
      <c r="H148" s="13" t="e">
        <f t="shared" si="281"/>
        <v>#DIV/0!</v>
      </c>
      <c r="I148" s="13">
        <f t="shared" si="281"/>
        <v>0</v>
      </c>
      <c r="J148" s="13" t="e">
        <f t="shared" si="281"/>
        <v>#DIV/0!</v>
      </c>
      <c r="K148" s="13">
        <f t="shared" si="281"/>
        <v>0</v>
      </c>
      <c r="L148" s="13" t="e">
        <f t="shared" si="281"/>
        <v>#DIV/0!</v>
      </c>
      <c r="M148" s="13" t="e">
        <f t="shared" si="281"/>
        <v>#DIV/0!</v>
      </c>
      <c r="N148" s="13" t="e">
        <f t="shared" si="281"/>
        <v>#DIV/0!</v>
      </c>
      <c r="O148" s="13" t="e">
        <f>SUM(D148:N148)</f>
        <v>#DIV/0!</v>
      </c>
      <c r="P148" s="13" t="e">
        <f>(100*O148)/$O$189</f>
        <v>#DIV/0!</v>
      </c>
      <c r="Q148" s="18" t="e">
        <f t="shared" ref="Q148" si="282">(1000000*P148)/100</f>
        <v>#DIV/0!</v>
      </c>
      <c r="R148" s="30" t="e">
        <f t="shared" ref="R148" si="283">O148-G148-H148-J148-L148-N148</f>
        <v>#DIV/0!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 t="e">
        <f t="shared" si="288"/>
        <v>#DIV/0!</v>
      </c>
      <c r="G151" s="3">
        <f t="shared" si="288"/>
        <v>0</v>
      </c>
      <c r="H151" s="3" t="e">
        <f t="shared" si="288"/>
        <v>#DIV/0!</v>
      </c>
      <c r="I151" s="3">
        <f t="shared" si="288"/>
        <v>0</v>
      </c>
      <c r="J151" s="3" t="e">
        <f t="shared" si="288"/>
        <v>#DIV/0!</v>
      </c>
      <c r="K151" s="3">
        <f t="shared" si="288"/>
        <v>0</v>
      </c>
      <c r="L151" s="3" t="e">
        <f t="shared" si="288"/>
        <v>#DIV/0!</v>
      </c>
      <c r="M151" s="3" t="e">
        <f t="shared" si="288"/>
        <v>#DIV/0!</v>
      </c>
      <c r="N151" s="3" t="e">
        <f t="shared" si="288"/>
        <v>#DIV/0!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 t="e">
        <f t="shared" si="289"/>
        <v>#DIV/0!</v>
      </c>
      <c r="G152" s="13">
        <f t="shared" si="289"/>
        <v>0</v>
      </c>
      <c r="H152" s="13" t="e">
        <f t="shared" si="289"/>
        <v>#DIV/0!</v>
      </c>
      <c r="I152" s="13">
        <f t="shared" si="289"/>
        <v>0</v>
      </c>
      <c r="J152" s="13" t="e">
        <f t="shared" si="289"/>
        <v>#DIV/0!</v>
      </c>
      <c r="K152" s="13">
        <f t="shared" si="289"/>
        <v>0</v>
      </c>
      <c r="L152" s="13" t="e">
        <f t="shared" si="289"/>
        <v>#DIV/0!</v>
      </c>
      <c r="M152" s="13" t="e">
        <f t="shared" si="289"/>
        <v>#DIV/0!</v>
      </c>
      <c r="N152" s="13" t="e">
        <f t="shared" si="289"/>
        <v>#DIV/0!</v>
      </c>
      <c r="O152" s="13" t="e">
        <f>SUM(D152:N152)</f>
        <v>#DIV/0!</v>
      </c>
      <c r="P152" s="13" t="e">
        <f>(100*O152)/$O$189</f>
        <v>#DIV/0!</v>
      </c>
      <c r="Q152" s="18" t="e">
        <f t="shared" ref="Q152" si="290">(1000000*P152)/100</f>
        <v>#DIV/0!</v>
      </c>
      <c r="R152" s="30" t="e">
        <f t="shared" ref="R152" si="291">O152-G152-H152-J152-L152-N152</f>
        <v>#DIV/0!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/>
      <c r="H153" s="9"/>
      <c r="I153" s="9">
        <v>3</v>
      </c>
      <c r="J153" s="9"/>
      <c r="K153" s="9"/>
      <c r="L153" s="9"/>
      <c r="M153" s="9"/>
      <c r="N153" s="9"/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 t="e">
        <f t="shared" si="296"/>
        <v>#DIV/0!</v>
      </c>
      <c r="G155" s="3">
        <f t="shared" si="296"/>
        <v>0</v>
      </c>
      <c r="H155" s="3" t="e">
        <f t="shared" si="296"/>
        <v>#DIV/0!</v>
      </c>
      <c r="I155" s="3">
        <f t="shared" si="296"/>
        <v>0</v>
      </c>
      <c r="J155" s="3" t="e">
        <f t="shared" si="296"/>
        <v>#DIV/0!</v>
      </c>
      <c r="K155" s="3">
        <f t="shared" si="296"/>
        <v>0</v>
      </c>
      <c r="L155" s="3" t="e">
        <f t="shared" si="296"/>
        <v>#DIV/0!</v>
      </c>
      <c r="M155" s="3" t="e">
        <f t="shared" si="296"/>
        <v>#DIV/0!</v>
      </c>
      <c r="N155" s="3" t="e">
        <f t="shared" si="296"/>
        <v>#DIV/0!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 t="e">
        <f t="shared" si="297"/>
        <v>#DIV/0!</v>
      </c>
      <c r="G156" s="13">
        <f t="shared" si="297"/>
        <v>0</v>
      </c>
      <c r="H156" s="13" t="e">
        <f t="shared" si="297"/>
        <v>#DIV/0!</v>
      </c>
      <c r="I156" s="13">
        <f t="shared" si="297"/>
        <v>0</v>
      </c>
      <c r="J156" s="13" t="e">
        <f t="shared" si="297"/>
        <v>#DIV/0!</v>
      </c>
      <c r="K156" s="13">
        <f t="shared" si="297"/>
        <v>0</v>
      </c>
      <c r="L156" s="13" t="e">
        <f t="shared" si="297"/>
        <v>#DIV/0!</v>
      </c>
      <c r="M156" s="13" t="e">
        <f t="shared" si="297"/>
        <v>#DIV/0!</v>
      </c>
      <c r="N156" s="13" t="e">
        <f t="shared" si="297"/>
        <v>#DIV/0!</v>
      </c>
      <c r="O156" s="13" t="e">
        <f>SUM(D156:N156)</f>
        <v>#DIV/0!</v>
      </c>
      <c r="P156" s="13" t="e">
        <f>(100*O156)/$O$189</f>
        <v>#DIV/0!</v>
      </c>
      <c r="Q156" s="18" t="e">
        <f t="shared" ref="Q156" si="298">(1000000*P156)/100</f>
        <v>#DIV/0!</v>
      </c>
      <c r="R156" s="30" t="e">
        <f t="shared" ref="R156" si="299">O156-G156-H156-J156-L156-N156</f>
        <v>#DIV/0!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 t="e">
        <f t="shared" si="304"/>
        <v>#DIV/0!</v>
      </c>
      <c r="G159" s="3">
        <f t="shared" si="304"/>
        <v>0</v>
      </c>
      <c r="H159" s="3" t="e">
        <f t="shared" si="304"/>
        <v>#DIV/0!</v>
      </c>
      <c r="I159" s="3">
        <f t="shared" si="304"/>
        <v>0</v>
      </c>
      <c r="J159" s="3" t="e">
        <f t="shared" si="304"/>
        <v>#DIV/0!</v>
      </c>
      <c r="K159" s="3">
        <f t="shared" si="304"/>
        <v>0</v>
      </c>
      <c r="L159" s="3" t="e">
        <f t="shared" si="304"/>
        <v>#DIV/0!</v>
      </c>
      <c r="M159" s="3" t="e">
        <f t="shared" si="304"/>
        <v>#DIV/0!</v>
      </c>
      <c r="N159" s="3" t="e">
        <f t="shared" si="304"/>
        <v>#DIV/0!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 t="e">
        <f t="shared" si="305"/>
        <v>#DIV/0!</v>
      </c>
      <c r="G160" s="13">
        <f t="shared" si="305"/>
        <v>0</v>
      </c>
      <c r="H160" s="13" t="e">
        <f t="shared" si="305"/>
        <v>#DIV/0!</v>
      </c>
      <c r="I160" s="13">
        <f t="shared" si="305"/>
        <v>0</v>
      </c>
      <c r="J160" s="13" t="e">
        <f t="shared" si="305"/>
        <v>#DIV/0!</v>
      </c>
      <c r="K160" s="13">
        <f t="shared" si="305"/>
        <v>0</v>
      </c>
      <c r="L160" s="13" t="e">
        <f t="shared" si="305"/>
        <v>#DIV/0!</v>
      </c>
      <c r="M160" s="13" t="e">
        <f t="shared" si="305"/>
        <v>#DIV/0!</v>
      </c>
      <c r="N160" s="13" t="e">
        <f t="shared" si="305"/>
        <v>#DIV/0!</v>
      </c>
      <c r="O160" s="13" t="e">
        <f>SUM(D160:N160)</f>
        <v>#DIV/0!</v>
      </c>
      <c r="P160" s="13" t="e">
        <f>(100*O160)/$O$189</f>
        <v>#DIV/0!</v>
      </c>
      <c r="Q160" s="18" t="e">
        <f t="shared" ref="Q160" si="306">(1000000*P160)/100</f>
        <v>#DIV/0!</v>
      </c>
      <c r="R160" s="30" t="e">
        <f t="shared" ref="R160" si="307">O160-G160-H160-J160-L160-N160</f>
        <v>#DIV/0!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>
        <v>1E-3</v>
      </c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1.8000000000000002E-3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</v>
      </c>
      <c r="F163" s="3" t="e">
        <f t="shared" si="312"/>
        <v>#DIV/0!</v>
      </c>
      <c r="G163" s="3">
        <f t="shared" si="312"/>
        <v>0</v>
      </c>
      <c r="H163" s="3" t="e">
        <f t="shared" si="312"/>
        <v>#DIV/0!</v>
      </c>
      <c r="I163" s="3">
        <f t="shared" si="312"/>
        <v>0</v>
      </c>
      <c r="J163" s="3" t="e">
        <f t="shared" si="312"/>
        <v>#DIV/0!</v>
      </c>
      <c r="K163" s="3">
        <f t="shared" si="312"/>
        <v>1.6111370384830825E-3</v>
      </c>
      <c r="L163" s="3" t="e">
        <f t="shared" si="312"/>
        <v>#DIV/0!</v>
      </c>
      <c r="M163" s="3" t="e">
        <f t="shared" si="312"/>
        <v>#DIV/0!</v>
      </c>
      <c r="N163" s="3" t="e">
        <f t="shared" si="312"/>
        <v>#DIV/0!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</v>
      </c>
      <c r="F164" s="13" t="e">
        <f t="shared" si="313"/>
        <v>#DIV/0!</v>
      </c>
      <c r="G164" s="13">
        <f t="shared" si="313"/>
        <v>0</v>
      </c>
      <c r="H164" s="13" t="e">
        <f t="shared" si="313"/>
        <v>#DIV/0!</v>
      </c>
      <c r="I164" s="13">
        <f t="shared" si="313"/>
        <v>0</v>
      </c>
      <c r="J164" s="13" t="e">
        <f t="shared" si="313"/>
        <v>#DIV/0!</v>
      </c>
      <c r="K164" s="13">
        <f t="shared" si="313"/>
        <v>1.3195212345176444E-5</v>
      </c>
      <c r="L164" s="13" t="e">
        <f t="shared" si="313"/>
        <v>#DIV/0!</v>
      </c>
      <c r="M164" s="13" t="e">
        <f t="shared" si="313"/>
        <v>#DIV/0!</v>
      </c>
      <c r="N164" s="13" t="e">
        <f t="shared" si="313"/>
        <v>#DIV/0!</v>
      </c>
      <c r="O164" s="13" t="e">
        <f>SUM(D164:N164)</f>
        <v>#DIV/0!</v>
      </c>
      <c r="P164" s="13" t="e">
        <f>(100*O164)/$O$189</f>
        <v>#DIV/0!</v>
      </c>
      <c r="Q164" s="18" t="e">
        <f t="shared" ref="Q164" si="314">(1000000*P164)/100</f>
        <v>#DIV/0!</v>
      </c>
      <c r="R164" s="30" t="e">
        <f t="shared" ref="R164" si="315">O164-G164-H164-J164-L164-N164</f>
        <v>#DIV/0!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>
        <v>1</v>
      </c>
      <c r="E165" s="9">
        <v>0.05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1.5</v>
      </c>
      <c r="E166" s="3">
        <f t="shared" si="319"/>
        <v>7.5000000000000011E-2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0.78562824071649306</v>
      </c>
      <c r="E167" s="3">
        <f t="shared" si="320"/>
        <v>7.5976295395836502E-2</v>
      </c>
      <c r="F167" s="3" t="e">
        <f t="shared" si="320"/>
        <v>#DIV/0!</v>
      </c>
      <c r="G167" s="3">
        <f t="shared" si="320"/>
        <v>0</v>
      </c>
      <c r="H167" s="3" t="e">
        <f t="shared" si="320"/>
        <v>#DIV/0!</v>
      </c>
      <c r="I167" s="3">
        <f t="shared" si="320"/>
        <v>0</v>
      </c>
      <c r="J167" s="3" t="e">
        <f t="shared" si="320"/>
        <v>#DIV/0!</v>
      </c>
      <c r="K167" s="3">
        <f t="shared" si="320"/>
        <v>0</v>
      </c>
      <c r="L167" s="3" t="e">
        <f t="shared" si="320"/>
        <v>#DIV/0!</v>
      </c>
      <c r="M167" s="3" t="e">
        <f t="shared" si="320"/>
        <v>#DIV/0!</v>
      </c>
      <c r="N167" s="3" t="e">
        <f t="shared" si="320"/>
        <v>#DIV/0!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1.7967317865186194</v>
      </c>
      <c r="E168" s="13">
        <f t="shared" si="321"/>
        <v>0.16669199209846527</v>
      </c>
      <c r="F168" s="13" t="e">
        <f t="shared" si="321"/>
        <v>#DIV/0!</v>
      </c>
      <c r="G168" s="13">
        <f t="shared" si="321"/>
        <v>0</v>
      </c>
      <c r="H168" s="13" t="e">
        <f t="shared" si="321"/>
        <v>#DIV/0!</v>
      </c>
      <c r="I168" s="13">
        <f t="shared" si="321"/>
        <v>0</v>
      </c>
      <c r="J168" s="13" t="e">
        <f t="shared" si="321"/>
        <v>#DIV/0!</v>
      </c>
      <c r="K168" s="13">
        <f t="shared" si="321"/>
        <v>0</v>
      </c>
      <c r="L168" s="13" t="e">
        <f t="shared" si="321"/>
        <v>#DIV/0!</v>
      </c>
      <c r="M168" s="13" t="e">
        <f t="shared" si="321"/>
        <v>#DIV/0!</v>
      </c>
      <c r="N168" s="13" t="e">
        <f t="shared" si="321"/>
        <v>#DIV/0!</v>
      </c>
      <c r="O168" s="13" t="e">
        <f>SUM(D168:N168)</f>
        <v>#DIV/0!</v>
      </c>
      <c r="P168" s="13" t="e">
        <f>(100*O168)/$O$189</f>
        <v>#DIV/0!</v>
      </c>
      <c r="Q168" s="18" t="e">
        <f t="shared" ref="Q168" si="322">(1000000*P168)/100</f>
        <v>#DIV/0!</v>
      </c>
      <c r="R168" s="30" t="e">
        <f t="shared" ref="R168" si="323">O168-G168-H168-J168-L168-N168</f>
        <v>#DIV/0!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 t="e">
        <f t="shared" si="328"/>
        <v>#DIV/0!</v>
      </c>
      <c r="G171" s="3">
        <f t="shared" si="328"/>
        <v>0</v>
      </c>
      <c r="H171" s="3" t="e">
        <f t="shared" si="328"/>
        <v>#DIV/0!</v>
      </c>
      <c r="I171" s="3">
        <f t="shared" si="328"/>
        <v>0</v>
      </c>
      <c r="J171" s="3" t="e">
        <f t="shared" si="328"/>
        <v>#DIV/0!</v>
      </c>
      <c r="K171" s="3">
        <f t="shared" si="328"/>
        <v>0</v>
      </c>
      <c r="L171" s="3" t="e">
        <f t="shared" si="328"/>
        <v>#DIV/0!</v>
      </c>
      <c r="M171" s="3" t="e">
        <f t="shared" si="328"/>
        <v>#DIV/0!</v>
      </c>
      <c r="N171" s="3" t="e">
        <f t="shared" si="328"/>
        <v>#DIV/0!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 t="e">
        <f t="shared" si="329"/>
        <v>#DIV/0!</v>
      </c>
      <c r="G172" s="13">
        <f t="shared" si="329"/>
        <v>0</v>
      </c>
      <c r="H172" s="13" t="e">
        <f t="shared" si="329"/>
        <v>#DIV/0!</v>
      </c>
      <c r="I172" s="13">
        <f t="shared" si="329"/>
        <v>0</v>
      </c>
      <c r="J172" s="13" t="e">
        <f t="shared" si="329"/>
        <v>#DIV/0!</v>
      </c>
      <c r="K172" s="13">
        <f t="shared" si="329"/>
        <v>0</v>
      </c>
      <c r="L172" s="13" t="e">
        <f t="shared" si="329"/>
        <v>#DIV/0!</v>
      </c>
      <c r="M172" s="13" t="e">
        <f t="shared" si="329"/>
        <v>#DIV/0!</v>
      </c>
      <c r="N172" s="13" t="e">
        <f t="shared" si="329"/>
        <v>#DIV/0!</v>
      </c>
      <c r="O172" s="13" t="e">
        <f>SUM(D172:N172)</f>
        <v>#DIV/0!</v>
      </c>
      <c r="P172" s="13" t="e">
        <f>(100*O172)/$O$189</f>
        <v>#DIV/0!</v>
      </c>
      <c r="Q172" s="18" t="e">
        <f t="shared" ref="Q172" si="330">(1000000*P172)/100</f>
        <v>#DIV/0!</v>
      </c>
      <c r="R172" s="30" t="e">
        <f t="shared" ref="R172" si="331">O172-G172-H172-J172-L172-N172</f>
        <v>#DIV/0!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 t="e">
        <f t="shared" si="336"/>
        <v>#DIV/0!</v>
      </c>
      <c r="G175" s="3">
        <f t="shared" si="336"/>
        <v>0</v>
      </c>
      <c r="H175" s="3" t="e">
        <f t="shared" si="336"/>
        <v>#DIV/0!</v>
      </c>
      <c r="I175" s="3">
        <f t="shared" si="336"/>
        <v>0</v>
      </c>
      <c r="J175" s="3" t="e">
        <f t="shared" si="336"/>
        <v>#DIV/0!</v>
      </c>
      <c r="K175" s="3">
        <f t="shared" si="336"/>
        <v>0</v>
      </c>
      <c r="L175" s="3" t="e">
        <f t="shared" si="336"/>
        <v>#DIV/0!</v>
      </c>
      <c r="M175" s="3" t="e">
        <f t="shared" si="336"/>
        <v>#DIV/0!</v>
      </c>
      <c r="N175" s="3" t="e">
        <f t="shared" si="336"/>
        <v>#DIV/0!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 t="e">
        <f t="shared" si="337"/>
        <v>#DIV/0!</v>
      </c>
      <c r="G176" s="13">
        <f t="shared" si="337"/>
        <v>0</v>
      </c>
      <c r="H176" s="13" t="e">
        <f t="shared" si="337"/>
        <v>#DIV/0!</v>
      </c>
      <c r="I176" s="13">
        <f t="shared" si="337"/>
        <v>0</v>
      </c>
      <c r="J176" s="13" t="e">
        <f t="shared" si="337"/>
        <v>#DIV/0!</v>
      </c>
      <c r="K176" s="13">
        <f t="shared" si="337"/>
        <v>0</v>
      </c>
      <c r="L176" s="13" t="e">
        <f t="shared" si="337"/>
        <v>#DIV/0!</v>
      </c>
      <c r="M176" s="13" t="e">
        <f t="shared" si="337"/>
        <v>#DIV/0!</v>
      </c>
      <c r="N176" s="13" t="e">
        <f t="shared" si="337"/>
        <v>#DIV/0!</v>
      </c>
      <c r="O176" s="13" t="e">
        <f>SUM(D176:N176)</f>
        <v>#DIV/0!</v>
      </c>
      <c r="P176" s="13" t="e">
        <f>(100*O176)/$O$189</f>
        <v>#DIV/0!</v>
      </c>
      <c r="Q176" s="18" t="e">
        <f t="shared" ref="Q176" si="338">(1000000*P176)/100</f>
        <v>#DIV/0!</v>
      </c>
      <c r="R176" s="30" t="e">
        <f t="shared" ref="R176" si="339">O176-G176-H176-J176-L176-N176</f>
        <v>#DIV/0!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 t="e">
        <f t="shared" si="344"/>
        <v>#DIV/0!</v>
      </c>
      <c r="G179" s="3">
        <f t="shared" si="344"/>
        <v>0</v>
      </c>
      <c r="H179" s="3" t="e">
        <f t="shared" si="344"/>
        <v>#DIV/0!</v>
      </c>
      <c r="I179" s="3">
        <f t="shared" si="344"/>
        <v>0</v>
      </c>
      <c r="J179" s="3" t="e">
        <f t="shared" si="344"/>
        <v>#DIV/0!</v>
      </c>
      <c r="K179" s="3">
        <f t="shared" si="344"/>
        <v>0</v>
      </c>
      <c r="L179" s="3" t="e">
        <f t="shared" si="344"/>
        <v>#DIV/0!</v>
      </c>
      <c r="M179" s="3" t="e">
        <f t="shared" si="344"/>
        <v>#DIV/0!</v>
      </c>
      <c r="N179" s="3" t="e">
        <f t="shared" si="344"/>
        <v>#DIV/0!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 t="e">
        <f t="shared" si="345"/>
        <v>#DIV/0!</v>
      </c>
      <c r="G180" s="13">
        <f t="shared" si="345"/>
        <v>0</v>
      </c>
      <c r="H180" s="13" t="e">
        <f t="shared" si="345"/>
        <v>#DIV/0!</v>
      </c>
      <c r="I180" s="13">
        <f t="shared" si="345"/>
        <v>0</v>
      </c>
      <c r="J180" s="13" t="e">
        <f t="shared" si="345"/>
        <v>#DIV/0!</v>
      </c>
      <c r="K180" s="13">
        <f t="shared" si="345"/>
        <v>0</v>
      </c>
      <c r="L180" s="13" t="e">
        <f t="shared" si="345"/>
        <v>#DIV/0!</v>
      </c>
      <c r="M180" s="13" t="e">
        <f t="shared" si="345"/>
        <v>#DIV/0!</v>
      </c>
      <c r="N180" s="13" t="e">
        <f t="shared" si="345"/>
        <v>#DIV/0!</v>
      </c>
      <c r="O180" s="13" t="e">
        <f>SUM(D180:N180)</f>
        <v>#DIV/0!</v>
      </c>
      <c r="P180" s="13" t="e">
        <f>(100*O180)/$O$189</f>
        <v>#DIV/0!</v>
      </c>
      <c r="Q180" s="18" t="e">
        <f t="shared" ref="Q180" si="346">(1000000*P180)/100</f>
        <v>#DIV/0!</v>
      </c>
      <c r="R180" s="30" t="e">
        <f t="shared" ref="R180" si="347">O180-G180-H180-J180-L180-N180</f>
        <v>#DIV/0!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 t="e">
        <f t="shared" si="352"/>
        <v>#DIV/0!</v>
      </c>
      <c r="G183" s="3">
        <f t="shared" si="352"/>
        <v>0</v>
      </c>
      <c r="H183" s="3" t="e">
        <f t="shared" si="352"/>
        <v>#DIV/0!</v>
      </c>
      <c r="I183" s="3">
        <f t="shared" si="352"/>
        <v>0</v>
      </c>
      <c r="J183" s="3" t="e">
        <f t="shared" si="352"/>
        <v>#DIV/0!</v>
      </c>
      <c r="K183" s="3">
        <f t="shared" si="352"/>
        <v>0</v>
      </c>
      <c r="L183" s="3" t="e">
        <f t="shared" si="352"/>
        <v>#DIV/0!</v>
      </c>
      <c r="M183" s="3" t="e">
        <f t="shared" si="352"/>
        <v>#DIV/0!</v>
      </c>
      <c r="N183" s="3" t="e">
        <f t="shared" si="352"/>
        <v>#DIV/0!</v>
      </c>
      <c r="O183" s="3"/>
      <c r="P183" s="3"/>
      <c r="Q183" s="16"/>
      <c r="R183" s="14"/>
    </row>
    <row r="184" spans="1:21" ht="15" thickBot="1" x14ac:dyDescent="0.25">
      <c r="A184" s="21"/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 t="e">
        <f t="shared" si="353"/>
        <v>#DIV/0!</v>
      </c>
      <c r="G184" s="13">
        <f t="shared" si="353"/>
        <v>0</v>
      </c>
      <c r="H184" s="13" t="e">
        <f t="shared" si="353"/>
        <v>#DIV/0!</v>
      </c>
      <c r="I184" s="13">
        <f t="shared" si="353"/>
        <v>0</v>
      </c>
      <c r="J184" s="13" t="e">
        <f t="shared" si="353"/>
        <v>#DIV/0!</v>
      </c>
      <c r="K184" s="13">
        <f t="shared" si="353"/>
        <v>0</v>
      </c>
      <c r="L184" s="13" t="e">
        <f t="shared" si="353"/>
        <v>#DIV/0!</v>
      </c>
      <c r="M184" s="13" t="e">
        <f t="shared" si="353"/>
        <v>#DIV/0!</v>
      </c>
      <c r="N184" s="13" t="e">
        <f t="shared" si="353"/>
        <v>#DIV/0!</v>
      </c>
      <c r="O184" s="13" t="e">
        <f>SUM(D184:N184)</f>
        <v>#DIV/0!</v>
      </c>
      <c r="P184" s="13" t="e">
        <f>(100*O184)/$O$189</f>
        <v>#DIV/0!</v>
      </c>
      <c r="Q184" s="18" t="e">
        <f t="shared" ref="Q184" si="354">(1000000*P184)/100</f>
        <v>#DIV/0!</v>
      </c>
      <c r="R184" s="30" t="e">
        <f t="shared" ref="R184" si="355">O184-G184-H184-J184-L184-N184</f>
        <v>#DIV/0!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 t="e">
        <f t="shared" si="360"/>
        <v>#DIV/0!</v>
      </c>
      <c r="G187" s="3">
        <f t="shared" si="360"/>
        <v>0</v>
      </c>
      <c r="H187" s="3" t="e">
        <f t="shared" si="360"/>
        <v>#DIV/0!</v>
      </c>
      <c r="I187" s="3">
        <f t="shared" si="360"/>
        <v>0</v>
      </c>
      <c r="J187" s="3" t="e">
        <f t="shared" si="360"/>
        <v>#DIV/0!</v>
      </c>
      <c r="K187" s="3">
        <f t="shared" si="360"/>
        <v>0</v>
      </c>
      <c r="L187" s="3" t="e">
        <f t="shared" si="360"/>
        <v>#DIV/0!</v>
      </c>
      <c r="M187" s="3" t="e">
        <f t="shared" si="360"/>
        <v>#DIV/0!</v>
      </c>
      <c r="N187" s="3" t="e">
        <f t="shared" si="360"/>
        <v>#DIV/0!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 t="e">
        <f t="shared" si="361"/>
        <v>#DIV/0!</v>
      </c>
      <c r="G188" s="13">
        <f t="shared" si="361"/>
        <v>0</v>
      </c>
      <c r="H188" s="13" t="e">
        <f t="shared" si="361"/>
        <v>#DIV/0!</v>
      </c>
      <c r="I188" s="13">
        <f t="shared" si="361"/>
        <v>0</v>
      </c>
      <c r="J188" s="13" t="e">
        <f t="shared" si="361"/>
        <v>#DIV/0!</v>
      </c>
      <c r="K188" s="13">
        <f t="shared" si="361"/>
        <v>0</v>
      </c>
      <c r="L188" s="13" t="e">
        <f t="shared" si="361"/>
        <v>#DIV/0!</v>
      </c>
      <c r="M188" s="13" t="e">
        <f t="shared" si="361"/>
        <v>#DIV/0!</v>
      </c>
      <c r="N188" s="13" t="e">
        <f t="shared" si="361"/>
        <v>#DIV/0!</v>
      </c>
      <c r="O188" s="13" t="e">
        <f>SUM(D188:N188)</f>
        <v>#DIV/0!</v>
      </c>
      <c r="P188" s="13" t="e">
        <f t="shared" ref="P188" si="362">(100*O188)/$O$189</f>
        <v>#DIV/0!</v>
      </c>
      <c r="Q188" s="18" t="e">
        <f t="shared" ref="Q188" si="363">(1000000*P188)/100</f>
        <v>#DIV/0!</v>
      </c>
      <c r="R188" s="30" t="e">
        <f t="shared" ref="R188" si="364">O188-G188-H188-J188-L188-N188</f>
        <v>#DIV/0!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190.92999999999998</v>
      </c>
      <c r="E189" s="9">
        <f t="shared" si="368"/>
        <v>98.715000000000003</v>
      </c>
      <c r="F189" s="9">
        <f t="shared" si="368"/>
        <v>0</v>
      </c>
      <c r="G189" s="9">
        <f t="shared" si="368"/>
        <v>104.27000000000001</v>
      </c>
      <c r="H189" s="9">
        <f t="shared" si="368"/>
        <v>0</v>
      </c>
      <c r="I189" s="9">
        <f t="shared" si="368"/>
        <v>491.18663999999995</v>
      </c>
      <c r="J189" s="9">
        <f t="shared" si="368"/>
        <v>0</v>
      </c>
      <c r="K189" s="9">
        <f t="shared" si="368"/>
        <v>111.72234</v>
      </c>
      <c r="L189" s="9">
        <f t="shared" si="368"/>
        <v>0</v>
      </c>
      <c r="M189" s="9">
        <f t="shared" si="368"/>
        <v>0</v>
      </c>
      <c r="N189" s="9">
        <f t="shared" si="368"/>
        <v>0</v>
      </c>
      <c r="O189" s="9" t="e">
        <f>SUMIF($C$5:$C$188,"маса, г",O5:O188)</f>
        <v>#DIV/0!</v>
      </c>
      <c r="P189" s="9">
        <f>SUMIF(P5:P188,"&gt;=0")</f>
        <v>0</v>
      </c>
      <c r="Q189" s="9">
        <f>SUMIF(Q5:Q188,"&gt;=0")</f>
        <v>0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99.999999999999986</v>
      </c>
      <c r="F190" s="3">
        <f t="shared" si="369"/>
        <v>0</v>
      </c>
      <c r="G190" s="3">
        <f t="shared" si="369"/>
        <v>100</v>
      </c>
      <c r="H190" s="3">
        <f t="shared" si="369"/>
        <v>0</v>
      </c>
      <c r="I190" s="3">
        <f t="shared" si="369"/>
        <v>100</v>
      </c>
      <c r="J190" s="3">
        <f t="shared" si="369"/>
        <v>0</v>
      </c>
      <c r="K190" s="3">
        <f t="shared" si="369"/>
        <v>100</v>
      </c>
      <c r="L190" s="3">
        <f t="shared" si="369"/>
        <v>0</v>
      </c>
      <c r="M190" s="3">
        <f t="shared" si="369"/>
        <v>0</v>
      </c>
      <c r="N190" s="3">
        <f t="shared" si="369"/>
        <v>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228.7</v>
      </c>
      <c r="E191" s="2">
        <f t="shared" si="370"/>
        <v>219.4</v>
      </c>
      <c r="F191" s="2" t="e">
        <f t="shared" si="370"/>
        <v>#DIV/0!</v>
      </c>
      <c r="G191" s="2">
        <f t="shared" si="370"/>
        <v>771.59999999999991</v>
      </c>
      <c r="H191" s="2" t="e">
        <f t="shared" si="370"/>
        <v>#DIV/0!</v>
      </c>
      <c r="I191" s="2">
        <f t="shared" si="370"/>
        <v>8.0000000000000002E-3</v>
      </c>
      <c r="J191" s="2" t="e">
        <f t="shared" si="370"/>
        <v>#DIV/0!</v>
      </c>
      <c r="K191" s="2">
        <f t="shared" si="370"/>
        <v>0.81899999999999995</v>
      </c>
      <c r="L191" s="2" t="e">
        <f t="shared" si="370"/>
        <v>#DIV/0!</v>
      </c>
      <c r="M191" s="2" t="e">
        <f t="shared" si="370"/>
        <v>#DIV/0!</v>
      </c>
      <c r="N191" s="2" t="e">
        <f t="shared" si="370"/>
        <v>#DIV/0!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70" zoomScaleNormal="70" workbookViewId="0">
      <pane ySplit="4" topLeftCell="A164" activePane="bottomLeft" state="frozen"/>
      <selection pane="bottomLeft" activeCell="G114" sqref="G114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5" width="15.7109375" style="1" bestFit="1" customWidth="1" outlineLevel="1"/>
    <col min="6" max="6" width="14.28515625" style="1" customWidth="1" outlineLevel="1"/>
    <col min="7" max="7" width="15.7109375" style="1" bestFit="1" customWidth="1" outlineLevel="1"/>
    <col min="8" max="14" width="14.28515625" style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85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481.8</v>
      </c>
      <c r="E3" s="25">
        <v>181.3</v>
      </c>
      <c r="F3" s="25"/>
      <c r="G3" s="24">
        <v>663.7</v>
      </c>
      <c r="H3" s="24"/>
      <c r="I3" s="24"/>
      <c r="J3" s="24"/>
      <c r="K3" s="24"/>
      <c r="L3" s="24"/>
      <c r="M3" s="24"/>
      <c r="N3" s="24"/>
      <c r="O3" s="22">
        <f>SUM(D3:N3)</f>
        <v>1326.8000000000002</v>
      </c>
      <c r="P3" s="22"/>
      <c r="Q3" s="22"/>
      <c r="R3" s="33">
        <f>G3+H3+J3+L3+N3</f>
        <v>663.7</v>
      </c>
    </row>
    <row r="4" spans="1:21" ht="29.25" thickBot="1" x14ac:dyDescent="0.25">
      <c r="A4" s="35"/>
      <c r="B4" s="36"/>
      <c r="C4" s="23" t="s">
        <v>15</v>
      </c>
      <c r="D4" s="26">
        <f>(D3/$O$3)*100</f>
        <v>36.312933373530292</v>
      </c>
      <c r="E4" s="26">
        <f t="shared" ref="E4:N4" si="0">(E3/$O$3)*100</f>
        <v>13.664455833584563</v>
      </c>
      <c r="F4" s="26">
        <f t="shared" si="0"/>
        <v>0</v>
      </c>
      <c r="G4" s="26">
        <f t="shared" si="0"/>
        <v>50.022610792885139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2">
        <f>SUM(D4:N4)</f>
        <v>100</v>
      </c>
      <c r="P4" s="22"/>
      <c r="Q4" s="22"/>
      <c r="R4" s="34">
        <f>R3/O3</f>
        <v>0.50022610792885136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 t="e">
        <f t="shared" si="2"/>
        <v>#DIV/0!</v>
      </c>
      <c r="G7" s="3">
        <f t="shared" si="2"/>
        <v>0</v>
      </c>
      <c r="H7" s="3" t="e">
        <f t="shared" si="2"/>
        <v>#DIV/0!</v>
      </c>
      <c r="I7" s="3" t="e">
        <f t="shared" si="2"/>
        <v>#DIV/0!</v>
      </c>
      <c r="J7" s="3" t="e">
        <f t="shared" si="2"/>
        <v>#DIV/0!</v>
      </c>
      <c r="K7" s="3" t="e">
        <f t="shared" si="2"/>
        <v>#DIV/0!</v>
      </c>
      <c r="L7" s="3" t="e">
        <f t="shared" si="2"/>
        <v>#DIV/0!</v>
      </c>
      <c r="M7" s="3" t="e">
        <f t="shared" si="2"/>
        <v>#DIV/0!</v>
      </c>
      <c r="N7" s="3" t="e">
        <f t="shared" si="2"/>
        <v>#DIV/0!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 t="e">
        <f t="shared" si="3"/>
        <v>#DIV/0!</v>
      </c>
      <c r="G8" s="13">
        <f t="shared" si="3"/>
        <v>0</v>
      </c>
      <c r="H8" s="13" t="e">
        <f t="shared" si="3"/>
        <v>#DIV/0!</v>
      </c>
      <c r="I8" s="13" t="e">
        <f t="shared" si="3"/>
        <v>#DIV/0!</v>
      </c>
      <c r="J8" s="13" t="e">
        <f t="shared" si="3"/>
        <v>#DIV/0!</v>
      </c>
      <c r="K8" s="13" t="e">
        <f t="shared" si="3"/>
        <v>#DIV/0!</v>
      </c>
      <c r="L8" s="13" t="e">
        <f t="shared" si="3"/>
        <v>#DIV/0!</v>
      </c>
      <c r="M8" s="13" t="e">
        <f t="shared" si="3"/>
        <v>#DIV/0!</v>
      </c>
      <c r="N8" s="13" t="e">
        <f t="shared" si="3"/>
        <v>#DIV/0!</v>
      </c>
      <c r="O8" s="13" t="e">
        <f t="shared" ref="O8:O48" si="4">SUM(D8:N8)</f>
        <v>#DIV/0!</v>
      </c>
      <c r="P8" s="13" t="e">
        <f>(100*O8)/$O$189</f>
        <v>#DIV/0!</v>
      </c>
      <c r="Q8" s="18" t="e">
        <f>(1000000*P8)/100</f>
        <v>#DIV/0!</v>
      </c>
      <c r="R8" s="30" t="e">
        <f>O8-G8-H8-J8-L8-N8</f>
        <v>#DIV/0!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0</v>
      </c>
      <c r="J10" s="3">
        <f t="shared" si="5"/>
        <v>0</v>
      </c>
      <c r="K10" s="3">
        <f t="shared" si="5"/>
        <v>0</v>
      </c>
      <c r="L10" s="3">
        <f t="shared" si="5"/>
        <v>0</v>
      </c>
      <c r="M10" s="3">
        <f t="shared" si="5"/>
        <v>0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0</v>
      </c>
      <c r="F11" s="3" t="e">
        <f t="shared" si="6"/>
        <v>#DIV/0!</v>
      </c>
      <c r="G11" s="3">
        <f t="shared" si="6"/>
        <v>0</v>
      </c>
      <c r="H11" s="3" t="e">
        <f t="shared" si="6"/>
        <v>#DIV/0!</v>
      </c>
      <c r="I11" s="3" t="e">
        <f t="shared" si="6"/>
        <v>#DIV/0!</v>
      </c>
      <c r="J11" s="3" t="e">
        <f t="shared" si="6"/>
        <v>#DIV/0!</v>
      </c>
      <c r="K11" s="3" t="e">
        <f t="shared" si="6"/>
        <v>#DIV/0!</v>
      </c>
      <c r="L11" s="3" t="e">
        <f t="shared" si="6"/>
        <v>#DIV/0!</v>
      </c>
      <c r="M11" s="3" t="e">
        <f t="shared" si="6"/>
        <v>#DIV/0!</v>
      </c>
      <c r="N11" s="3" t="e">
        <f t="shared" si="6"/>
        <v>#DIV/0!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0</v>
      </c>
      <c r="F12" s="13" t="e">
        <f t="shared" si="7"/>
        <v>#DIV/0!</v>
      </c>
      <c r="G12" s="13">
        <f t="shared" si="7"/>
        <v>0</v>
      </c>
      <c r="H12" s="13" t="e">
        <f t="shared" si="7"/>
        <v>#DIV/0!</v>
      </c>
      <c r="I12" s="13" t="e">
        <f t="shared" si="7"/>
        <v>#DIV/0!</v>
      </c>
      <c r="J12" s="13" t="e">
        <f t="shared" si="7"/>
        <v>#DIV/0!</v>
      </c>
      <c r="K12" s="13" t="e">
        <f t="shared" si="7"/>
        <v>#DIV/0!</v>
      </c>
      <c r="L12" s="13" t="e">
        <f t="shared" si="7"/>
        <v>#DIV/0!</v>
      </c>
      <c r="M12" s="13" t="e">
        <f t="shared" si="7"/>
        <v>#DIV/0!</v>
      </c>
      <c r="N12" s="13" t="e">
        <f t="shared" si="7"/>
        <v>#DIV/0!</v>
      </c>
      <c r="O12" s="13" t="e">
        <f t="shared" si="4"/>
        <v>#DIV/0!</v>
      </c>
      <c r="P12" s="13" t="e">
        <f>(100*O12)/$O$189</f>
        <v>#DIV/0!</v>
      </c>
      <c r="Q12" s="18" t="e">
        <f t="shared" ref="Q12" si="8">(1000000*P12)/100</f>
        <v>#DIV/0!</v>
      </c>
      <c r="R12" s="30" t="e">
        <f t="shared" ref="R12" si="9">O12-G12-H12-J12-L12-N12</f>
        <v>#DIV/0!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0</v>
      </c>
      <c r="L14" s="3">
        <f t="shared" si="13"/>
        <v>0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0</v>
      </c>
      <c r="F15" s="3" t="e">
        <f t="shared" si="14"/>
        <v>#DIV/0!</v>
      </c>
      <c r="G15" s="3">
        <f t="shared" si="14"/>
        <v>0</v>
      </c>
      <c r="H15" s="3" t="e">
        <f t="shared" si="14"/>
        <v>#DIV/0!</v>
      </c>
      <c r="I15" s="3" t="e">
        <f t="shared" si="14"/>
        <v>#DIV/0!</v>
      </c>
      <c r="J15" s="3" t="e">
        <f t="shared" si="14"/>
        <v>#DIV/0!</v>
      </c>
      <c r="K15" s="3" t="e">
        <f t="shared" si="14"/>
        <v>#DIV/0!</v>
      </c>
      <c r="L15" s="3" t="e">
        <f t="shared" si="14"/>
        <v>#DIV/0!</v>
      </c>
      <c r="M15" s="3" t="e">
        <f t="shared" si="14"/>
        <v>#DIV/0!</v>
      </c>
      <c r="N15" s="3" t="e">
        <f t="shared" si="14"/>
        <v>#DIV/0!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0</v>
      </c>
      <c r="F16" s="13" t="e">
        <f t="shared" si="15"/>
        <v>#DIV/0!</v>
      </c>
      <c r="G16" s="13">
        <f t="shared" si="15"/>
        <v>0</v>
      </c>
      <c r="H16" s="13" t="e">
        <f t="shared" si="15"/>
        <v>#DIV/0!</v>
      </c>
      <c r="I16" s="13" t="e">
        <f t="shared" si="15"/>
        <v>#DIV/0!</v>
      </c>
      <c r="J16" s="13" t="e">
        <f t="shared" si="15"/>
        <v>#DIV/0!</v>
      </c>
      <c r="K16" s="13" t="e">
        <f t="shared" si="15"/>
        <v>#DIV/0!</v>
      </c>
      <c r="L16" s="13" t="e">
        <f t="shared" si="15"/>
        <v>#DIV/0!</v>
      </c>
      <c r="M16" s="13" t="e">
        <f t="shared" si="15"/>
        <v>#DIV/0!</v>
      </c>
      <c r="N16" s="13" t="e">
        <f t="shared" si="15"/>
        <v>#DIV/0!</v>
      </c>
      <c r="O16" s="13" t="e">
        <f t="shared" si="4"/>
        <v>#DIV/0!</v>
      </c>
      <c r="P16" s="13" t="e">
        <f>(100*O16)/$O$189</f>
        <v>#DIV/0!</v>
      </c>
      <c r="Q16" s="18" t="e">
        <f t="shared" ref="Q16" si="16">(1000000*P16)/100</f>
        <v>#DIV/0!</v>
      </c>
      <c r="R16" s="30" t="e">
        <f t="shared" ref="R16" si="17">O16-G16-H16-J16-L16-N16</f>
        <v>#DIV/0!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0</v>
      </c>
      <c r="N18" s="3">
        <f t="shared" si="21"/>
        <v>0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 t="e">
        <f t="shared" si="22"/>
        <v>#DIV/0!</v>
      </c>
      <c r="G19" s="3">
        <f t="shared" si="22"/>
        <v>0</v>
      </c>
      <c r="H19" s="3" t="e">
        <f t="shared" si="22"/>
        <v>#DIV/0!</v>
      </c>
      <c r="I19" s="3" t="e">
        <f t="shared" si="22"/>
        <v>#DIV/0!</v>
      </c>
      <c r="J19" s="3" t="e">
        <f t="shared" si="22"/>
        <v>#DIV/0!</v>
      </c>
      <c r="K19" s="3" t="e">
        <f t="shared" si="22"/>
        <v>#DIV/0!</v>
      </c>
      <c r="L19" s="3" t="e">
        <f t="shared" si="22"/>
        <v>#DIV/0!</v>
      </c>
      <c r="M19" s="3" t="e">
        <f t="shared" si="22"/>
        <v>#DIV/0!</v>
      </c>
      <c r="N19" s="3" t="e">
        <f t="shared" si="22"/>
        <v>#DIV/0!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 t="e">
        <f t="shared" si="23"/>
        <v>#DIV/0!</v>
      </c>
      <c r="G20" s="13">
        <f t="shared" si="23"/>
        <v>0</v>
      </c>
      <c r="H20" s="13" t="e">
        <f t="shared" si="23"/>
        <v>#DIV/0!</v>
      </c>
      <c r="I20" s="13" t="e">
        <f t="shared" si="23"/>
        <v>#DIV/0!</v>
      </c>
      <c r="J20" s="13" t="e">
        <f t="shared" si="23"/>
        <v>#DIV/0!</v>
      </c>
      <c r="K20" s="13" t="e">
        <f t="shared" si="23"/>
        <v>#DIV/0!</v>
      </c>
      <c r="L20" s="13" t="e">
        <f t="shared" si="23"/>
        <v>#DIV/0!</v>
      </c>
      <c r="M20" s="13" t="e">
        <f t="shared" si="23"/>
        <v>#DIV/0!</v>
      </c>
      <c r="N20" s="13" t="e">
        <f t="shared" si="23"/>
        <v>#DIV/0!</v>
      </c>
      <c r="O20" s="13" t="e">
        <f t="shared" si="4"/>
        <v>#DIV/0!</v>
      </c>
      <c r="P20" s="13" t="e">
        <f>(100*O20)/$O$189</f>
        <v>#DIV/0!</v>
      </c>
      <c r="Q20" s="18" t="e">
        <f t="shared" ref="Q20" si="24">(1000000*P20)/100</f>
        <v>#DIV/0!</v>
      </c>
      <c r="R20" s="30" t="e">
        <f t="shared" ref="R20" si="25">O20-G20-H20-J20-L20-N20</f>
        <v>#DIV/0!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/>
      <c r="F21" s="9"/>
      <c r="G21" s="9">
        <v>0.5</v>
      </c>
      <c r="H21" s="9"/>
      <c r="I21" s="9"/>
      <c r="J21" s="9"/>
      <c r="K21" s="9"/>
      <c r="L21" s="9"/>
      <c r="M21" s="9"/>
      <c r="N21" s="9"/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0</v>
      </c>
      <c r="F22" s="3">
        <f t="shared" si="29"/>
        <v>0</v>
      </c>
      <c r="G22" s="3">
        <f t="shared" si="29"/>
        <v>1.7250000000000001</v>
      </c>
      <c r="H22" s="3">
        <f t="shared" si="29"/>
        <v>0</v>
      </c>
      <c r="I22" s="3">
        <f t="shared" si="29"/>
        <v>0</v>
      </c>
      <c r="J22" s="3">
        <f t="shared" si="29"/>
        <v>0</v>
      </c>
      <c r="K22" s="3">
        <f t="shared" si="29"/>
        <v>0</v>
      </c>
      <c r="L22" s="3">
        <f t="shared" si="29"/>
        <v>0</v>
      </c>
      <c r="M22" s="3">
        <f t="shared" si="29"/>
        <v>0</v>
      </c>
      <c r="N22" s="3">
        <f t="shared" si="29"/>
        <v>0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0</v>
      </c>
      <c r="F23" s="3" t="e">
        <f t="shared" si="30"/>
        <v>#DIV/0!</v>
      </c>
      <c r="G23" s="3">
        <f t="shared" si="30"/>
        <v>1.9341817570219206</v>
      </c>
      <c r="H23" s="3" t="e">
        <f t="shared" si="30"/>
        <v>#DIV/0!</v>
      </c>
      <c r="I23" s="3" t="e">
        <f t="shared" si="30"/>
        <v>#DIV/0!</v>
      </c>
      <c r="J23" s="3" t="e">
        <f t="shared" si="30"/>
        <v>#DIV/0!</v>
      </c>
      <c r="K23" s="3" t="e">
        <f t="shared" si="30"/>
        <v>#DIV/0!</v>
      </c>
      <c r="L23" s="3" t="e">
        <f t="shared" si="30"/>
        <v>#DIV/0!</v>
      </c>
      <c r="M23" s="3" t="e">
        <f t="shared" si="30"/>
        <v>#DIV/0!</v>
      </c>
      <c r="N23" s="3" t="e">
        <f t="shared" si="30"/>
        <v>#DIV/0!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0</v>
      </c>
      <c r="F24" s="13" t="e">
        <f t="shared" si="31"/>
        <v>#DIV/0!</v>
      </c>
      <c r="G24" s="13">
        <f t="shared" si="31"/>
        <v>12.837164321354487</v>
      </c>
      <c r="H24" s="13" t="e">
        <f t="shared" si="31"/>
        <v>#DIV/0!</v>
      </c>
      <c r="I24" s="13" t="e">
        <f t="shared" si="31"/>
        <v>#DIV/0!</v>
      </c>
      <c r="J24" s="13" t="e">
        <f t="shared" si="31"/>
        <v>#DIV/0!</v>
      </c>
      <c r="K24" s="13" t="e">
        <f t="shared" si="31"/>
        <v>#DIV/0!</v>
      </c>
      <c r="L24" s="13" t="e">
        <f t="shared" si="31"/>
        <v>#DIV/0!</v>
      </c>
      <c r="M24" s="13" t="e">
        <f t="shared" si="31"/>
        <v>#DIV/0!</v>
      </c>
      <c r="N24" s="13" t="e">
        <f t="shared" si="31"/>
        <v>#DIV/0!</v>
      </c>
      <c r="O24" s="13" t="e">
        <f t="shared" si="4"/>
        <v>#DIV/0!</v>
      </c>
      <c r="P24" s="13" t="e">
        <f>(100*O24)/$O$189</f>
        <v>#DIV/0!</v>
      </c>
      <c r="Q24" s="18" t="e">
        <f t="shared" ref="Q24" si="32">(1000000*P24)/100</f>
        <v>#DIV/0!</v>
      </c>
      <c r="R24" s="30" t="e">
        <f t="shared" ref="R24" si="33">O24-G24-H24-J24-L24-N24</f>
        <v>#DIV/0!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 t="e">
        <f t="shared" si="38"/>
        <v>#DIV/0!</v>
      </c>
      <c r="G27" s="3">
        <f t="shared" si="38"/>
        <v>0</v>
      </c>
      <c r="H27" s="3" t="e">
        <f t="shared" si="38"/>
        <v>#DIV/0!</v>
      </c>
      <c r="I27" s="3" t="e">
        <f t="shared" si="38"/>
        <v>#DIV/0!</v>
      </c>
      <c r="J27" s="3" t="e">
        <f t="shared" si="38"/>
        <v>#DIV/0!</v>
      </c>
      <c r="K27" s="3" t="e">
        <f t="shared" si="38"/>
        <v>#DIV/0!</v>
      </c>
      <c r="L27" s="3" t="e">
        <f t="shared" si="38"/>
        <v>#DIV/0!</v>
      </c>
      <c r="M27" s="3" t="e">
        <f t="shared" si="38"/>
        <v>#DIV/0!</v>
      </c>
      <c r="N27" s="3" t="e">
        <f t="shared" si="38"/>
        <v>#DIV/0!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 t="e">
        <f t="shared" si="39"/>
        <v>#DIV/0!</v>
      </c>
      <c r="G28" s="13">
        <f t="shared" si="39"/>
        <v>0</v>
      </c>
      <c r="H28" s="13" t="e">
        <f t="shared" si="39"/>
        <v>#DIV/0!</v>
      </c>
      <c r="I28" s="13" t="e">
        <f t="shared" si="39"/>
        <v>#DIV/0!</v>
      </c>
      <c r="J28" s="13" t="e">
        <f t="shared" si="39"/>
        <v>#DIV/0!</v>
      </c>
      <c r="K28" s="13" t="e">
        <f t="shared" si="39"/>
        <v>#DIV/0!</v>
      </c>
      <c r="L28" s="13" t="e">
        <f t="shared" si="39"/>
        <v>#DIV/0!</v>
      </c>
      <c r="M28" s="13" t="e">
        <f t="shared" si="39"/>
        <v>#DIV/0!</v>
      </c>
      <c r="N28" s="13" t="e">
        <f t="shared" si="39"/>
        <v>#DIV/0!</v>
      </c>
      <c r="O28" s="13" t="e">
        <f t="shared" si="4"/>
        <v>#DIV/0!</v>
      </c>
      <c r="P28" s="13" t="e">
        <f>(100*O28)/$O$189</f>
        <v>#DIV/0!</v>
      </c>
      <c r="Q28" s="18" t="e">
        <f t="shared" ref="Q28" si="40">(1000000*P28)/100</f>
        <v>#DIV/0!</v>
      </c>
      <c r="R28" s="30" t="e">
        <f t="shared" ref="R28" si="41">O28-G28-H28-J28-L28-N28</f>
        <v>#DIV/0!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>
        <v>2</v>
      </c>
      <c r="E29" s="9">
        <v>0.5</v>
      </c>
      <c r="F29" s="9"/>
      <c r="G29" s="9">
        <v>0.5</v>
      </c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2.6</v>
      </c>
      <c r="E30" s="3">
        <f t="shared" ref="E30:N30" si="45">E29*$B$32</f>
        <v>0.65</v>
      </c>
      <c r="F30" s="3">
        <f t="shared" si="45"/>
        <v>0</v>
      </c>
      <c r="G30" s="3">
        <f t="shared" si="45"/>
        <v>0.65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1.2670212116894208</v>
      </c>
      <c r="E31" s="3">
        <f t="shared" si="46"/>
        <v>0.65392354124748486</v>
      </c>
      <c r="F31" s="3" t="e">
        <f t="shared" si="46"/>
        <v>#DIV/0!</v>
      </c>
      <c r="G31" s="3">
        <f t="shared" si="46"/>
        <v>0.72882211134159325</v>
      </c>
      <c r="H31" s="3" t="e">
        <f t="shared" si="46"/>
        <v>#DIV/0!</v>
      </c>
      <c r="I31" s="3" t="e">
        <f t="shared" si="46"/>
        <v>#DIV/0!</v>
      </c>
      <c r="J31" s="3" t="e">
        <f t="shared" si="46"/>
        <v>#DIV/0!</v>
      </c>
      <c r="K31" s="3" t="e">
        <f t="shared" si="46"/>
        <v>#DIV/0!</v>
      </c>
      <c r="L31" s="3" t="e">
        <f t="shared" si="46"/>
        <v>#DIV/0!</v>
      </c>
      <c r="M31" s="3" t="e">
        <f t="shared" si="46"/>
        <v>#DIV/0!</v>
      </c>
      <c r="N31" s="3" t="e">
        <f t="shared" si="46"/>
        <v>#DIV/0!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6.1045081979196301</v>
      </c>
      <c r="E32" s="13">
        <f t="shared" si="47"/>
        <v>1.1855633802816901</v>
      </c>
      <c r="F32" s="13" t="e">
        <f t="shared" si="47"/>
        <v>#DIV/0!</v>
      </c>
      <c r="G32" s="13">
        <f t="shared" si="47"/>
        <v>4.8371923529741547</v>
      </c>
      <c r="H32" s="13" t="e">
        <f t="shared" si="47"/>
        <v>#DIV/0!</v>
      </c>
      <c r="I32" s="13" t="e">
        <f t="shared" si="47"/>
        <v>#DIV/0!</v>
      </c>
      <c r="J32" s="13" t="e">
        <f t="shared" si="47"/>
        <v>#DIV/0!</v>
      </c>
      <c r="K32" s="13" t="e">
        <f t="shared" si="47"/>
        <v>#DIV/0!</v>
      </c>
      <c r="L32" s="13" t="e">
        <f t="shared" si="47"/>
        <v>#DIV/0!</v>
      </c>
      <c r="M32" s="13" t="e">
        <f t="shared" si="47"/>
        <v>#DIV/0!</v>
      </c>
      <c r="N32" s="13" t="e">
        <f t="shared" si="47"/>
        <v>#DIV/0!</v>
      </c>
      <c r="O32" s="13" t="e">
        <f t="shared" si="4"/>
        <v>#DIV/0!</v>
      </c>
      <c r="P32" s="13" t="e">
        <f>(100*O32)/$O$189</f>
        <v>#DIV/0!</v>
      </c>
      <c r="Q32" s="18" t="e">
        <f t="shared" ref="Q32" si="48">(1000000*P32)/100</f>
        <v>#DIV/0!</v>
      </c>
      <c r="R32" s="30" t="e">
        <f t="shared" ref="R32" si="49">O32-G32-H32-J32-L32-N32</f>
        <v>#DIV/0!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 t="e">
        <f t="shared" si="54"/>
        <v>#DIV/0!</v>
      </c>
      <c r="G35" s="3">
        <f t="shared" si="54"/>
        <v>0</v>
      </c>
      <c r="H35" s="3" t="e">
        <f t="shared" si="54"/>
        <v>#DIV/0!</v>
      </c>
      <c r="I35" s="3" t="e">
        <f t="shared" si="54"/>
        <v>#DIV/0!</v>
      </c>
      <c r="J35" s="3" t="e">
        <f t="shared" si="54"/>
        <v>#DIV/0!</v>
      </c>
      <c r="K35" s="3" t="e">
        <f t="shared" si="54"/>
        <v>#DIV/0!</v>
      </c>
      <c r="L35" s="3" t="e">
        <f t="shared" si="54"/>
        <v>#DIV/0!</v>
      </c>
      <c r="M35" s="3" t="e">
        <f t="shared" si="54"/>
        <v>#DIV/0!</v>
      </c>
      <c r="N35" s="3" t="e">
        <f t="shared" si="54"/>
        <v>#DIV/0!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 t="e">
        <f t="shared" si="55"/>
        <v>#DIV/0!</v>
      </c>
      <c r="G36" s="13">
        <f t="shared" si="55"/>
        <v>0</v>
      </c>
      <c r="H36" s="13" t="e">
        <f t="shared" si="55"/>
        <v>#DIV/0!</v>
      </c>
      <c r="I36" s="13" t="e">
        <f t="shared" si="55"/>
        <v>#DIV/0!</v>
      </c>
      <c r="J36" s="13" t="e">
        <f t="shared" si="55"/>
        <v>#DIV/0!</v>
      </c>
      <c r="K36" s="13" t="e">
        <f t="shared" si="55"/>
        <v>#DIV/0!</v>
      </c>
      <c r="L36" s="13" t="e">
        <f t="shared" si="55"/>
        <v>#DIV/0!</v>
      </c>
      <c r="M36" s="13" t="e">
        <f t="shared" si="55"/>
        <v>#DIV/0!</v>
      </c>
      <c r="N36" s="13" t="e">
        <f t="shared" si="55"/>
        <v>#DIV/0!</v>
      </c>
      <c r="O36" s="13" t="e">
        <f t="shared" si="4"/>
        <v>#DIV/0!</v>
      </c>
      <c r="P36" s="13" t="e">
        <f>(100*O36)/$O$189</f>
        <v>#DIV/0!</v>
      </c>
      <c r="Q36" s="18" t="e">
        <f t="shared" ref="Q36" si="56">(1000000*P36)/100</f>
        <v>#DIV/0!</v>
      </c>
      <c r="R36" s="30" t="e">
        <f t="shared" ref="R36" si="57">O36-G36-H36-J36-L36-N36</f>
        <v>#DIV/0!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0</v>
      </c>
      <c r="J38" s="3">
        <f t="shared" si="61"/>
        <v>0</v>
      </c>
      <c r="K38" s="3">
        <f t="shared" si="61"/>
        <v>0</v>
      </c>
      <c r="L38" s="3">
        <f t="shared" si="61"/>
        <v>0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</v>
      </c>
      <c r="F39" s="3" t="e">
        <f t="shared" si="62"/>
        <v>#DIV/0!</v>
      </c>
      <c r="G39" s="3">
        <f t="shared" si="62"/>
        <v>0</v>
      </c>
      <c r="H39" s="3" t="e">
        <f t="shared" si="62"/>
        <v>#DIV/0!</v>
      </c>
      <c r="I39" s="3" t="e">
        <f t="shared" si="62"/>
        <v>#DIV/0!</v>
      </c>
      <c r="J39" s="3" t="e">
        <f t="shared" si="62"/>
        <v>#DIV/0!</v>
      </c>
      <c r="K39" s="3" t="e">
        <f t="shared" si="62"/>
        <v>#DIV/0!</v>
      </c>
      <c r="L39" s="3" t="e">
        <f t="shared" si="62"/>
        <v>#DIV/0!</v>
      </c>
      <c r="M39" s="3" t="e">
        <f t="shared" si="62"/>
        <v>#DIV/0!</v>
      </c>
      <c r="N39" s="3" t="e">
        <f t="shared" si="62"/>
        <v>#DIV/0!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</v>
      </c>
      <c r="F40" s="13" t="e">
        <f t="shared" si="63"/>
        <v>#DIV/0!</v>
      </c>
      <c r="G40" s="13">
        <f t="shared" si="63"/>
        <v>0</v>
      </c>
      <c r="H40" s="13" t="e">
        <f t="shared" si="63"/>
        <v>#DIV/0!</v>
      </c>
      <c r="I40" s="13" t="e">
        <f t="shared" si="63"/>
        <v>#DIV/0!</v>
      </c>
      <c r="J40" s="13" t="e">
        <f t="shared" si="63"/>
        <v>#DIV/0!</v>
      </c>
      <c r="K40" s="13" t="e">
        <f t="shared" si="63"/>
        <v>#DIV/0!</v>
      </c>
      <c r="L40" s="13" t="e">
        <f t="shared" si="63"/>
        <v>#DIV/0!</v>
      </c>
      <c r="M40" s="13" t="e">
        <f t="shared" si="63"/>
        <v>#DIV/0!</v>
      </c>
      <c r="N40" s="13" t="e">
        <f t="shared" si="63"/>
        <v>#DIV/0!</v>
      </c>
      <c r="O40" s="13" t="e">
        <f t="shared" si="4"/>
        <v>#DIV/0!</v>
      </c>
      <c r="P40" s="13" t="e">
        <f>(100*O40)/$O$189</f>
        <v>#DIV/0!</v>
      </c>
      <c r="Q40" s="18" t="e">
        <f t="shared" ref="Q40" si="64">(1000000*P40)/100</f>
        <v>#DIV/0!</v>
      </c>
      <c r="R40" s="30" t="e">
        <f t="shared" ref="R40" si="65">O40-G40-H40-J40-L40-N40</f>
        <v>#DIV/0!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>
        <v>87.498000000000005</v>
      </c>
      <c r="E41" s="9">
        <v>40</v>
      </c>
      <c r="F41" s="9"/>
      <c r="G41" s="9">
        <v>25</v>
      </c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201.24539999999999</v>
      </c>
      <c r="E42" s="3">
        <f t="shared" ref="E42:N42" si="69">E41*$B$44</f>
        <v>92</v>
      </c>
      <c r="F42" s="3">
        <f t="shared" si="69"/>
        <v>0</v>
      </c>
      <c r="G42" s="3">
        <f t="shared" si="69"/>
        <v>57.499999999999993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98.070073290354671</v>
      </c>
      <c r="E43" s="3">
        <f t="shared" si="70"/>
        <v>92.555331991951704</v>
      </c>
      <c r="F43" s="3" t="e">
        <f t="shared" si="70"/>
        <v>#DIV/0!</v>
      </c>
      <c r="G43" s="3">
        <f t="shared" si="70"/>
        <v>64.472725234064015</v>
      </c>
      <c r="H43" s="3" t="e">
        <f t="shared" si="70"/>
        <v>#DIV/0!</v>
      </c>
      <c r="I43" s="3" t="e">
        <f t="shared" si="70"/>
        <v>#DIV/0!</v>
      </c>
      <c r="J43" s="3" t="e">
        <f t="shared" si="70"/>
        <v>#DIV/0!</v>
      </c>
      <c r="K43" s="3" t="e">
        <f t="shared" si="70"/>
        <v>#DIV/0!</v>
      </c>
      <c r="L43" s="3" t="e">
        <f t="shared" si="70"/>
        <v>#DIV/0!</v>
      </c>
      <c r="M43" s="3" t="e">
        <f t="shared" si="70"/>
        <v>#DIV/0!</v>
      </c>
      <c r="N43" s="3" t="e">
        <f t="shared" si="70"/>
        <v>#DIV/0!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472.50161311292885</v>
      </c>
      <c r="E44" s="13">
        <f t="shared" si="71"/>
        <v>167.80281690140845</v>
      </c>
      <c r="F44" s="13" t="e">
        <f t="shared" si="71"/>
        <v>#DIV/0!</v>
      </c>
      <c r="G44" s="13">
        <f t="shared" si="71"/>
        <v>427.90547737848289</v>
      </c>
      <c r="H44" s="13" t="e">
        <f t="shared" si="71"/>
        <v>#DIV/0!</v>
      </c>
      <c r="I44" s="13" t="e">
        <f t="shared" si="71"/>
        <v>#DIV/0!</v>
      </c>
      <c r="J44" s="13" t="e">
        <f t="shared" si="71"/>
        <v>#DIV/0!</v>
      </c>
      <c r="K44" s="13" t="e">
        <f t="shared" si="71"/>
        <v>#DIV/0!</v>
      </c>
      <c r="L44" s="13" t="e">
        <f t="shared" si="71"/>
        <v>#DIV/0!</v>
      </c>
      <c r="M44" s="13" t="e">
        <f t="shared" si="71"/>
        <v>#DIV/0!</v>
      </c>
      <c r="N44" s="13" t="e">
        <f t="shared" si="71"/>
        <v>#DIV/0!</v>
      </c>
      <c r="O44" s="13" t="e">
        <f t="shared" si="4"/>
        <v>#DIV/0!</v>
      </c>
      <c r="P44" s="13" t="e">
        <f>(100*O44)/$O$189</f>
        <v>#DIV/0!</v>
      </c>
      <c r="Q44" s="18" t="e">
        <f t="shared" ref="Q44" si="72">(1000000*P44)/100</f>
        <v>#DIV/0!</v>
      </c>
      <c r="R44" s="30" t="e">
        <f t="shared" ref="R44" si="73">O44-G44-H44-J44-L44-N44</f>
        <v>#DIV/0!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0</v>
      </c>
      <c r="F46" s="3">
        <f t="shared" si="77"/>
        <v>0</v>
      </c>
      <c r="G46" s="3">
        <f t="shared" si="77"/>
        <v>0</v>
      </c>
      <c r="H46" s="3">
        <f t="shared" si="77"/>
        <v>0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0</v>
      </c>
      <c r="E47" s="3">
        <f t="shared" si="78"/>
        <v>0</v>
      </c>
      <c r="F47" s="3" t="e">
        <f t="shared" si="78"/>
        <v>#DIV/0!</v>
      </c>
      <c r="G47" s="3">
        <f t="shared" si="78"/>
        <v>0</v>
      </c>
      <c r="H47" s="3" t="e">
        <f t="shared" si="78"/>
        <v>#DIV/0!</v>
      </c>
      <c r="I47" s="3" t="e">
        <f t="shared" si="78"/>
        <v>#DIV/0!</v>
      </c>
      <c r="J47" s="3" t="e">
        <f t="shared" si="78"/>
        <v>#DIV/0!</v>
      </c>
      <c r="K47" s="3" t="e">
        <f t="shared" si="78"/>
        <v>#DIV/0!</v>
      </c>
      <c r="L47" s="3" t="e">
        <f t="shared" si="78"/>
        <v>#DIV/0!</v>
      </c>
      <c r="M47" s="3" t="e">
        <f t="shared" si="78"/>
        <v>#DIV/0!</v>
      </c>
      <c r="N47" s="3" t="e">
        <f t="shared" si="78"/>
        <v>#DIV/0!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0</v>
      </c>
      <c r="E48" s="13">
        <f t="shared" si="79"/>
        <v>0</v>
      </c>
      <c r="F48" s="13" t="e">
        <f t="shared" si="79"/>
        <v>#DIV/0!</v>
      </c>
      <c r="G48" s="13">
        <f t="shared" si="79"/>
        <v>0</v>
      </c>
      <c r="H48" s="13" t="e">
        <f t="shared" si="79"/>
        <v>#DIV/0!</v>
      </c>
      <c r="I48" s="13" t="e">
        <f t="shared" si="79"/>
        <v>#DIV/0!</v>
      </c>
      <c r="J48" s="13" t="e">
        <f t="shared" si="79"/>
        <v>#DIV/0!</v>
      </c>
      <c r="K48" s="13" t="e">
        <f t="shared" si="79"/>
        <v>#DIV/0!</v>
      </c>
      <c r="L48" s="13" t="e">
        <f t="shared" si="79"/>
        <v>#DIV/0!</v>
      </c>
      <c r="M48" s="13" t="e">
        <f t="shared" si="79"/>
        <v>#DIV/0!</v>
      </c>
      <c r="N48" s="13" t="e">
        <f t="shared" si="79"/>
        <v>#DIV/0!</v>
      </c>
      <c r="O48" s="13" t="e">
        <f t="shared" si="4"/>
        <v>#DIV/0!</v>
      </c>
      <c r="P48" s="13" t="e">
        <f>(100*O48)/$O$189</f>
        <v>#DIV/0!</v>
      </c>
      <c r="Q48" s="18" t="e">
        <f t="shared" ref="Q48" si="80">(1000000*P48)/100</f>
        <v>#DIV/0!</v>
      </c>
      <c r="R48" s="30" t="e">
        <f t="shared" ref="R48" si="81">O48-G48-H48-J48-L48-N48</f>
        <v>#DIV/0!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 t="e">
        <f t="shared" si="86"/>
        <v>#DIV/0!</v>
      </c>
      <c r="G51" s="3">
        <f t="shared" si="86"/>
        <v>0</v>
      </c>
      <c r="H51" s="3" t="e">
        <f t="shared" si="86"/>
        <v>#DIV/0!</v>
      </c>
      <c r="I51" s="3" t="e">
        <f t="shared" si="86"/>
        <v>#DIV/0!</v>
      </c>
      <c r="J51" s="3" t="e">
        <f t="shared" si="86"/>
        <v>#DIV/0!</v>
      </c>
      <c r="K51" s="3" t="e">
        <f t="shared" si="86"/>
        <v>#DIV/0!</v>
      </c>
      <c r="L51" s="3" t="e">
        <f t="shared" si="86"/>
        <v>#DIV/0!</v>
      </c>
      <c r="M51" s="3" t="e">
        <f t="shared" si="86"/>
        <v>#DIV/0!</v>
      </c>
      <c r="N51" s="3" t="e">
        <f t="shared" si="86"/>
        <v>#DIV/0!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 t="e">
        <f t="shared" si="87"/>
        <v>#DIV/0!</v>
      </c>
      <c r="G52" s="13">
        <f t="shared" si="87"/>
        <v>0</v>
      </c>
      <c r="H52" s="13" t="e">
        <f t="shared" si="87"/>
        <v>#DIV/0!</v>
      </c>
      <c r="I52" s="13" t="e">
        <f t="shared" si="87"/>
        <v>#DIV/0!</v>
      </c>
      <c r="J52" s="13" t="e">
        <f t="shared" si="87"/>
        <v>#DIV/0!</v>
      </c>
      <c r="K52" s="13" t="e">
        <f t="shared" si="87"/>
        <v>#DIV/0!</v>
      </c>
      <c r="L52" s="13" t="e">
        <f t="shared" si="87"/>
        <v>#DIV/0!</v>
      </c>
      <c r="M52" s="13" t="e">
        <f t="shared" si="87"/>
        <v>#DIV/0!</v>
      </c>
      <c r="N52" s="13" t="e">
        <f t="shared" si="87"/>
        <v>#DIV/0!</v>
      </c>
      <c r="O52" s="13" t="e">
        <f>SUM(D52:N52)</f>
        <v>#DIV/0!</v>
      </c>
      <c r="P52" s="13" t="e">
        <f>(100*O52)/$O$189</f>
        <v>#DIV/0!</v>
      </c>
      <c r="Q52" s="18" t="e">
        <f t="shared" ref="Q52" si="88">(1000000*P52)/100</f>
        <v>#DIV/0!</v>
      </c>
      <c r="R52" s="30" t="e">
        <f t="shared" ref="R52" si="89">O52-G52-H52-J52-L52-N52</f>
        <v>#DIV/0!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0</v>
      </c>
      <c r="L54" s="3">
        <f t="shared" si="93"/>
        <v>0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 t="e">
        <f t="shared" si="94"/>
        <v>#DIV/0!</v>
      </c>
      <c r="G55" s="3">
        <f t="shared" si="94"/>
        <v>0</v>
      </c>
      <c r="H55" s="3" t="e">
        <f t="shared" si="94"/>
        <v>#DIV/0!</v>
      </c>
      <c r="I55" s="3" t="e">
        <f t="shared" si="94"/>
        <v>#DIV/0!</v>
      </c>
      <c r="J55" s="3" t="e">
        <f t="shared" si="94"/>
        <v>#DIV/0!</v>
      </c>
      <c r="K55" s="3" t="e">
        <f t="shared" si="94"/>
        <v>#DIV/0!</v>
      </c>
      <c r="L55" s="3" t="e">
        <f t="shared" si="94"/>
        <v>#DIV/0!</v>
      </c>
      <c r="M55" s="3" t="e">
        <f t="shared" si="94"/>
        <v>#DIV/0!</v>
      </c>
      <c r="N55" s="3" t="e">
        <f t="shared" si="94"/>
        <v>#DIV/0!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 t="e">
        <f t="shared" si="95"/>
        <v>#DIV/0!</v>
      </c>
      <c r="G56" s="13">
        <f t="shared" si="95"/>
        <v>0</v>
      </c>
      <c r="H56" s="13" t="e">
        <f t="shared" si="95"/>
        <v>#DIV/0!</v>
      </c>
      <c r="I56" s="13" t="e">
        <f t="shared" si="95"/>
        <v>#DIV/0!</v>
      </c>
      <c r="J56" s="13" t="e">
        <f t="shared" si="95"/>
        <v>#DIV/0!</v>
      </c>
      <c r="K56" s="13" t="e">
        <f t="shared" si="95"/>
        <v>#DIV/0!</v>
      </c>
      <c r="L56" s="13" t="e">
        <f t="shared" si="95"/>
        <v>#DIV/0!</v>
      </c>
      <c r="M56" s="13" t="e">
        <f t="shared" si="95"/>
        <v>#DIV/0!</v>
      </c>
      <c r="N56" s="13" t="e">
        <f t="shared" si="95"/>
        <v>#DIV/0!</v>
      </c>
      <c r="O56" s="13" t="e">
        <f>SUM(D56:N56)</f>
        <v>#DIV/0!</v>
      </c>
      <c r="P56" s="13" t="e">
        <f>(100*O56)/$O$189</f>
        <v>#DIV/0!</v>
      </c>
      <c r="Q56" s="18" t="e">
        <f t="shared" ref="Q56" si="96">(1000000*P56)/100</f>
        <v>#DIV/0!</v>
      </c>
      <c r="R56" s="30" t="e">
        <f t="shared" ref="R56" si="97">O56-G56-H56-J56-L56-N56</f>
        <v>#DIV/0!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0</v>
      </c>
      <c r="F58" s="3">
        <f t="shared" si="101"/>
        <v>0</v>
      </c>
      <c r="G58" s="3">
        <f t="shared" si="101"/>
        <v>0</v>
      </c>
      <c r="H58" s="3">
        <f t="shared" si="101"/>
        <v>0</v>
      </c>
      <c r="I58" s="3">
        <f t="shared" si="101"/>
        <v>0</v>
      </c>
      <c r="J58" s="3">
        <f t="shared" si="101"/>
        <v>0</v>
      </c>
      <c r="K58" s="3">
        <f t="shared" si="101"/>
        <v>0</v>
      </c>
      <c r="L58" s="3">
        <f t="shared" si="101"/>
        <v>0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0</v>
      </c>
      <c r="F59" s="3" t="e">
        <f t="shared" si="102"/>
        <v>#DIV/0!</v>
      </c>
      <c r="G59" s="3">
        <f t="shared" si="102"/>
        <v>0</v>
      </c>
      <c r="H59" s="3" t="e">
        <f t="shared" si="102"/>
        <v>#DIV/0!</v>
      </c>
      <c r="I59" s="3" t="e">
        <f t="shared" si="102"/>
        <v>#DIV/0!</v>
      </c>
      <c r="J59" s="3" t="e">
        <f t="shared" si="102"/>
        <v>#DIV/0!</v>
      </c>
      <c r="K59" s="3" t="e">
        <f t="shared" si="102"/>
        <v>#DIV/0!</v>
      </c>
      <c r="L59" s="3" t="e">
        <f t="shared" si="102"/>
        <v>#DIV/0!</v>
      </c>
      <c r="M59" s="3" t="e">
        <f t="shared" si="102"/>
        <v>#DIV/0!</v>
      </c>
      <c r="N59" s="3" t="e">
        <f t="shared" si="102"/>
        <v>#DIV/0!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0</v>
      </c>
      <c r="F60" s="13" t="e">
        <f t="shared" si="103"/>
        <v>#DIV/0!</v>
      </c>
      <c r="G60" s="13">
        <f t="shared" si="103"/>
        <v>0</v>
      </c>
      <c r="H60" s="13" t="e">
        <f t="shared" si="103"/>
        <v>#DIV/0!</v>
      </c>
      <c r="I60" s="13" t="e">
        <f t="shared" si="103"/>
        <v>#DIV/0!</v>
      </c>
      <c r="J60" s="13" t="e">
        <f t="shared" si="103"/>
        <v>#DIV/0!</v>
      </c>
      <c r="K60" s="13" t="e">
        <f t="shared" si="103"/>
        <v>#DIV/0!</v>
      </c>
      <c r="L60" s="13" t="e">
        <f t="shared" si="103"/>
        <v>#DIV/0!</v>
      </c>
      <c r="M60" s="13" t="e">
        <f t="shared" si="103"/>
        <v>#DIV/0!</v>
      </c>
      <c r="N60" s="13" t="e">
        <f t="shared" si="103"/>
        <v>#DIV/0!</v>
      </c>
      <c r="O60" s="13" t="e">
        <f>SUM(D60:N60)</f>
        <v>#DIV/0!</v>
      </c>
      <c r="P60" s="13" t="e">
        <f>(100*O60)/$O$189</f>
        <v>#DIV/0!</v>
      </c>
      <c r="Q60" s="18" t="e">
        <f t="shared" ref="Q60" si="104">(1000000*P60)/100</f>
        <v>#DIV/0!</v>
      </c>
      <c r="R60" s="30" t="e">
        <f t="shared" ref="R60" si="105">O60-G60-H60-J60-L60-N60</f>
        <v>#DIV/0!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0</v>
      </c>
      <c r="J62" s="3">
        <f t="shared" si="109"/>
        <v>0</v>
      </c>
      <c r="K62" s="3">
        <f t="shared" si="109"/>
        <v>0</v>
      </c>
      <c r="L62" s="3">
        <f t="shared" si="109"/>
        <v>0</v>
      </c>
      <c r="M62" s="3">
        <f t="shared" si="109"/>
        <v>0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 t="e">
        <f t="shared" si="110"/>
        <v>#DIV/0!</v>
      </c>
      <c r="G63" s="3">
        <f t="shared" si="110"/>
        <v>0</v>
      </c>
      <c r="H63" s="3" t="e">
        <f t="shared" si="110"/>
        <v>#DIV/0!</v>
      </c>
      <c r="I63" s="3" t="e">
        <f t="shared" si="110"/>
        <v>#DIV/0!</v>
      </c>
      <c r="J63" s="3" t="e">
        <f t="shared" si="110"/>
        <v>#DIV/0!</v>
      </c>
      <c r="K63" s="3" t="e">
        <f t="shared" si="110"/>
        <v>#DIV/0!</v>
      </c>
      <c r="L63" s="3" t="e">
        <f t="shared" si="110"/>
        <v>#DIV/0!</v>
      </c>
      <c r="M63" s="3" t="e">
        <f t="shared" si="110"/>
        <v>#DIV/0!</v>
      </c>
      <c r="N63" s="3" t="e">
        <f t="shared" si="110"/>
        <v>#DIV/0!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 t="e">
        <f t="shared" si="111"/>
        <v>#DIV/0!</v>
      </c>
      <c r="G64" s="13">
        <f t="shared" si="111"/>
        <v>0</v>
      </c>
      <c r="H64" s="13" t="e">
        <f t="shared" si="111"/>
        <v>#DIV/0!</v>
      </c>
      <c r="I64" s="13" t="e">
        <f t="shared" si="111"/>
        <v>#DIV/0!</v>
      </c>
      <c r="J64" s="13" t="e">
        <f t="shared" si="111"/>
        <v>#DIV/0!</v>
      </c>
      <c r="K64" s="13" t="e">
        <f t="shared" si="111"/>
        <v>#DIV/0!</v>
      </c>
      <c r="L64" s="13" t="e">
        <f t="shared" si="111"/>
        <v>#DIV/0!</v>
      </c>
      <c r="M64" s="13" t="e">
        <f t="shared" si="111"/>
        <v>#DIV/0!</v>
      </c>
      <c r="N64" s="13" t="e">
        <f t="shared" si="111"/>
        <v>#DIV/0!</v>
      </c>
      <c r="O64" s="13" t="e">
        <f>SUM(D64:N64)</f>
        <v>#DIV/0!</v>
      </c>
      <c r="P64" s="13" t="e">
        <f>(100*O64)/$O$189</f>
        <v>#DIV/0!</v>
      </c>
      <c r="Q64" s="18" t="e">
        <f t="shared" ref="Q64" si="112">(1000000*P64)/100</f>
        <v>#DIV/0!</v>
      </c>
      <c r="R64" s="30" t="e">
        <f t="shared" ref="R64" si="113">O64-G64-H64-J64-L64-N64</f>
        <v>#DIV/0!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0.5</v>
      </c>
      <c r="E65" s="9">
        <v>2</v>
      </c>
      <c r="F65" s="9"/>
      <c r="G65" s="9">
        <v>1</v>
      </c>
      <c r="H65" s="9"/>
      <c r="I65" s="9"/>
      <c r="J65" s="9"/>
      <c r="K65" s="9"/>
      <c r="L65" s="9"/>
      <c r="M65" s="9"/>
      <c r="N65" s="9"/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1.355</v>
      </c>
      <c r="E66" s="3">
        <f t="shared" si="117"/>
        <v>5.42</v>
      </c>
      <c r="F66" s="3">
        <f t="shared" si="117"/>
        <v>0</v>
      </c>
      <c r="G66" s="3">
        <f t="shared" si="117"/>
        <v>2.71</v>
      </c>
      <c r="H66" s="3">
        <f t="shared" si="117"/>
        <v>0</v>
      </c>
      <c r="I66" s="3">
        <f t="shared" si="117"/>
        <v>0</v>
      </c>
      <c r="J66" s="3">
        <f t="shared" si="117"/>
        <v>0</v>
      </c>
      <c r="K66" s="3">
        <f t="shared" si="117"/>
        <v>0</v>
      </c>
      <c r="L66" s="3">
        <f t="shared" si="117"/>
        <v>0</v>
      </c>
      <c r="M66" s="3">
        <f t="shared" si="117"/>
        <v>0</v>
      </c>
      <c r="N66" s="3">
        <f t="shared" si="117"/>
        <v>0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0.66031297763044816</v>
      </c>
      <c r="E67" s="3">
        <f t="shared" si="118"/>
        <v>5.4527162977867203</v>
      </c>
      <c r="F67" s="3" t="e">
        <f t="shared" si="118"/>
        <v>#DIV/0!</v>
      </c>
      <c r="G67" s="3">
        <f t="shared" si="118"/>
        <v>3.0386275719011042</v>
      </c>
      <c r="H67" s="3" t="e">
        <f t="shared" si="118"/>
        <v>#DIV/0!</v>
      </c>
      <c r="I67" s="3" t="e">
        <f t="shared" si="118"/>
        <v>#DIV/0!</v>
      </c>
      <c r="J67" s="3" t="e">
        <f t="shared" si="118"/>
        <v>#DIV/0!</v>
      </c>
      <c r="K67" s="3" t="e">
        <f t="shared" si="118"/>
        <v>#DIV/0!</v>
      </c>
      <c r="L67" s="3" t="e">
        <f t="shared" si="118"/>
        <v>#DIV/0!</v>
      </c>
      <c r="M67" s="3" t="e">
        <f t="shared" si="118"/>
        <v>#DIV/0!</v>
      </c>
      <c r="N67" s="3" t="e">
        <f t="shared" si="118"/>
        <v>#DIV/0!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3.1813879262234992</v>
      </c>
      <c r="E68" s="13">
        <f t="shared" si="119"/>
        <v>9.8857746478873239</v>
      </c>
      <c r="F68" s="13" t="e">
        <f t="shared" si="119"/>
        <v>#DIV/0!</v>
      </c>
      <c r="G68" s="13">
        <f t="shared" si="119"/>
        <v>20.167371194707631</v>
      </c>
      <c r="H68" s="13" t="e">
        <f t="shared" si="119"/>
        <v>#DIV/0!</v>
      </c>
      <c r="I68" s="13" t="e">
        <f t="shared" si="119"/>
        <v>#DIV/0!</v>
      </c>
      <c r="J68" s="13" t="e">
        <f t="shared" si="119"/>
        <v>#DIV/0!</v>
      </c>
      <c r="K68" s="13" t="e">
        <f t="shared" si="119"/>
        <v>#DIV/0!</v>
      </c>
      <c r="L68" s="13" t="e">
        <f t="shared" si="119"/>
        <v>#DIV/0!</v>
      </c>
      <c r="M68" s="13" t="e">
        <f t="shared" si="119"/>
        <v>#DIV/0!</v>
      </c>
      <c r="N68" s="13" t="e">
        <f t="shared" si="119"/>
        <v>#DIV/0!</v>
      </c>
      <c r="O68" s="13" t="e">
        <f>SUM(D68:N68)</f>
        <v>#DIV/0!</v>
      </c>
      <c r="P68" s="13" t="e">
        <f>(100*O68)/$O$189</f>
        <v>#DIV/0!</v>
      </c>
      <c r="Q68" s="18" t="e">
        <f t="shared" ref="Q68" si="120">(1000000*P68)/100</f>
        <v>#DIV/0!</v>
      </c>
      <c r="R68" s="30" t="e">
        <f t="shared" ref="R68" si="121">O68-G68-H68-J68-L68-N68</f>
        <v>#DIV/0!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>
        <v>2E-3</v>
      </c>
      <c r="E69" s="9">
        <v>0.5</v>
      </c>
      <c r="F69" s="9"/>
      <c r="G69" s="9">
        <v>10</v>
      </c>
      <c r="H69" s="9"/>
      <c r="I69" s="9"/>
      <c r="J69" s="9"/>
      <c r="K69" s="9"/>
      <c r="L69" s="9"/>
      <c r="M69" s="9"/>
      <c r="N69" s="9"/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5.3200000000000001E-3</v>
      </c>
      <c r="E70" s="3">
        <f t="shared" si="125"/>
        <v>1.33</v>
      </c>
      <c r="F70" s="3">
        <f t="shared" si="125"/>
        <v>0</v>
      </c>
      <c r="G70" s="3">
        <f t="shared" si="125"/>
        <v>26.6</v>
      </c>
      <c r="H70" s="3">
        <f t="shared" si="125"/>
        <v>0</v>
      </c>
      <c r="I70" s="3">
        <f t="shared" si="125"/>
        <v>0</v>
      </c>
      <c r="J70" s="3">
        <f t="shared" si="125"/>
        <v>0</v>
      </c>
      <c r="K70" s="3">
        <f t="shared" si="125"/>
        <v>0</v>
      </c>
      <c r="L70" s="3">
        <f t="shared" si="125"/>
        <v>0</v>
      </c>
      <c r="M70" s="3">
        <f t="shared" si="125"/>
        <v>0</v>
      </c>
      <c r="N70" s="3">
        <f t="shared" si="125"/>
        <v>0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2.5925203254568152E-3</v>
      </c>
      <c r="E71" s="3">
        <f t="shared" si="126"/>
        <v>1.3380281690140845</v>
      </c>
      <c r="F71" s="3" t="e">
        <f t="shared" si="126"/>
        <v>#DIV/0!</v>
      </c>
      <c r="G71" s="3">
        <f t="shared" si="126"/>
        <v>29.825643325671358</v>
      </c>
      <c r="H71" s="3" t="e">
        <f t="shared" si="126"/>
        <v>#DIV/0!</v>
      </c>
      <c r="I71" s="3" t="e">
        <f t="shared" si="126"/>
        <v>#DIV/0!</v>
      </c>
      <c r="J71" s="3" t="e">
        <f t="shared" si="126"/>
        <v>#DIV/0!</v>
      </c>
      <c r="K71" s="3" t="e">
        <f t="shared" si="126"/>
        <v>#DIV/0!</v>
      </c>
      <c r="L71" s="3" t="e">
        <f t="shared" si="126"/>
        <v>#DIV/0!</v>
      </c>
      <c r="M71" s="3" t="e">
        <f t="shared" si="126"/>
        <v>#DIV/0!</v>
      </c>
      <c r="N71" s="3" t="e">
        <f t="shared" si="126"/>
        <v>#DIV/0!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1.2490762928050935E-2</v>
      </c>
      <c r="E72" s="13">
        <f t="shared" si="127"/>
        <v>2.4258450704225352</v>
      </c>
      <c r="F72" s="13" t="e">
        <f t="shared" si="127"/>
        <v>#DIV/0!</v>
      </c>
      <c r="G72" s="13">
        <f t="shared" si="127"/>
        <v>197.9527947524808</v>
      </c>
      <c r="H72" s="13" t="e">
        <f t="shared" si="127"/>
        <v>#DIV/0!</v>
      </c>
      <c r="I72" s="13" t="e">
        <f t="shared" si="127"/>
        <v>#DIV/0!</v>
      </c>
      <c r="J72" s="13" t="e">
        <f t="shared" si="127"/>
        <v>#DIV/0!</v>
      </c>
      <c r="K72" s="13" t="e">
        <f t="shared" si="127"/>
        <v>#DIV/0!</v>
      </c>
      <c r="L72" s="13" t="e">
        <f t="shared" si="127"/>
        <v>#DIV/0!</v>
      </c>
      <c r="M72" s="13" t="e">
        <f t="shared" si="127"/>
        <v>#DIV/0!</v>
      </c>
      <c r="N72" s="13" t="e">
        <f t="shared" si="127"/>
        <v>#DIV/0!</v>
      </c>
      <c r="O72" s="13" t="e">
        <f t="shared" ref="O72:O88" si="128">SUM(D72:N72)</f>
        <v>#DIV/0!</v>
      </c>
      <c r="P72" s="13" t="e">
        <f>(100*O72)/$O$189</f>
        <v>#DIV/0!</v>
      </c>
      <c r="Q72" s="18" t="e">
        <f t="shared" ref="Q72" si="129">(1000000*P72)/100</f>
        <v>#DIV/0!</v>
      </c>
      <c r="R72" s="30" t="e">
        <f t="shared" ref="R72" si="130">O72-G72-H72-J72-L72-N72</f>
        <v>#DIV/0!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 t="e">
        <f t="shared" si="135"/>
        <v>#DIV/0!</v>
      </c>
      <c r="G75" s="3">
        <f t="shared" si="135"/>
        <v>0</v>
      </c>
      <c r="H75" s="3" t="e">
        <f t="shared" si="135"/>
        <v>#DIV/0!</v>
      </c>
      <c r="I75" s="3" t="e">
        <f t="shared" si="135"/>
        <v>#DIV/0!</v>
      </c>
      <c r="J75" s="3" t="e">
        <f t="shared" si="135"/>
        <v>#DIV/0!</v>
      </c>
      <c r="K75" s="3" t="e">
        <f t="shared" si="135"/>
        <v>#DIV/0!</v>
      </c>
      <c r="L75" s="3" t="e">
        <f t="shared" si="135"/>
        <v>#DIV/0!</v>
      </c>
      <c r="M75" s="3" t="e">
        <f t="shared" si="135"/>
        <v>#DIV/0!</v>
      </c>
      <c r="N75" s="3" t="e">
        <f t="shared" si="135"/>
        <v>#DIV/0!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 t="e">
        <f t="shared" si="136"/>
        <v>#DIV/0!</v>
      </c>
      <c r="G76" s="13">
        <f t="shared" si="136"/>
        <v>0</v>
      </c>
      <c r="H76" s="13" t="e">
        <f t="shared" si="136"/>
        <v>#DIV/0!</v>
      </c>
      <c r="I76" s="13" t="e">
        <f t="shared" si="136"/>
        <v>#DIV/0!</v>
      </c>
      <c r="J76" s="13" t="e">
        <f t="shared" si="136"/>
        <v>#DIV/0!</v>
      </c>
      <c r="K76" s="13" t="e">
        <f t="shared" si="136"/>
        <v>#DIV/0!</v>
      </c>
      <c r="L76" s="13" t="e">
        <f t="shared" si="136"/>
        <v>#DIV/0!</v>
      </c>
      <c r="M76" s="13" t="e">
        <f t="shared" si="136"/>
        <v>#DIV/0!</v>
      </c>
      <c r="N76" s="13" t="e">
        <f t="shared" si="136"/>
        <v>#DIV/0!</v>
      </c>
      <c r="O76" s="13" t="e">
        <f t="shared" si="128"/>
        <v>#DIV/0!</v>
      </c>
      <c r="P76" s="13" t="e">
        <f>(100*O76)/$O$189</f>
        <v>#DIV/0!</v>
      </c>
      <c r="Q76" s="18" t="e">
        <f t="shared" ref="Q76" si="137">(1000000*P76)/100</f>
        <v>#DIV/0!</v>
      </c>
      <c r="R76" s="30" t="e">
        <f t="shared" ref="R76" si="138">O76-G76-H76-J76-L76-N76</f>
        <v>#DIV/0!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0</v>
      </c>
      <c r="L78" s="3">
        <f t="shared" si="142"/>
        <v>0</v>
      </c>
      <c r="M78" s="3">
        <f t="shared" si="142"/>
        <v>0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 t="e">
        <f t="shared" si="143"/>
        <v>#DIV/0!</v>
      </c>
      <c r="G79" s="3">
        <f t="shared" si="143"/>
        <v>0</v>
      </c>
      <c r="H79" s="3" t="e">
        <f t="shared" si="143"/>
        <v>#DIV/0!</v>
      </c>
      <c r="I79" s="3" t="e">
        <f t="shared" si="143"/>
        <v>#DIV/0!</v>
      </c>
      <c r="J79" s="3" t="e">
        <f t="shared" si="143"/>
        <v>#DIV/0!</v>
      </c>
      <c r="K79" s="3" t="e">
        <f t="shared" si="143"/>
        <v>#DIV/0!</v>
      </c>
      <c r="L79" s="3" t="e">
        <f t="shared" si="143"/>
        <v>#DIV/0!</v>
      </c>
      <c r="M79" s="3" t="e">
        <f t="shared" si="143"/>
        <v>#DIV/0!</v>
      </c>
      <c r="N79" s="3" t="e">
        <f t="shared" si="143"/>
        <v>#DIV/0!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 t="e">
        <f t="shared" si="144"/>
        <v>#DIV/0!</v>
      </c>
      <c r="G80" s="13">
        <f t="shared" si="144"/>
        <v>0</v>
      </c>
      <c r="H80" s="13" t="e">
        <f t="shared" si="144"/>
        <v>#DIV/0!</v>
      </c>
      <c r="I80" s="13" t="e">
        <f t="shared" si="144"/>
        <v>#DIV/0!</v>
      </c>
      <c r="J80" s="13" t="e">
        <f t="shared" si="144"/>
        <v>#DIV/0!</v>
      </c>
      <c r="K80" s="13" t="e">
        <f t="shared" si="144"/>
        <v>#DIV/0!</v>
      </c>
      <c r="L80" s="13" t="e">
        <f t="shared" si="144"/>
        <v>#DIV/0!</v>
      </c>
      <c r="M80" s="13" t="e">
        <f t="shared" si="144"/>
        <v>#DIV/0!</v>
      </c>
      <c r="N80" s="13" t="e">
        <f t="shared" si="144"/>
        <v>#DIV/0!</v>
      </c>
      <c r="O80" s="13" t="e">
        <f t="shared" si="128"/>
        <v>#DIV/0!</v>
      </c>
      <c r="P80" s="13" t="e">
        <f>(100*O80)/$O$189</f>
        <v>#DIV/0!</v>
      </c>
      <c r="Q80" s="18" t="e">
        <f t="shared" ref="Q80" si="145">(1000000*P80)/100</f>
        <v>#DIV/0!</v>
      </c>
      <c r="R80" s="30" t="e">
        <f t="shared" ref="R80" si="146">O80-G80-H80-J80-L80-N80</f>
        <v>#DIV/0!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0</v>
      </c>
      <c r="J82" s="3">
        <f t="shared" si="150"/>
        <v>0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 t="e">
        <f t="shared" si="151"/>
        <v>#DIV/0!</v>
      </c>
      <c r="G83" s="3">
        <f t="shared" si="151"/>
        <v>0</v>
      </c>
      <c r="H83" s="3" t="e">
        <f t="shared" si="151"/>
        <v>#DIV/0!</v>
      </c>
      <c r="I83" s="3" t="e">
        <f t="shared" si="151"/>
        <v>#DIV/0!</v>
      </c>
      <c r="J83" s="3" t="e">
        <f t="shared" si="151"/>
        <v>#DIV/0!</v>
      </c>
      <c r="K83" s="3" t="e">
        <f t="shared" si="151"/>
        <v>#DIV/0!</v>
      </c>
      <c r="L83" s="3" t="e">
        <f t="shared" si="151"/>
        <v>#DIV/0!</v>
      </c>
      <c r="M83" s="3" t="e">
        <f t="shared" si="151"/>
        <v>#DIV/0!</v>
      </c>
      <c r="N83" s="3" t="e">
        <f t="shared" si="151"/>
        <v>#DIV/0!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 t="e">
        <f t="shared" si="152"/>
        <v>#DIV/0!</v>
      </c>
      <c r="G84" s="13">
        <f t="shared" si="152"/>
        <v>0</v>
      </c>
      <c r="H84" s="13" t="e">
        <f t="shared" si="152"/>
        <v>#DIV/0!</v>
      </c>
      <c r="I84" s="13" t="e">
        <f t="shared" si="152"/>
        <v>#DIV/0!</v>
      </c>
      <c r="J84" s="13" t="e">
        <f t="shared" si="152"/>
        <v>#DIV/0!</v>
      </c>
      <c r="K84" s="13" t="e">
        <f t="shared" si="152"/>
        <v>#DIV/0!</v>
      </c>
      <c r="L84" s="13" t="e">
        <f t="shared" si="152"/>
        <v>#DIV/0!</v>
      </c>
      <c r="M84" s="13" t="e">
        <f t="shared" si="152"/>
        <v>#DIV/0!</v>
      </c>
      <c r="N84" s="13" t="e">
        <f t="shared" si="152"/>
        <v>#DIV/0!</v>
      </c>
      <c r="O84" s="13" t="e">
        <f t="shared" si="128"/>
        <v>#DIV/0!</v>
      </c>
      <c r="P84" s="13" t="e">
        <f>(100*O84)/$O$189</f>
        <v>#DIV/0!</v>
      </c>
      <c r="Q84" s="18" t="e">
        <f t="shared" ref="Q84" si="153">(1000000*P84)/100</f>
        <v>#DIV/0!</v>
      </c>
      <c r="R84" s="30" t="e">
        <f t="shared" ref="R84" si="154">O84-G84-H84-J84-L84-N84</f>
        <v>#DIV/0!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0</v>
      </c>
      <c r="M86" s="3">
        <f t="shared" si="158"/>
        <v>0</v>
      </c>
      <c r="N86" s="3">
        <f t="shared" si="158"/>
        <v>0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 t="e">
        <f t="shared" si="159"/>
        <v>#DIV/0!</v>
      </c>
      <c r="G87" s="3">
        <f t="shared" si="159"/>
        <v>0</v>
      </c>
      <c r="H87" s="3" t="e">
        <f t="shared" si="159"/>
        <v>#DIV/0!</v>
      </c>
      <c r="I87" s="3" t="e">
        <f t="shared" si="159"/>
        <v>#DIV/0!</v>
      </c>
      <c r="J87" s="3" t="e">
        <f t="shared" si="159"/>
        <v>#DIV/0!</v>
      </c>
      <c r="K87" s="3" t="e">
        <f t="shared" si="159"/>
        <v>#DIV/0!</v>
      </c>
      <c r="L87" s="3" t="e">
        <f t="shared" si="159"/>
        <v>#DIV/0!</v>
      </c>
      <c r="M87" s="3" t="e">
        <f t="shared" si="159"/>
        <v>#DIV/0!</v>
      </c>
      <c r="N87" s="3" t="e">
        <f t="shared" si="159"/>
        <v>#DIV/0!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 t="e">
        <f t="shared" si="160"/>
        <v>#DIV/0!</v>
      </c>
      <c r="G88" s="13">
        <f t="shared" si="160"/>
        <v>0</v>
      </c>
      <c r="H88" s="13" t="e">
        <f t="shared" si="160"/>
        <v>#DIV/0!</v>
      </c>
      <c r="I88" s="13" t="e">
        <f t="shared" si="160"/>
        <v>#DIV/0!</v>
      </c>
      <c r="J88" s="13" t="e">
        <f t="shared" si="160"/>
        <v>#DIV/0!</v>
      </c>
      <c r="K88" s="13" t="e">
        <f t="shared" si="160"/>
        <v>#DIV/0!</v>
      </c>
      <c r="L88" s="13" t="e">
        <f t="shared" si="160"/>
        <v>#DIV/0!</v>
      </c>
      <c r="M88" s="13" t="e">
        <f t="shared" si="160"/>
        <v>#DIV/0!</v>
      </c>
      <c r="N88" s="13" t="e">
        <f t="shared" si="160"/>
        <v>#DIV/0!</v>
      </c>
      <c r="O88" s="13" t="e">
        <f t="shared" si="128"/>
        <v>#DIV/0!</v>
      </c>
      <c r="P88" s="13" t="e">
        <f>(100*O88)/$O$189</f>
        <v>#DIV/0!</v>
      </c>
      <c r="Q88" s="18" t="e">
        <f t="shared" ref="Q88" si="161">(1000000*P88)/100</f>
        <v>#DIV/0!</v>
      </c>
      <c r="R88" s="30" t="e">
        <f t="shared" ref="R88" si="162">O88-G88-H88-J88-L88-N88</f>
        <v>#DIV/0!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0</v>
      </c>
      <c r="N90" s="3">
        <f t="shared" si="166"/>
        <v>0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 t="e">
        <f t="shared" si="167"/>
        <v>#DIV/0!</v>
      </c>
      <c r="G91" s="3">
        <f t="shared" si="167"/>
        <v>0</v>
      </c>
      <c r="H91" s="3" t="e">
        <f t="shared" si="167"/>
        <v>#DIV/0!</v>
      </c>
      <c r="I91" s="3" t="e">
        <f t="shared" si="167"/>
        <v>#DIV/0!</v>
      </c>
      <c r="J91" s="3" t="e">
        <f t="shared" si="167"/>
        <v>#DIV/0!</v>
      </c>
      <c r="K91" s="3" t="e">
        <f t="shared" si="167"/>
        <v>#DIV/0!</v>
      </c>
      <c r="L91" s="3" t="e">
        <f t="shared" si="167"/>
        <v>#DIV/0!</v>
      </c>
      <c r="M91" s="3" t="e">
        <f t="shared" si="167"/>
        <v>#DIV/0!</v>
      </c>
      <c r="N91" s="3" t="e">
        <f t="shared" si="167"/>
        <v>#DIV/0!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 t="e">
        <f t="shared" si="168"/>
        <v>#DIV/0!</v>
      </c>
      <c r="G92" s="13">
        <f t="shared" si="168"/>
        <v>0</v>
      </c>
      <c r="H92" s="13" t="e">
        <f t="shared" si="168"/>
        <v>#DIV/0!</v>
      </c>
      <c r="I92" s="13" t="e">
        <f t="shared" si="168"/>
        <v>#DIV/0!</v>
      </c>
      <c r="J92" s="13" t="e">
        <f t="shared" si="168"/>
        <v>#DIV/0!</v>
      </c>
      <c r="K92" s="13" t="e">
        <f t="shared" si="168"/>
        <v>#DIV/0!</v>
      </c>
      <c r="L92" s="13" t="e">
        <f t="shared" si="168"/>
        <v>#DIV/0!</v>
      </c>
      <c r="M92" s="13" t="e">
        <f t="shared" si="168"/>
        <v>#DIV/0!</v>
      </c>
      <c r="N92" s="13" t="e">
        <f t="shared" si="168"/>
        <v>#DIV/0!</v>
      </c>
      <c r="O92" s="13" t="e">
        <f t="shared" ref="O92" si="169">SUM(D92:N92)</f>
        <v>#DIV/0!</v>
      </c>
      <c r="P92" s="13" t="e">
        <f>(100*O92)/$O$189</f>
        <v>#DIV/0!</v>
      </c>
      <c r="Q92" s="18" t="e">
        <f t="shared" ref="Q92" si="170">(1000000*P92)/100</f>
        <v>#DIV/0!</v>
      </c>
      <c r="R92" s="30" t="e">
        <f t="shared" ref="R92" si="171">O92-G92-H92-J92-L92-N92</f>
        <v>#DIV/0!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0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 t="e">
        <f t="shared" si="176"/>
        <v>#DIV/0!</v>
      </c>
      <c r="G95" s="3">
        <f t="shared" si="176"/>
        <v>0</v>
      </c>
      <c r="H95" s="3" t="e">
        <f t="shared" si="176"/>
        <v>#DIV/0!</v>
      </c>
      <c r="I95" s="3" t="e">
        <f t="shared" si="176"/>
        <v>#DIV/0!</v>
      </c>
      <c r="J95" s="3" t="e">
        <f t="shared" si="176"/>
        <v>#DIV/0!</v>
      </c>
      <c r="K95" s="3" t="e">
        <f t="shared" si="176"/>
        <v>#DIV/0!</v>
      </c>
      <c r="L95" s="3" t="e">
        <f t="shared" si="176"/>
        <v>#DIV/0!</v>
      </c>
      <c r="M95" s="3" t="e">
        <f t="shared" si="176"/>
        <v>#DIV/0!</v>
      </c>
      <c r="N95" s="3" t="e">
        <f t="shared" si="176"/>
        <v>#DIV/0!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 t="e">
        <f t="shared" si="177"/>
        <v>#DIV/0!</v>
      </c>
      <c r="G96" s="13">
        <f t="shared" si="177"/>
        <v>0</v>
      </c>
      <c r="H96" s="13" t="e">
        <f t="shared" si="177"/>
        <v>#DIV/0!</v>
      </c>
      <c r="I96" s="13" t="e">
        <f t="shared" si="177"/>
        <v>#DIV/0!</v>
      </c>
      <c r="J96" s="13" t="e">
        <f t="shared" si="177"/>
        <v>#DIV/0!</v>
      </c>
      <c r="K96" s="13" t="e">
        <f t="shared" si="177"/>
        <v>#DIV/0!</v>
      </c>
      <c r="L96" s="13" t="e">
        <f t="shared" si="177"/>
        <v>#DIV/0!</v>
      </c>
      <c r="M96" s="13" t="e">
        <f t="shared" si="177"/>
        <v>#DIV/0!</v>
      </c>
      <c r="N96" s="13" t="e">
        <f t="shared" si="177"/>
        <v>#DIV/0!</v>
      </c>
      <c r="O96" s="13" t="e">
        <f>SUM(D96:N96)</f>
        <v>#DIV/0!</v>
      </c>
      <c r="P96" s="13" t="e">
        <f>(100*O96)/$O$189</f>
        <v>#DIV/0!</v>
      </c>
      <c r="Q96" s="18" t="e">
        <f t="shared" ref="Q96" si="178">(1000000*P96)/100</f>
        <v>#DIV/0!</v>
      </c>
      <c r="R96" s="30" t="e">
        <f t="shared" ref="R96" si="179">O96-G96-H96-J96-L96-N96</f>
        <v>#DIV/0!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 t="e">
        <f t="shared" si="184"/>
        <v>#DIV/0!</v>
      </c>
      <c r="G99" s="3">
        <f t="shared" si="184"/>
        <v>0</v>
      </c>
      <c r="H99" s="3" t="e">
        <f t="shared" si="184"/>
        <v>#DIV/0!</v>
      </c>
      <c r="I99" s="3" t="e">
        <f t="shared" si="184"/>
        <v>#DIV/0!</v>
      </c>
      <c r="J99" s="3" t="e">
        <f t="shared" si="184"/>
        <v>#DIV/0!</v>
      </c>
      <c r="K99" s="3" t="e">
        <f t="shared" si="184"/>
        <v>#DIV/0!</v>
      </c>
      <c r="L99" s="3" t="e">
        <f t="shared" si="184"/>
        <v>#DIV/0!</v>
      </c>
      <c r="M99" s="3" t="e">
        <f t="shared" si="184"/>
        <v>#DIV/0!</v>
      </c>
      <c r="N99" s="3" t="e">
        <f t="shared" si="184"/>
        <v>#DIV/0!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 t="e">
        <f t="shared" si="185"/>
        <v>#DIV/0!</v>
      </c>
      <c r="G100" s="13">
        <f t="shared" si="185"/>
        <v>0</v>
      </c>
      <c r="H100" s="13" t="e">
        <f t="shared" si="185"/>
        <v>#DIV/0!</v>
      </c>
      <c r="I100" s="13" t="e">
        <f t="shared" si="185"/>
        <v>#DIV/0!</v>
      </c>
      <c r="J100" s="13" t="e">
        <f t="shared" si="185"/>
        <v>#DIV/0!</v>
      </c>
      <c r="K100" s="13" t="e">
        <f t="shared" si="185"/>
        <v>#DIV/0!</v>
      </c>
      <c r="L100" s="13" t="e">
        <f t="shared" si="185"/>
        <v>#DIV/0!</v>
      </c>
      <c r="M100" s="13" t="e">
        <f t="shared" si="185"/>
        <v>#DIV/0!</v>
      </c>
      <c r="N100" s="13" t="e">
        <f t="shared" si="185"/>
        <v>#DIV/0!</v>
      </c>
      <c r="O100" s="13" t="e">
        <f>SUM(D100:N100)</f>
        <v>#DIV/0!</v>
      </c>
      <c r="P100" s="13" t="e">
        <f>(100*O100)/$O$189</f>
        <v>#DIV/0!</v>
      </c>
      <c r="Q100" s="18" t="e">
        <f t="shared" ref="Q100" si="186">(1000000*P100)/100</f>
        <v>#DIV/0!</v>
      </c>
      <c r="R100" s="30" t="e">
        <f t="shared" ref="R100" si="187">O100-G100-H100-J100-L100-N100</f>
        <v>#DIV/0!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</v>
      </c>
      <c r="J102" s="3">
        <f t="shared" si="191"/>
        <v>0</v>
      </c>
      <c r="K102" s="3">
        <f t="shared" si="191"/>
        <v>0</v>
      </c>
      <c r="L102" s="3">
        <f t="shared" si="191"/>
        <v>0</v>
      </c>
      <c r="M102" s="3">
        <f t="shared" si="191"/>
        <v>0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 t="e">
        <f t="shared" si="192"/>
        <v>#DIV/0!</v>
      </c>
      <c r="G103" s="3">
        <f t="shared" si="192"/>
        <v>0</v>
      </c>
      <c r="H103" s="3" t="e">
        <f t="shared" si="192"/>
        <v>#DIV/0!</v>
      </c>
      <c r="I103" s="3" t="e">
        <f t="shared" si="192"/>
        <v>#DIV/0!</v>
      </c>
      <c r="J103" s="3" t="e">
        <f t="shared" si="192"/>
        <v>#DIV/0!</v>
      </c>
      <c r="K103" s="3" t="e">
        <f t="shared" si="192"/>
        <v>#DIV/0!</v>
      </c>
      <c r="L103" s="3" t="e">
        <f t="shared" si="192"/>
        <v>#DIV/0!</v>
      </c>
      <c r="M103" s="3" t="e">
        <f t="shared" si="192"/>
        <v>#DIV/0!</v>
      </c>
      <c r="N103" s="3" t="e">
        <f t="shared" si="192"/>
        <v>#DIV/0!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 t="e">
        <f t="shared" si="193"/>
        <v>#DIV/0!</v>
      </c>
      <c r="G104" s="13">
        <f t="shared" si="193"/>
        <v>0</v>
      </c>
      <c r="H104" s="13" t="e">
        <f t="shared" si="193"/>
        <v>#DIV/0!</v>
      </c>
      <c r="I104" s="13" t="e">
        <f t="shared" si="193"/>
        <v>#DIV/0!</v>
      </c>
      <c r="J104" s="13" t="e">
        <f t="shared" si="193"/>
        <v>#DIV/0!</v>
      </c>
      <c r="K104" s="13" t="e">
        <f t="shared" si="193"/>
        <v>#DIV/0!</v>
      </c>
      <c r="L104" s="13" t="e">
        <f t="shared" si="193"/>
        <v>#DIV/0!</v>
      </c>
      <c r="M104" s="13" t="e">
        <f t="shared" si="193"/>
        <v>#DIV/0!</v>
      </c>
      <c r="N104" s="13" t="e">
        <f t="shared" si="193"/>
        <v>#DIV/0!</v>
      </c>
      <c r="O104" s="13" t="e">
        <f>SUM(D104:N104)</f>
        <v>#DIV/0!</v>
      </c>
      <c r="P104" s="13" t="e">
        <f>(100*O104)/$O$189</f>
        <v>#DIV/0!</v>
      </c>
      <c r="Q104" s="18" t="e">
        <f t="shared" ref="Q104" si="194">(1000000*P104)/100</f>
        <v>#DIV/0!</v>
      </c>
      <c r="R104" s="30" t="e">
        <f t="shared" ref="R104" si="195">O104-G104-H104-J104-L104-N104</f>
        <v>#DIV/0!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0</v>
      </c>
      <c r="N106" s="3">
        <f t="shared" si="199"/>
        <v>0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 t="e">
        <f t="shared" si="200"/>
        <v>#DIV/0!</v>
      </c>
      <c r="G107" s="3">
        <f t="shared" si="200"/>
        <v>0</v>
      </c>
      <c r="H107" s="3" t="e">
        <f t="shared" si="200"/>
        <v>#DIV/0!</v>
      </c>
      <c r="I107" s="3" t="e">
        <f t="shared" si="200"/>
        <v>#DIV/0!</v>
      </c>
      <c r="J107" s="3" t="e">
        <f t="shared" si="200"/>
        <v>#DIV/0!</v>
      </c>
      <c r="K107" s="3" t="e">
        <f t="shared" si="200"/>
        <v>#DIV/0!</v>
      </c>
      <c r="L107" s="3" t="e">
        <f t="shared" si="200"/>
        <v>#DIV/0!</v>
      </c>
      <c r="M107" s="3" t="e">
        <f t="shared" si="200"/>
        <v>#DIV/0!</v>
      </c>
      <c r="N107" s="3" t="e">
        <f t="shared" si="200"/>
        <v>#DIV/0!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 t="e">
        <f t="shared" si="201"/>
        <v>#DIV/0!</v>
      </c>
      <c r="G108" s="13">
        <f t="shared" si="201"/>
        <v>0</v>
      </c>
      <c r="H108" s="13" t="e">
        <f t="shared" si="201"/>
        <v>#DIV/0!</v>
      </c>
      <c r="I108" s="13" t="e">
        <f t="shared" si="201"/>
        <v>#DIV/0!</v>
      </c>
      <c r="J108" s="13" t="e">
        <f t="shared" si="201"/>
        <v>#DIV/0!</v>
      </c>
      <c r="K108" s="13" t="e">
        <f t="shared" si="201"/>
        <v>#DIV/0!</v>
      </c>
      <c r="L108" s="13" t="e">
        <f t="shared" si="201"/>
        <v>#DIV/0!</v>
      </c>
      <c r="M108" s="13" t="e">
        <f t="shared" si="201"/>
        <v>#DIV/0!</v>
      </c>
      <c r="N108" s="13" t="e">
        <f t="shared" si="201"/>
        <v>#DIV/0!</v>
      </c>
      <c r="O108" s="13" t="e">
        <f>SUM(D108:N108)</f>
        <v>#DIV/0!</v>
      </c>
      <c r="P108" s="13" t="e">
        <f>(100*O108)/$O$189</f>
        <v>#DIV/0!</v>
      </c>
      <c r="Q108" s="18" t="e">
        <f t="shared" ref="Q108" si="202">(1000000*P108)/100</f>
        <v>#DIV/0!</v>
      </c>
      <c r="R108" s="30" t="e">
        <f t="shared" ref="R108" si="203">O108-G108-H108-J108-L108-N108</f>
        <v>#DIV/0!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 t="e">
        <f t="shared" si="208"/>
        <v>#DIV/0!</v>
      </c>
      <c r="G111" s="3">
        <f t="shared" si="208"/>
        <v>0</v>
      </c>
      <c r="H111" s="3" t="e">
        <f t="shared" si="208"/>
        <v>#DIV/0!</v>
      </c>
      <c r="I111" s="3" t="e">
        <f t="shared" si="208"/>
        <v>#DIV/0!</v>
      </c>
      <c r="J111" s="3" t="e">
        <f t="shared" si="208"/>
        <v>#DIV/0!</v>
      </c>
      <c r="K111" s="3" t="e">
        <f t="shared" si="208"/>
        <v>#DIV/0!</v>
      </c>
      <c r="L111" s="3" t="e">
        <f t="shared" si="208"/>
        <v>#DIV/0!</v>
      </c>
      <c r="M111" s="3" t="e">
        <f t="shared" si="208"/>
        <v>#DIV/0!</v>
      </c>
      <c r="N111" s="3" t="e">
        <f t="shared" si="208"/>
        <v>#DIV/0!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 t="e">
        <f t="shared" si="209"/>
        <v>#DIV/0!</v>
      </c>
      <c r="G112" s="13">
        <f t="shared" si="209"/>
        <v>0</v>
      </c>
      <c r="H112" s="13" t="e">
        <f t="shared" si="209"/>
        <v>#DIV/0!</v>
      </c>
      <c r="I112" s="13" t="e">
        <f t="shared" si="209"/>
        <v>#DIV/0!</v>
      </c>
      <c r="J112" s="13" t="e">
        <f t="shared" si="209"/>
        <v>#DIV/0!</v>
      </c>
      <c r="K112" s="13" t="e">
        <f t="shared" si="209"/>
        <v>#DIV/0!</v>
      </c>
      <c r="L112" s="13" t="e">
        <f t="shared" si="209"/>
        <v>#DIV/0!</v>
      </c>
      <c r="M112" s="13" t="e">
        <f t="shared" si="209"/>
        <v>#DIV/0!</v>
      </c>
      <c r="N112" s="13" t="e">
        <f t="shared" si="209"/>
        <v>#DIV/0!</v>
      </c>
      <c r="O112" s="13" t="e">
        <f>SUM(D112:N112)</f>
        <v>#DIV/0!</v>
      </c>
      <c r="P112" s="13" t="e">
        <f>(100*O112)/$O$189</f>
        <v>#DIV/0!</v>
      </c>
      <c r="Q112" s="18" t="e">
        <f t="shared" ref="Q112" si="210">(1000000*P112)/100</f>
        <v>#DIV/0!</v>
      </c>
      <c r="R112" s="30" t="e">
        <f t="shared" ref="R112" si="211">O112-G112-H112-J112-L112-N112</f>
        <v>#DIV/0!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>
        <v>10</v>
      </c>
      <c r="E113" s="9">
        <v>57</v>
      </c>
      <c r="F113" s="9"/>
      <c r="G113" s="9">
        <v>63</v>
      </c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 t="e">
        <f t="shared" si="216"/>
        <v>#DIV/0!</v>
      </c>
      <c r="G115" s="3">
        <f t="shared" si="216"/>
        <v>0</v>
      </c>
      <c r="H115" s="3" t="e">
        <f t="shared" si="216"/>
        <v>#DIV/0!</v>
      </c>
      <c r="I115" s="3" t="e">
        <f t="shared" si="216"/>
        <v>#DIV/0!</v>
      </c>
      <c r="J115" s="3" t="e">
        <f t="shared" si="216"/>
        <v>#DIV/0!</v>
      </c>
      <c r="K115" s="3" t="e">
        <f t="shared" si="216"/>
        <v>#DIV/0!</v>
      </c>
      <c r="L115" s="3" t="e">
        <f t="shared" si="216"/>
        <v>#DIV/0!</v>
      </c>
      <c r="M115" s="3" t="e">
        <f t="shared" si="216"/>
        <v>#DIV/0!</v>
      </c>
      <c r="N115" s="3" t="e">
        <f t="shared" si="216"/>
        <v>#DIV/0!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 t="e">
        <f t="shared" si="217"/>
        <v>#DIV/0!</v>
      </c>
      <c r="G116" s="13">
        <f t="shared" si="217"/>
        <v>0</v>
      </c>
      <c r="H116" s="13" t="e">
        <f t="shared" si="217"/>
        <v>#DIV/0!</v>
      </c>
      <c r="I116" s="13" t="e">
        <f t="shared" si="217"/>
        <v>#DIV/0!</v>
      </c>
      <c r="J116" s="13" t="e">
        <f t="shared" si="217"/>
        <v>#DIV/0!</v>
      </c>
      <c r="K116" s="13" t="e">
        <f t="shared" si="217"/>
        <v>#DIV/0!</v>
      </c>
      <c r="L116" s="13" t="e">
        <f t="shared" si="217"/>
        <v>#DIV/0!</v>
      </c>
      <c r="M116" s="13" t="e">
        <f t="shared" si="217"/>
        <v>#DIV/0!</v>
      </c>
      <c r="N116" s="13" t="e">
        <f t="shared" si="217"/>
        <v>#DIV/0!</v>
      </c>
      <c r="O116" s="13" t="e">
        <f>SUM(D116:N116)</f>
        <v>#DIV/0!</v>
      </c>
      <c r="P116" s="13" t="e">
        <f>(100*O116)/$O$189</f>
        <v>#DIV/0!</v>
      </c>
      <c r="Q116" s="18" t="e">
        <f t="shared" ref="Q116" si="218">(1000000*P116)/100</f>
        <v>#DIV/0!</v>
      </c>
      <c r="R116" s="30" t="e">
        <f t="shared" ref="R116" si="219">O116-G116-H116-J116-L116-N116</f>
        <v>#DIV/0!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 t="e">
        <f t="shared" si="224"/>
        <v>#DIV/0!</v>
      </c>
      <c r="G119" s="3">
        <f t="shared" si="224"/>
        <v>0</v>
      </c>
      <c r="H119" s="3" t="e">
        <f t="shared" si="224"/>
        <v>#DIV/0!</v>
      </c>
      <c r="I119" s="3" t="e">
        <f t="shared" si="224"/>
        <v>#DIV/0!</v>
      </c>
      <c r="J119" s="3" t="e">
        <f t="shared" si="224"/>
        <v>#DIV/0!</v>
      </c>
      <c r="K119" s="3" t="e">
        <f t="shared" si="224"/>
        <v>#DIV/0!</v>
      </c>
      <c r="L119" s="3" t="e">
        <f t="shared" si="224"/>
        <v>#DIV/0!</v>
      </c>
      <c r="M119" s="3" t="e">
        <f t="shared" si="224"/>
        <v>#DIV/0!</v>
      </c>
      <c r="N119" s="3" t="e">
        <f t="shared" si="224"/>
        <v>#DIV/0!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 t="e">
        <f t="shared" si="225"/>
        <v>#DIV/0!</v>
      </c>
      <c r="G120" s="13">
        <f t="shared" si="225"/>
        <v>0</v>
      </c>
      <c r="H120" s="13" t="e">
        <f t="shared" si="225"/>
        <v>#DIV/0!</v>
      </c>
      <c r="I120" s="13" t="e">
        <f t="shared" si="225"/>
        <v>#DIV/0!</v>
      </c>
      <c r="J120" s="13" t="e">
        <f t="shared" si="225"/>
        <v>#DIV/0!</v>
      </c>
      <c r="K120" s="13" t="e">
        <f t="shared" si="225"/>
        <v>#DIV/0!</v>
      </c>
      <c r="L120" s="13" t="e">
        <f t="shared" si="225"/>
        <v>#DIV/0!</v>
      </c>
      <c r="M120" s="13" t="e">
        <f t="shared" si="225"/>
        <v>#DIV/0!</v>
      </c>
      <c r="N120" s="13" t="e">
        <f t="shared" si="225"/>
        <v>#DIV/0!</v>
      </c>
      <c r="O120" s="13" t="e">
        <f>SUM(D120:N120)</f>
        <v>#DIV/0!</v>
      </c>
      <c r="P120" s="13" t="e">
        <f>(100*O120)/$O$189</f>
        <v>#DIV/0!</v>
      </c>
      <c r="Q120" s="18" t="e">
        <f t="shared" ref="Q120" si="226">(1000000*P120)/100</f>
        <v>#DIV/0!</v>
      </c>
      <c r="R120" s="30" t="e">
        <f t="shared" ref="R120" si="227">O120-G120-H120-J120-L120-N120</f>
        <v>#DIV/0!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 t="e">
        <f t="shared" si="232"/>
        <v>#DIV/0!</v>
      </c>
      <c r="G123" s="3">
        <f t="shared" si="232"/>
        <v>0</v>
      </c>
      <c r="H123" s="3" t="e">
        <f t="shared" si="232"/>
        <v>#DIV/0!</v>
      </c>
      <c r="I123" s="3" t="e">
        <f t="shared" si="232"/>
        <v>#DIV/0!</v>
      </c>
      <c r="J123" s="3" t="e">
        <f t="shared" si="232"/>
        <v>#DIV/0!</v>
      </c>
      <c r="K123" s="3" t="e">
        <f t="shared" si="232"/>
        <v>#DIV/0!</v>
      </c>
      <c r="L123" s="3" t="e">
        <f t="shared" si="232"/>
        <v>#DIV/0!</v>
      </c>
      <c r="M123" s="3" t="e">
        <f t="shared" si="232"/>
        <v>#DIV/0!</v>
      </c>
      <c r="N123" s="3" t="e">
        <f t="shared" si="232"/>
        <v>#DIV/0!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 t="e">
        <f t="shared" si="233"/>
        <v>#DIV/0!</v>
      </c>
      <c r="G124" s="13">
        <f t="shared" si="233"/>
        <v>0</v>
      </c>
      <c r="H124" s="13" t="e">
        <f t="shared" si="233"/>
        <v>#DIV/0!</v>
      </c>
      <c r="I124" s="13" t="e">
        <f t="shared" si="233"/>
        <v>#DIV/0!</v>
      </c>
      <c r="J124" s="13" t="e">
        <f t="shared" si="233"/>
        <v>#DIV/0!</v>
      </c>
      <c r="K124" s="13" t="e">
        <f t="shared" si="233"/>
        <v>#DIV/0!</v>
      </c>
      <c r="L124" s="13" t="e">
        <f t="shared" si="233"/>
        <v>#DIV/0!</v>
      </c>
      <c r="M124" s="13" t="e">
        <f t="shared" si="233"/>
        <v>#DIV/0!</v>
      </c>
      <c r="N124" s="13" t="e">
        <f t="shared" si="233"/>
        <v>#DIV/0!</v>
      </c>
      <c r="O124" s="13" t="e">
        <f>SUM(D124:N124)</f>
        <v>#DIV/0!</v>
      </c>
      <c r="P124" s="13" t="e">
        <f>(100*O124)/$O$189</f>
        <v>#DIV/0!</v>
      </c>
      <c r="Q124" s="18" t="e">
        <f t="shared" ref="Q124" si="234">(1000000*P124)/100</f>
        <v>#DIV/0!</v>
      </c>
      <c r="R124" s="30" t="e">
        <f t="shared" ref="R124" si="235">O124-G124-H124-J124-L124-N124</f>
        <v>#DIV/0!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0</v>
      </c>
      <c r="L126" s="3">
        <f t="shared" si="239"/>
        <v>0</v>
      </c>
      <c r="M126" s="3">
        <f t="shared" si="239"/>
        <v>0</v>
      </c>
      <c r="N126" s="3">
        <f t="shared" si="239"/>
        <v>0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 t="e">
        <f t="shared" si="240"/>
        <v>#DIV/0!</v>
      </c>
      <c r="G127" s="3">
        <f t="shared" si="240"/>
        <v>0</v>
      </c>
      <c r="H127" s="3" t="e">
        <f t="shared" si="240"/>
        <v>#DIV/0!</v>
      </c>
      <c r="I127" s="3" t="e">
        <f t="shared" si="240"/>
        <v>#DIV/0!</v>
      </c>
      <c r="J127" s="3" t="e">
        <f t="shared" si="240"/>
        <v>#DIV/0!</v>
      </c>
      <c r="K127" s="3" t="e">
        <f t="shared" si="240"/>
        <v>#DIV/0!</v>
      </c>
      <c r="L127" s="3" t="e">
        <f t="shared" si="240"/>
        <v>#DIV/0!</v>
      </c>
      <c r="M127" s="3" t="e">
        <f t="shared" si="240"/>
        <v>#DIV/0!</v>
      </c>
      <c r="N127" s="3" t="e">
        <f t="shared" si="240"/>
        <v>#DIV/0!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 t="e">
        <f t="shared" si="241"/>
        <v>#DIV/0!</v>
      </c>
      <c r="G128" s="13">
        <f t="shared" si="241"/>
        <v>0</v>
      </c>
      <c r="H128" s="13" t="e">
        <f t="shared" si="241"/>
        <v>#DIV/0!</v>
      </c>
      <c r="I128" s="13" t="e">
        <f t="shared" si="241"/>
        <v>#DIV/0!</v>
      </c>
      <c r="J128" s="13" t="e">
        <f t="shared" si="241"/>
        <v>#DIV/0!</v>
      </c>
      <c r="K128" s="13" t="e">
        <f t="shared" si="241"/>
        <v>#DIV/0!</v>
      </c>
      <c r="L128" s="13" t="e">
        <f t="shared" si="241"/>
        <v>#DIV/0!</v>
      </c>
      <c r="M128" s="13" t="e">
        <f t="shared" si="241"/>
        <v>#DIV/0!</v>
      </c>
      <c r="N128" s="13" t="e">
        <f t="shared" si="241"/>
        <v>#DIV/0!</v>
      </c>
      <c r="O128" s="13" t="e">
        <f>SUM(D128:N128)</f>
        <v>#DIV/0!</v>
      </c>
      <c r="P128" s="13" t="e">
        <f>(100*O128)/$O$189</f>
        <v>#DIV/0!</v>
      </c>
      <c r="Q128" s="18" t="e">
        <f t="shared" ref="Q128" si="242">(1000000*P128)/100</f>
        <v>#DIV/0!</v>
      </c>
      <c r="R128" s="30" t="e">
        <f t="shared" ref="R128" si="243">O128-G128-H128-J128-L128-N128</f>
        <v>#DIV/0!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</v>
      </c>
      <c r="L130" s="3">
        <f t="shared" si="247"/>
        <v>0</v>
      </c>
      <c r="M130" s="3">
        <f t="shared" si="247"/>
        <v>0</v>
      </c>
      <c r="N130" s="3">
        <f t="shared" si="247"/>
        <v>0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 t="e">
        <f t="shared" si="248"/>
        <v>#DIV/0!</v>
      </c>
      <c r="G131" s="3">
        <f t="shared" si="248"/>
        <v>0</v>
      </c>
      <c r="H131" s="3" t="e">
        <f t="shared" si="248"/>
        <v>#DIV/0!</v>
      </c>
      <c r="I131" s="3" t="e">
        <f t="shared" si="248"/>
        <v>#DIV/0!</v>
      </c>
      <c r="J131" s="3" t="e">
        <f t="shared" si="248"/>
        <v>#DIV/0!</v>
      </c>
      <c r="K131" s="3" t="e">
        <f t="shared" si="248"/>
        <v>#DIV/0!</v>
      </c>
      <c r="L131" s="3" t="e">
        <f t="shared" si="248"/>
        <v>#DIV/0!</v>
      </c>
      <c r="M131" s="3" t="e">
        <f t="shared" si="248"/>
        <v>#DIV/0!</v>
      </c>
      <c r="N131" s="3" t="e">
        <f t="shared" si="248"/>
        <v>#DIV/0!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 t="e">
        <f t="shared" si="249"/>
        <v>#DIV/0!</v>
      </c>
      <c r="G132" s="13">
        <f t="shared" si="249"/>
        <v>0</v>
      </c>
      <c r="H132" s="13" t="e">
        <f t="shared" si="249"/>
        <v>#DIV/0!</v>
      </c>
      <c r="I132" s="13" t="e">
        <f t="shared" si="249"/>
        <v>#DIV/0!</v>
      </c>
      <c r="J132" s="13" t="e">
        <f t="shared" si="249"/>
        <v>#DIV/0!</v>
      </c>
      <c r="K132" s="13" t="e">
        <f t="shared" si="249"/>
        <v>#DIV/0!</v>
      </c>
      <c r="L132" s="13" t="e">
        <f t="shared" si="249"/>
        <v>#DIV/0!</v>
      </c>
      <c r="M132" s="13" t="e">
        <f t="shared" si="249"/>
        <v>#DIV/0!</v>
      </c>
      <c r="N132" s="13" t="e">
        <f t="shared" si="249"/>
        <v>#DIV/0!</v>
      </c>
      <c r="O132" s="13" t="e">
        <f>SUM(D132:N132)</f>
        <v>#DIV/0!</v>
      </c>
      <c r="P132" s="13" t="e">
        <f>(100*O132)/$O$189</f>
        <v>#DIV/0!</v>
      </c>
      <c r="Q132" s="18" t="e">
        <f t="shared" ref="Q132" si="250">(1000000*P132)/100</f>
        <v>#DIV/0!</v>
      </c>
      <c r="R132" s="30" t="e">
        <f t="shared" ref="R132" si="251">O132-G132-H132-J132-L132-N132</f>
        <v>#DIV/0!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 t="e">
        <f t="shared" si="256"/>
        <v>#DIV/0!</v>
      </c>
      <c r="G135" s="3">
        <f t="shared" si="256"/>
        <v>0</v>
      </c>
      <c r="H135" s="3" t="e">
        <f t="shared" si="256"/>
        <v>#DIV/0!</v>
      </c>
      <c r="I135" s="3" t="e">
        <f t="shared" si="256"/>
        <v>#DIV/0!</v>
      </c>
      <c r="J135" s="3" t="e">
        <f t="shared" si="256"/>
        <v>#DIV/0!</v>
      </c>
      <c r="K135" s="3" t="e">
        <f t="shared" si="256"/>
        <v>#DIV/0!</v>
      </c>
      <c r="L135" s="3" t="e">
        <f t="shared" si="256"/>
        <v>#DIV/0!</v>
      </c>
      <c r="M135" s="3" t="e">
        <f t="shared" si="256"/>
        <v>#DIV/0!</v>
      </c>
      <c r="N135" s="3" t="e">
        <f t="shared" si="256"/>
        <v>#DIV/0!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 t="e">
        <f t="shared" si="257"/>
        <v>#DIV/0!</v>
      </c>
      <c r="G136" s="13">
        <f t="shared" si="257"/>
        <v>0</v>
      </c>
      <c r="H136" s="13" t="e">
        <f t="shared" si="257"/>
        <v>#DIV/0!</v>
      </c>
      <c r="I136" s="13" t="e">
        <f t="shared" si="257"/>
        <v>#DIV/0!</v>
      </c>
      <c r="J136" s="13" t="e">
        <f t="shared" si="257"/>
        <v>#DIV/0!</v>
      </c>
      <c r="K136" s="13" t="e">
        <f t="shared" si="257"/>
        <v>#DIV/0!</v>
      </c>
      <c r="L136" s="13" t="e">
        <f t="shared" si="257"/>
        <v>#DIV/0!</v>
      </c>
      <c r="M136" s="13" t="e">
        <f t="shared" si="257"/>
        <v>#DIV/0!</v>
      </c>
      <c r="N136" s="13" t="e">
        <f t="shared" si="257"/>
        <v>#DIV/0!</v>
      </c>
      <c r="O136" s="13" t="e">
        <f>SUM(D136:N136)</f>
        <v>#DIV/0!</v>
      </c>
      <c r="P136" s="13" t="e">
        <f>(100*O136)/$O$189</f>
        <v>#DIV/0!</v>
      </c>
      <c r="Q136" s="18" t="e">
        <f t="shared" ref="Q136" si="258">(1000000*P136)/100</f>
        <v>#DIV/0!</v>
      </c>
      <c r="R136" s="30" t="e">
        <f t="shared" ref="R136" si="259">O136-G136-H136-J136-L136-N136</f>
        <v>#DIV/0!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 t="e">
        <f t="shared" si="264"/>
        <v>#DIV/0!</v>
      </c>
      <c r="G139" s="3">
        <f t="shared" si="264"/>
        <v>0</v>
      </c>
      <c r="H139" s="3" t="e">
        <f t="shared" si="264"/>
        <v>#DIV/0!</v>
      </c>
      <c r="I139" s="3" t="e">
        <f t="shared" si="264"/>
        <v>#DIV/0!</v>
      </c>
      <c r="J139" s="3" t="e">
        <f t="shared" si="264"/>
        <v>#DIV/0!</v>
      </c>
      <c r="K139" s="3" t="e">
        <f t="shared" si="264"/>
        <v>#DIV/0!</v>
      </c>
      <c r="L139" s="3" t="e">
        <f t="shared" si="264"/>
        <v>#DIV/0!</v>
      </c>
      <c r="M139" s="3" t="e">
        <f t="shared" si="264"/>
        <v>#DIV/0!</v>
      </c>
      <c r="N139" s="3" t="e">
        <f t="shared" si="264"/>
        <v>#DIV/0!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 t="e">
        <f t="shared" si="265"/>
        <v>#DIV/0!</v>
      </c>
      <c r="G140" s="13">
        <f t="shared" si="265"/>
        <v>0</v>
      </c>
      <c r="H140" s="13" t="e">
        <f t="shared" si="265"/>
        <v>#DIV/0!</v>
      </c>
      <c r="I140" s="13" t="e">
        <f t="shared" si="265"/>
        <v>#DIV/0!</v>
      </c>
      <c r="J140" s="13" t="e">
        <f t="shared" si="265"/>
        <v>#DIV/0!</v>
      </c>
      <c r="K140" s="13" t="e">
        <f t="shared" si="265"/>
        <v>#DIV/0!</v>
      </c>
      <c r="L140" s="13" t="e">
        <f t="shared" si="265"/>
        <v>#DIV/0!</v>
      </c>
      <c r="M140" s="13" t="e">
        <f t="shared" si="265"/>
        <v>#DIV/0!</v>
      </c>
      <c r="N140" s="13" t="e">
        <f t="shared" si="265"/>
        <v>#DIV/0!</v>
      </c>
      <c r="O140" s="13" t="e">
        <f>SUM(D140:N140)</f>
        <v>#DIV/0!</v>
      </c>
      <c r="P140" s="13" t="e">
        <f>(100*O140)/$O$189</f>
        <v>#DIV/0!</v>
      </c>
      <c r="Q140" s="18" t="e">
        <f t="shared" ref="Q140" si="266">(1000000*P140)/100</f>
        <v>#DIV/0!</v>
      </c>
      <c r="R140" s="30" t="e">
        <f t="shared" ref="R140" si="267">O140-G140-H140-J140-L140-N140</f>
        <v>#DIV/0!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 t="e">
        <f t="shared" si="272"/>
        <v>#DIV/0!</v>
      </c>
      <c r="G143" s="3">
        <f t="shared" si="272"/>
        <v>0</v>
      </c>
      <c r="H143" s="3" t="e">
        <f t="shared" si="272"/>
        <v>#DIV/0!</v>
      </c>
      <c r="I143" s="3" t="e">
        <f t="shared" si="272"/>
        <v>#DIV/0!</v>
      </c>
      <c r="J143" s="3" t="e">
        <f t="shared" si="272"/>
        <v>#DIV/0!</v>
      </c>
      <c r="K143" s="3" t="e">
        <f t="shared" si="272"/>
        <v>#DIV/0!</v>
      </c>
      <c r="L143" s="3" t="e">
        <f t="shared" si="272"/>
        <v>#DIV/0!</v>
      </c>
      <c r="M143" s="3" t="e">
        <f t="shared" si="272"/>
        <v>#DIV/0!</v>
      </c>
      <c r="N143" s="3" t="e">
        <f t="shared" si="272"/>
        <v>#DIV/0!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 t="e">
        <f t="shared" si="273"/>
        <v>#DIV/0!</v>
      </c>
      <c r="G144" s="13">
        <f t="shared" si="273"/>
        <v>0</v>
      </c>
      <c r="H144" s="13" t="e">
        <f t="shared" si="273"/>
        <v>#DIV/0!</v>
      </c>
      <c r="I144" s="13" t="e">
        <f t="shared" si="273"/>
        <v>#DIV/0!</v>
      </c>
      <c r="J144" s="13" t="e">
        <f t="shared" si="273"/>
        <v>#DIV/0!</v>
      </c>
      <c r="K144" s="13" t="e">
        <f t="shared" si="273"/>
        <v>#DIV/0!</v>
      </c>
      <c r="L144" s="13" t="e">
        <f t="shared" si="273"/>
        <v>#DIV/0!</v>
      </c>
      <c r="M144" s="13" t="e">
        <f t="shared" si="273"/>
        <v>#DIV/0!</v>
      </c>
      <c r="N144" s="13" t="e">
        <f t="shared" si="273"/>
        <v>#DIV/0!</v>
      </c>
      <c r="O144" s="13" t="e">
        <f>SUM(D144:N144)</f>
        <v>#DIV/0!</v>
      </c>
      <c r="P144" s="13" t="e">
        <f>(100*O144)/$O$189</f>
        <v>#DIV/0!</v>
      </c>
      <c r="Q144" s="18" t="e">
        <f t="shared" ref="Q144" si="274">(1000000*P144)/100</f>
        <v>#DIV/0!</v>
      </c>
      <c r="R144" s="30" t="e">
        <f t="shared" ref="R144" si="275">O144-G144-H144-J144-L144-N144</f>
        <v>#DIV/0!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 t="e">
        <f t="shared" si="280"/>
        <v>#DIV/0!</v>
      </c>
      <c r="G147" s="3">
        <f t="shared" si="280"/>
        <v>0</v>
      </c>
      <c r="H147" s="3" t="e">
        <f t="shared" si="280"/>
        <v>#DIV/0!</v>
      </c>
      <c r="I147" s="3" t="e">
        <f t="shared" si="280"/>
        <v>#DIV/0!</v>
      </c>
      <c r="J147" s="3" t="e">
        <f t="shared" si="280"/>
        <v>#DIV/0!</v>
      </c>
      <c r="K147" s="3" t="e">
        <f t="shared" si="280"/>
        <v>#DIV/0!</v>
      </c>
      <c r="L147" s="3" t="e">
        <f t="shared" si="280"/>
        <v>#DIV/0!</v>
      </c>
      <c r="M147" s="3" t="e">
        <f t="shared" si="280"/>
        <v>#DIV/0!</v>
      </c>
      <c r="N147" s="3" t="e">
        <f t="shared" si="280"/>
        <v>#DIV/0!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 t="e">
        <f t="shared" si="281"/>
        <v>#DIV/0!</v>
      </c>
      <c r="G148" s="13">
        <f t="shared" si="281"/>
        <v>0</v>
      </c>
      <c r="H148" s="13" t="e">
        <f t="shared" si="281"/>
        <v>#DIV/0!</v>
      </c>
      <c r="I148" s="13" t="e">
        <f t="shared" si="281"/>
        <v>#DIV/0!</v>
      </c>
      <c r="J148" s="13" t="e">
        <f t="shared" si="281"/>
        <v>#DIV/0!</v>
      </c>
      <c r="K148" s="13" t="e">
        <f t="shared" si="281"/>
        <v>#DIV/0!</v>
      </c>
      <c r="L148" s="13" t="e">
        <f t="shared" si="281"/>
        <v>#DIV/0!</v>
      </c>
      <c r="M148" s="13" t="e">
        <f t="shared" si="281"/>
        <v>#DIV/0!</v>
      </c>
      <c r="N148" s="13" t="e">
        <f t="shared" si="281"/>
        <v>#DIV/0!</v>
      </c>
      <c r="O148" s="13" t="e">
        <f>SUM(D148:N148)</f>
        <v>#DIV/0!</v>
      </c>
      <c r="P148" s="13" t="e">
        <f>(100*O148)/$O$189</f>
        <v>#DIV/0!</v>
      </c>
      <c r="Q148" s="18" t="e">
        <f t="shared" ref="Q148" si="282">(1000000*P148)/100</f>
        <v>#DIV/0!</v>
      </c>
      <c r="R148" s="30" t="e">
        <f t="shared" ref="R148" si="283">O148-G148-H148-J148-L148-N148</f>
        <v>#DIV/0!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 t="e">
        <f t="shared" si="288"/>
        <v>#DIV/0!</v>
      </c>
      <c r="G151" s="3">
        <f t="shared" si="288"/>
        <v>0</v>
      </c>
      <c r="H151" s="3" t="e">
        <f t="shared" si="288"/>
        <v>#DIV/0!</v>
      </c>
      <c r="I151" s="3" t="e">
        <f t="shared" si="288"/>
        <v>#DIV/0!</v>
      </c>
      <c r="J151" s="3" t="e">
        <f t="shared" si="288"/>
        <v>#DIV/0!</v>
      </c>
      <c r="K151" s="3" t="e">
        <f t="shared" si="288"/>
        <v>#DIV/0!</v>
      </c>
      <c r="L151" s="3" t="e">
        <f t="shared" si="288"/>
        <v>#DIV/0!</v>
      </c>
      <c r="M151" s="3" t="e">
        <f t="shared" si="288"/>
        <v>#DIV/0!</v>
      </c>
      <c r="N151" s="3" t="e">
        <f t="shared" si="288"/>
        <v>#DIV/0!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 t="e">
        <f t="shared" si="289"/>
        <v>#DIV/0!</v>
      </c>
      <c r="G152" s="13">
        <f t="shared" si="289"/>
        <v>0</v>
      </c>
      <c r="H152" s="13" t="e">
        <f t="shared" si="289"/>
        <v>#DIV/0!</v>
      </c>
      <c r="I152" s="13" t="e">
        <f t="shared" si="289"/>
        <v>#DIV/0!</v>
      </c>
      <c r="J152" s="13" t="e">
        <f t="shared" si="289"/>
        <v>#DIV/0!</v>
      </c>
      <c r="K152" s="13" t="e">
        <f t="shared" si="289"/>
        <v>#DIV/0!</v>
      </c>
      <c r="L152" s="13" t="e">
        <f t="shared" si="289"/>
        <v>#DIV/0!</v>
      </c>
      <c r="M152" s="13" t="e">
        <f t="shared" si="289"/>
        <v>#DIV/0!</v>
      </c>
      <c r="N152" s="13" t="e">
        <f t="shared" si="289"/>
        <v>#DIV/0!</v>
      </c>
      <c r="O152" s="13" t="e">
        <f>SUM(D152:N152)</f>
        <v>#DIV/0!</v>
      </c>
      <c r="P152" s="13" t="e">
        <f>(100*O152)/$O$189</f>
        <v>#DIV/0!</v>
      </c>
      <c r="Q152" s="18" t="e">
        <f t="shared" ref="Q152" si="290">(1000000*P152)/100</f>
        <v>#DIV/0!</v>
      </c>
      <c r="R152" s="30" t="e">
        <f t="shared" ref="R152" si="291">O152-G152-H152-J152-L152-N152</f>
        <v>#DIV/0!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 t="e">
        <f t="shared" si="296"/>
        <v>#DIV/0!</v>
      </c>
      <c r="G155" s="3">
        <f t="shared" si="296"/>
        <v>0</v>
      </c>
      <c r="H155" s="3" t="e">
        <f t="shared" si="296"/>
        <v>#DIV/0!</v>
      </c>
      <c r="I155" s="3" t="e">
        <f t="shared" si="296"/>
        <v>#DIV/0!</v>
      </c>
      <c r="J155" s="3" t="e">
        <f t="shared" si="296"/>
        <v>#DIV/0!</v>
      </c>
      <c r="K155" s="3" t="e">
        <f t="shared" si="296"/>
        <v>#DIV/0!</v>
      </c>
      <c r="L155" s="3" t="e">
        <f t="shared" si="296"/>
        <v>#DIV/0!</v>
      </c>
      <c r="M155" s="3" t="e">
        <f t="shared" si="296"/>
        <v>#DIV/0!</v>
      </c>
      <c r="N155" s="3" t="e">
        <f t="shared" si="296"/>
        <v>#DIV/0!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 t="e">
        <f t="shared" si="297"/>
        <v>#DIV/0!</v>
      </c>
      <c r="G156" s="13">
        <f t="shared" si="297"/>
        <v>0</v>
      </c>
      <c r="H156" s="13" t="e">
        <f t="shared" si="297"/>
        <v>#DIV/0!</v>
      </c>
      <c r="I156" s="13" t="e">
        <f t="shared" si="297"/>
        <v>#DIV/0!</v>
      </c>
      <c r="J156" s="13" t="e">
        <f t="shared" si="297"/>
        <v>#DIV/0!</v>
      </c>
      <c r="K156" s="13" t="e">
        <f t="shared" si="297"/>
        <v>#DIV/0!</v>
      </c>
      <c r="L156" s="13" t="e">
        <f t="shared" si="297"/>
        <v>#DIV/0!</v>
      </c>
      <c r="M156" s="13" t="e">
        <f t="shared" si="297"/>
        <v>#DIV/0!</v>
      </c>
      <c r="N156" s="13" t="e">
        <f t="shared" si="297"/>
        <v>#DIV/0!</v>
      </c>
      <c r="O156" s="13" t="e">
        <f>SUM(D156:N156)</f>
        <v>#DIV/0!</v>
      </c>
      <c r="P156" s="13" t="e">
        <f>(100*O156)/$O$189</f>
        <v>#DIV/0!</v>
      </c>
      <c r="Q156" s="18" t="e">
        <f t="shared" ref="Q156" si="298">(1000000*P156)/100</f>
        <v>#DIV/0!</v>
      </c>
      <c r="R156" s="30" t="e">
        <f t="shared" ref="R156" si="299">O156-G156-H156-J156-L156-N156</f>
        <v>#DIV/0!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 t="e">
        <f t="shared" si="304"/>
        <v>#DIV/0!</v>
      </c>
      <c r="G159" s="3">
        <f t="shared" si="304"/>
        <v>0</v>
      </c>
      <c r="H159" s="3" t="e">
        <f t="shared" si="304"/>
        <v>#DIV/0!</v>
      </c>
      <c r="I159" s="3" t="e">
        <f t="shared" si="304"/>
        <v>#DIV/0!</v>
      </c>
      <c r="J159" s="3" t="e">
        <f t="shared" si="304"/>
        <v>#DIV/0!</v>
      </c>
      <c r="K159" s="3" t="e">
        <f t="shared" si="304"/>
        <v>#DIV/0!</v>
      </c>
      <c r="L159" s="3" t="e">
        <f t="shared" si="304"/>
        <v>#DIV/0!</v>
      </c>
      <c r="M159" s="3" t="e">
        <f t="shared" si="304"/>
        <v>#DIV/0!</v>
      </c>
      <c r="N159" s="3" t="e">
        <f t="shared" si="304"/>
        <v>#DIV/0!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 t="e">
        <f t="shared" si="305"/>
        <v>#DIV/0!</v>
      </c>
      <c r="G160" s="13">
        <f t="shared" si="305"/>
        <v>0</v>
      </c>
      <c r="H160" s="13" t="e">
        <f t="shared" si="305"/>
        <v>#DIV/0!</v>
      </c>
      <c r="I160" s="13" t="e">
        <f t="shared" si="305"/>
        <v>#DIV/0!</v>
      </c>
      <c r="J160" s="13" t="e">
        <f t="shared" si="305"/>
        <v>#DIV/0!</v>
      </c>
      <c r="K160" s="13" t="e">
        <f t="shared" si="305"/>
        <v>#DIV/0!</v>
      </c>
      <c r="L160" s="13" t="e">
        <f t="shared" si="305"/>
        <v>#DIV/0!</v>
      </c>
      <c r="M160" s="13" t="e">
        <f t="shared" si="305"/>
        <v>#DIV/0!</v>
      </c>
      <c r="N160" s="13" t="e">
        <f t="shared" si="305"/>
        <v>#DIV/0!</v>
      </c>
      <c r="O160" s="13" t="e">
        <f>SUM(D160:N160)</f>
        <v>#DIV/0!</v>
      </c>
      <c r="P160" s="13" t="e">
        <f>(100*O160)/$O$189</f>
        <v>#DIV/0!</v>
      </c>
      <c r="Q160" s="18" t="e">
        <f t="shared" ref="Q160" si="306">(1000000*P160)/100</f>
        <v>#DIV/0!</v>
      </c>
      <c r="R160" s="30" t="e">
        <f t="shared" ref="R160" si="307">O160-G160-H160-J160-L160-N160</f>
        <v>#DIV/0!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</v>
      </c>
      <c r="F163" s="3" t="e">
        <f t="shared" si="312"/>
        <v>#DIV/0!</v>
      </c>
      <c r="G163" s="3">
        <f t="shared" si="312"/>
        <v>0</v>
      </c>
      <c r="H163" s="3" t="e">
        <f t="shared" si="312"/>
        <v>#DIV/0!</v>
      </c>
      <c r="I163" s="3" t="e">
        <f t="shared" si="312"/>
        <v>#DIV/0!</v>
      </c>
      <c r="J163" s="3" t="e">
        <f t="shared" si="312"/>
        <v>#DIV/0!</v>
      </c>
      <c r="K163" s="3" t="e">
        <f t="shared" si="312"/>
        <v>#DIV/0!</v>
      </c>
      <c r="L163" s="3" t="e">
        <f t="shared" si="312"/>
        <v>#DIV/0!</v>
      </c>
      <c r="M163" s="3" t="e">
        <f t="shared" si="312"/>
        <v>#DIV/0!</v>
      </c>
      <c r="N163" s="3" t="e">
        <f t="shared" si="312"/>
        <v>#DIV/0!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</v>
      </c>
      <c r="F164" s="13" t="e">
        <f t="shared" si="313"/>
        <v>#DIV/0!</v>
      </c>
      <c r="G164" s="13">
        <f t="shared" si="313"/>
        <v>0</v>
      </c>
      <c r="H164" s="13" t="e">
        <f t="shared" si="313"/>
        <v>#DIV/0!</v>
      </c>
      <c r="I164" s="13" t="e">
        <f t="shared" si="313"/>
        <v>#DIV/0!</v>
      </c>
      <c r="J164" s="13" t="e">
        <f t="shared" si="313"/>
        <v>#DIV/0!</v>
      </c>
      <c r="K164" s="13" t="e">
        <f t="shared" si="313"/>
        <v>#DIV/0!</v>
      </c>
      <c r="L164" s="13" t="e">
        <f t="shared" si="313"/>
        <v>#DIV/0!</v>
      </c>
      <c r="M164" s="13" t="e">
        <f t="shared" si="313"/>
        <v>#DIV/0!</v>
      </c>
      <c r="N164" s="13" t="e">
        <f t="shared" si="313"/>
        <v>#DIV/0!</v>
      </c>
      <c r="O164" s="13" t="e">
        <f>SUM(D164:N164)</f>
        <v>#DIV/0!</v>
      </c>
      <c r="P164" s="13" t="e">
        <f>(100*O164)/$O$189</f>
        <v>#DIV/0!</v>
      </c>
      <c r="Q164" s="18" t="e">
        <f t="shared" ref="Q164" si="314">(1000000*P164)/100</f>
        <v>#DIV/0!</v>
      </c>
      <c r="R164" s="30" t="e">
        <f t="shared" ref="R164" si="315">O164-G164-H164-J164-L164-N164</f>
        <v>#DIV/0!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 t="e">
        <f t="shared" si="320"/>
        <v>#DIV/0!</v>
      </c>
      <c r="G167" s="3">
        <f t="shared" si="320"/>
        <v>0</v>
      </c>
      <c r="H167" s="3" t="e">
        <f t="shared" si="320"/>
        <v>#DIV/0!</v>
      </c>
      <c r="I167" s="3" t="e">
        <f t="shared" si="320"/>
        <v>#DIV/0!</v>
      </c>
      <c r="J167" s="3" t="e">
        <f t="shared" si="320"/>
        <v>#DIV/0!</v>
      </c>
      <c r="K167" s="3" t="e">
        <f t="shared" si="320"/>
        <v>#DIV/0!</v>
      </c>
      <c r="L167" s="3" t="e">
        <f t="shared" si="320"/>
        <v>#DIV/0!</v>
      </c>
      <c r="M167" s="3" t="e">
        <f t="shared" si="320"/>
        <v>#DIV/0!</v>
      </c>
      <c r="N167" s="3" t="e">
        <f t="shared" si="320"/>
        <v>#DIV/0!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 t="e">
        <f t="shared" si="321"/>
        <v>#DIV/0!</v>
      </c>
      <c r="G168" s="13">
        <f t="shared" si="321"/>
        <v>0</v>
      </c>
      <c r="H168" s="13" t="e">
        <f t="shared" si="321"/>
        <v>#DIV/0!</v>
      </c>
      <c r="I168" s="13" t="e">
        <f t="shared" si="321"/>
        <v>#DIV/0!</v>
      </c>
      <c r="J168" s="13" t="e">
        <f t="shared" si="321"/>
        <v>#DIV/0!</v>
      </c>
      <c r="K168" s="13" t="e">
        <f t="shared" si="321"/>
        <v>#DIV/0!</v>
      </c>
      <c r="L168" s="13" t="e">
        <f t="shared" si="321"/>
        <v>#DIV/0!</v>
      </c>
      <c r="M168" s="13" t="e">
        <f t="shared" si="321"/>
        <v>#DIV/0!</v>
      </c>
      <c r="N168" s="13" t="e">
        <f t="shared" si="321"/>
        <v>#DIV/0!</v>
      </c>
      <c r="O168" s="13" t="e">
        <f>SUM(D168:N168)</f>
        <v>#DIV/0!</v>
      </c>
      <c r="P168" s="13" t="e">
        <f>(100*O168)/$O$189</f>
        <v>#DIV/0!</v>
      </c>
      <c r="Q168" s="18" t="e">
        <f t="shared" ref="Q168" si="322">(1000000*P168)/100</f>
        <v>#DIV/0!</v>
      </c>
      <c r="R168" s="30" t="e">
        <f t="shared" ref="R168" si="323">O168-G168-H168-J168-L168-N168</f>
        <v>#DIV/0!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 t="e">
        <f t="shared" si="328"/>
        <v>#DIV/0!</v>
      </c>
      <c r="G171" s="3">
        <f t="shared" si="328"/>
        <v>0</v>
      </c>
      <c r="H171" s="3" t="e">
        <f t="shared" si="328"/>
        <v>#DIV/0!</v>
      </c>
      <c r="I171" s="3" t="e">
        <f t="shared" si="328"/>
        <v>#DIV/0!</v>
      </c>
      <c r="J171" s="3" t="e">
        <f t="shared" si="328"/>
        <v>#DIV/0!</v>
      </c>
      <c r="K171" s="3" t="e">
        <f t="shared" si="328"/>
        <v>#DIV/0!</v>
      </c>
      <c r="L171" s="3" t="e">
        <f t="shared" si="328"/>
        <v>#DIV/0!</v>
      </c>
      <c r="M171" s="3" t="e">
        <f t="shared" si="328"/>
        <v>#DIV/0!</v>
      </c>
      <c r="N171" s="3" t="e">
        <f t="shared" si="328"/>
        <v>#DIV/0!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 t="e">
        <f t="shared" si="329"/>
        <v>#DIV/0!</v>
      </c>
      <c r="G172" s="13">
        <f t="shared" si="329"/>
        <v>0</v>
      </c>
      <c r="H172" s="13" t="e">
        <f t="shared" si="329"/>
        <v>#DIV/0!</v>
      </c>
      <c r="I172" s="13" t="e">
        <f t="shared" si="329"/>
        <v>#DIV/0!</v>
      </c>
      <c r="J172" s="13" t="e">
        <f t="shared" si="329"/>
        <v>#DIV/0!</v>
      </c>
      <c r="K172" s="13" t="e">
        <f t="shared" si="329"/>
        <v>#DIV/0!</v>
      </c>
      <c r="L172" s="13" t="e">
        <f t="shared" si="329"/>
        <v>#DIV/0!</v>
      </c>
      <c r="M172" s="13" t="e">
        <f t="shared" si="329"/>
        <v>#DIV/0!</v>
      </c>
      <c r="N172" s="13" t="e">
        <f t="shared" si="329"/>
        <v>#DIV/0!</v>
      </c>
      <c r="O172" s="13" t="e">
        <f>SUM(D172:N172)</f>
        <v>#DIV/0!</v>
      </c>
      <c r="P172" s="13" t="e">
        <f>(100*O172)/$O$189</f>
        <v>#DIV/0!</v>
      </c>
      <c r="Q172" s="18" t="e">
        <f t="shared" ref="Q172" si="330">(1000000*P172)/100</f>
        <v>#DIV/0!</v>
      </c>
      <c r="R172" s="30" t="e">
        <f t="shared" ref="R172" si="331">O172-G172-H172-J172-L172-N172</f>
        <v>#DIV/0!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 t="e">
        <f t="shared" si="336"/>
        <v>#DIV/0!</v>
      </c>
      <c r="G175" s="3">
        <f t="shared" si="336"/>
        <v>0</v>
      </c>
      <c r="H175" s="3" t="e">
        <f t="shared" si="336"/>
        <v>#DIV/0!</v>
      </c>
      <c r="I175" s="3" t="e">
        <f t="shared" si="336"/>
        <v>#DIV/0!</v>
      </c>
      <c r="J175" s="3" t="e">
        <f t="shared" si="336"/>
        <v>#DIV/0!</v>
      </c>
      <c r="K175" s="3" t="e">
        <f t="shared" si="336"/>
        <v>#DIV/0!</v>
      </c>
      <c r="L175" s="3" t="e">
        <f t="shared" si="336"/>
        <v>#DIV/0!</v>
      </c>
      <c r="M175" s="3" t="e">
        <f t="shared" si="336"/>
        <v>#DIV/0!</v>
      </c>
      <c r="N175" s="3" t="e">
        <f t="shared" si="336"/>
        <v>#DIV/0!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 t="e">
        <f t="shared" si="337"/>
        <v>#DIV/0!</v>
      </c>
      <c r="G176" s="13">
        <f t="shared" si="337"/>
        <v>0</v>
      </c>
      <c r="H176" s="13" t="e">
        <f t="shared" si="337"/>
        <v>#DIV/0!</v>
      </c>
      <c r="I176" s="13" t="e">
        <f t="shared" si="337"/>
        <v>#DIV/0!</v>
      </c>
      <c r="J176" s="13" t="e">
        <f t="shared" si="337"/>
        <v>#DIV/0!</v>
      </c>
      <c r="K176" s="13" t="e">
        <f t="shared" si="337"/>
        <v>#DIV/0!</v>
      </c>
      <c r="L176" s="13" t="e">
        <f t="shared" si="337"/>
        <v>#DIV/0!</v>
      </c>
      <c r="M176" s="13" t="e">
        <f t="shared" si="337"/>
        <v>#DIV/0!</v>
      </c>
      <c r="N176" s="13" t="e">
        <f t="shared" si="337"/>
        <v>#DIV/0!</v>
      </c>
      <c r="O176" s="13" t="e">
        <f>SUM(D176:N176)</f>
        <v>#DIV/0!</v>
      </c>
      <c r="P176" s="13" t="e">
        <f>(100*O176)/$O$189</f>
        <v>#DIV/0!</v>
      </c>
      <c r="Q176" s="18" t="e">
        <f t="shared" ref="Q176" si="338">(1000000*P176)/100</f>
        <v>#DIV/0!</v>
      </c>
      <c r="R176" s="30" t="e">
        <f t="shared" ref="R176" si="339">O176-G176-H176-J176-L176-N176</f>
        <v>#DIV/0!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 t="e">
        <f t="shared" si="344"/>
        <v>#DIV/0!</v>
      </c>
      <c r="G179" s="3">
        <f t="shared" si="344"/>
        <v>0</v>
      </c>
      <c r="H179" s="3" t="e">
        <f t="shared" si="344"/>
        <v>#DIV/0!</v>
      </c>
      <c r="I179" s="3" t="e">
        <f t="shared" si="344"/>
        <v>#DIV/0!</v>
      </c>
      <c r="J179" s="3" t="e">
        <f t="shared" si="344"/>
        <v>#DIV/0!</v>
      </c>
      <c r="K179" s="3" t="e">
        <f t="shared" si="344"/>
        <v>#DIV/0!</v>
      </c>
      <c r="L179" s="3" t="e">
        <f t="shared" si="344"/>
        <v>#DIV/0!</v>
      </c>
      <c r="M179" s="3" t="e">
        <f t="shared" si="344"/>
        <v>#DIV/0!</v>
      </c>
      <c r="N179" s="3" t="e">
        <f t="shared" si="344"/>
        <v>#DIV/0!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 t="e">
        <f t="shared" si="345"/>
        <v>#DIV/0!</v>
      </c>
      <c r="G180" s="13">
        <f t="shared" si="345"/>
        <v>0</v>
      </c>
      <c r="H180" s="13" t="e">
        <f t="shared" si="345"/>
        <v>#DIV/0!</v>
      </c>
      <c r="I180" s="13" t="e">
        <f t="shared" si="345"/>
        <v>#DIV/0!</v>
      </c>
      <c r="J180" s="13" t="e">
        <f t="shared" si="345"/>
        <v>#DIV/0!</v>
      </c>
      <c r="K180" s="13" t="e">
        <f t="shared" si="345"/>
        <v>#DIV/0!</v>
      </c>
      <c r="L180" s="13" t="e">
        <f t="shared" si="345"/>
        <v>#DIV/0!</v>
      </c>
      <c r="M180" s="13" t="e">
        <f t="shared" si="345"/>
        <v>#DIV/0!</v>
      </c>
      <c r="N180" s="13" t="e">
        <f t="shared" si="345"/>
        <v>#DIV/0!</v>
      </c>
      <c r="O180" s="13" t="e">
        <f>SUM(D180:N180)</f>
        <v>#DIV/0!</v>
      </c>
      <c r="P180" s="13" t="e">
        <f>(100*O180)/$O$189</f>
        <v>#DIV/0!</v>
      </c>
      <c r="Q180" s="18" t="e">
        <f t="shared" ref="Q180" si="346">(1000000*P180)/100</f>
        <v>#DIV/0!</v>
      </c>
      <c r="R180" s="30" t="e">
        <f t="shared" ref="R180" si="347">O180-G180-H180-J180-L180-N180</f>
        <v>#DIV/0!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 t="e">
        <f t="shared" si="352"/>
        <v>#DIV/0!</v>
      </c>
      <c r="G183" s="3">
        <f t="shared" si="352"/>
        <v>0</v>
      </c>
      <c r="H183" s="3" t="e">
        <f t="shared" si="352"/>
        <v>#DIV/0!</v>
      </c>
      <c r="I183" s="3" t="e">
        <f t="shared" si="352"/>
        <v>#DIV/0!</v>
      </c>
      <c r="J183" s="3" t="e">
        <f t="shared" si="352"/>
        <v>#DIV/0!</v>
      </c>
      <c r="K183" s="3" t="e">
        <f t="shared" si="352"/>
        <v>#DIV/0!</v>
      </c>
      <c r="L183" s="3" t="e">
        <f t="shared" si="352"/>
        <v>#DIV/0!</v>
      </c>
      <c r="M183" s="3" t="e">
        <f t="shared" si="352"/>
        <v>#DIV/0!</v>
      </c>
      <c r="N183" s="3" t="e">
        <f t="shared" si="352"/>
        <v>#DIV/0!</v>
      </c>
      <c r="O183" s="3"/>
      <c r="P183" s="3"/>
      <c r="Q183" s="16"/>
      <c r="R183" s="14"/>
    </row>
    <row r="184" spans="1:21" ht="15" thickBot="1" x14ac:dyDescent="0.25">
      <c r="A184" s="21"/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 t="e">
        <f t="shared" si="353"/>
        <v>#DIV/0!</v>
      </c>
      <c r="G184" s="13">
        <f t="shared" si="353"/>
        <v>0</v>
      </c>
      <c r="H184" s="13" t="e">
        <f t="shared" si="353"/>
        <v>#DIV/0!</v>
      </c>
      <c r="I184" s="13" t="e">
        <f t="shared" si="353"/>
        <v>#DIV/0!</v>
      </c>
      <c r="J184" s="13" t="e">
        <f t="shared" si="353"/>
        <v>#DIV/0!</v>
      </c>
      <c r="K184" s="13" t="e">
        <f t="shared" si="353"/>
        <v>#DIV/0!</v>
      </c>
      <c r="L184" s="13" t="e">
        <f t="shared" si="353"/>
        <v>#DIV/0!</v>
      </c>
      <c r="M184" s="13" t="e">
        <f t="shared" si="353"/>
        <v>#DIV/0!</v>
      </c>
      <c r="N184" s="13" t="e">
        <f t="shared" si="353"/>
        <v>#DIV/0!</v>
      </c>
      <c r="O184" s="13" t="e">
        <f>SUM(D184:N184)</f>
        <v>#DIV/0!</v>
      </c>
      <c r="P184" s="13" t="e">
        <f>(100*O184)/$O$189</f>
        <v>#DIV/0!</v>
      </c>
      <c r="Q184" s="18" t="e">
        <f t="shared" ref="Q184" si="354">(1000000*P184)/100</f>
        <v>#DIV/0!</v>
      </c>
      <c r="R184" s="30" t="e">
        <f t="shared" ref="R184" si="355">O184-G184-H184-J184-L184-N184</f>
        <v>#DIV/0!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 t="e">
        <f t="shared" si="360"/>
        <v>#DIV/0!</v>
      </c>
      <c r="G187" s="3">
        <f t="shared" si="360"/>
        <v>0</v>
      </c>
      <c r="H187" s="3" t="e">
        <f t="shared" si="360"/>
        <v>#DIV/0!</v>
      </c>
      <c r="I187" s="3" t="e">
        <f t="shared" si="360"/>
        <v>#DIV/0!</v>
      </c>
      <c r="J187" s="3" t="e">
        <f t="shared" si="360"/>
        <v>#DIV/0!</v>
      </c>
      <c r="K187" s="3" t="e">
        <f t="shared" si="360"/>
        <v>#DIV/0!</v>
      </c>
      <c r="L187" s="3" t="e">
        <f t="shared" si="360"/>
        <v>#DIV/0!</v>
      </c>
      <c r="M187" s="3" t="e">
        <f t="shared" si="360"/>
        <v>#DIV/0!</v>
      </c>
      <c r="N187" s="3" t="e">
        <f t="shared" si="360"/>
        <v>#DIV/0!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 t="e">
        <f t="shared" si="361"/>
        <v>#DIV/0!</v>
      </c>
      <c r="G188" s="13">
        <f t="shared" si="361"/>
        <v>0</v>
      </c>
      <c r="H188" s="13" t="e">
        <f t="shared" si="361"/>
        <v>#DIV/0!</v>
      </c>
      <c r="I188" s="13" t="e">
        <f t="shared" si="361"/>
        <v>#DIV/0!</v>
      </c>
      <c r="J188" s="13" t="e">
        <f t="shared" si="361"/>
        <v>#DIV/0!</v>
      </c>
      <c r="K188" s="13" t="e">
        <f t="shared" si="361"/>
        <v>#DIV/0!</v>
      </c>
      <c r="L188" s="13" t="e">
        <f t="shared" si="361"/>
        <v>#DIV/0!</v>
      </c>
      <c r="M188" s="13" t="e">
        <f t="shared" si="361"/>
        <v>#DIV/0!</v>
      </c>
      <c r="N188" s="13" t="e">
        <f t="shared" si="361"/>
        <v>#DIV/0!</v>
      </c>
      <c r="O188" s="13" t="e">
        <f>SUM(D188:N188)</f>
        <v>#DIV/0!</v>
      </c>
      <c r="P188" s="13" t="e">
        <f t="shared" ref="P188" si="362">(100*O188)/$O$189</f>
        <v>#DIV/0!</v>
      </c>
      <c r="Q188" s="18" t="e">
        <f t="shared" ref="Q188" si="363">(1000000*P188)/100</f>
        <v>#DIV/0!</v>
      </c>
      <c r="R188" s="30" t="e">
        <f t="shared" ref="R188" si="364">O188-G188-H188-J188-L188-N188</f>
        <v>#DIV/0!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205.20571999999999</v>
      </c>
      <c r="E189" s="9">
        <f t="shared" si="368"/>
        <v>99.4</v>
      </c>
      <c r="F189" s="9">
        <f t="shared" si="368"/>
        <v>0</v>
      </c>
      <c r="G189" s="9">
        <f t="shared" si="368"/>
        <v>89.185000000000002</v>
      </c>
      <c r="H189" s="9">
        <f t="shared" si="368"/>
        <v>0</v>
      </c>
      <c r="I189" s="9">
        <f t="shared" si="368"/>
        <v>0</v>
      </c>
      <c r="J189" s="9">
        <f t="shared" si="368"/>
        <v>0</v>
      </c>
      <c r="K189" s="9">
        <f t="shared" si="368"/>
        <v>0</v>
      </c>
      <c r="L189" s="9">
        <f t="shared" si="368"/>
        <v>0</v>
      </c>
      <c r="M189" s="9">
        <f t="shared" si="368"/>
        <v>0</v>
      </c>
      <c r="N189" s="9">
        <f t="shared" si="368"/>
        <v>0</v>
      </c>
      <c r="O189" s="9" t="e">
        <f>SUMIF($C$5:$C$188,"маса, г",O5:O188)</f>
        <v>#DIV/0!</v>
      </c>
      <c r="P189" s="9">
        <f>SUMIF(P5:P188,"&gt;=0")</f>
        <v>0</v>
      </c>
      <c r="Q189" s="9">
        <f>SUMIF(Q5:Q188,"&gt;=0")</f>
        <v>0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0</v>
      </c>
      <c r="G190" s="3">
        <f t="shared" si="369"/>
        <v>100</v>
      </c>
      <c r="H190" s="3">
        <f t="shared" si="369"/>
        <v>0</v>
      </c>
      <c r="I190" s="3">
        <f t="shared" si="369"/>
        <v>0</v>
      </c>
      <c r="J190" s="3">
        <f t="shared" si="369"/>
        <v>0</v>
      </c>
      <c r="K190" s="3">
        <f t="shared" si="369"/>
        <v>0</v>
      </c>
      <c r="L190" s="3">
        <f t="shared" si="369"/>
        <v>0</v>
      </c>
      <c r="M190" s="3">
        <f t="shared" si="369"/>
        <v>0</v>
      </c>
      <c r="N190" s="3">
        <f t="shared" si="369"/>
        <v>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481.80000000000007</v>
      </c>
      <c r="E191" s="2">
        <f t="shared" si="370"/>
        <v>181.29999999999998</v>
      </c>
      <c r="F191" s="2" t="e">
        <f t="shared" si="370"/>
        <v>#DIV/0!</v>
      </c>
      <c r="G191" s="2">
        <f t="shared" si="370"/>
        <v>663.69999999999993</v>
      </c>
      <c r="H191" s="2" t="e">
        <f t="shared" si="370"/>
        <v>#DIV/0!</v>
      </c>
      <c r="I191" s="2" t="e">
        <f t="shared" si="370"/>
        <v>#DIV/0!</v>
      </c>
      <c r="J191" s="2" t="e">
        <f t="shared" si="370"/>
        <v>#DIV/0!</v>
      </c>
      <c r="K191" s="2" t="e">
        <f t="shared" si="370"/>
        <v>#DIV/0!</v>
      </c>
      <c r="L191" s="2" t="e">
        <f t="shared" si="370"/>
        <v>#DIV/0!</v>
      </c>
      <c r="M191" s="2" t="e">
        <f t="shared" si="370"/>
        <v>#DIV/0!</v>
      </c>
      <c r="N191" s="2" t="e">
        <f t="shared" si="370"/>
        <v>#DIV/0!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tabSelected="1" topLeftCell="A154" zoomScale="70" zoomScaleNormal="70" workbookViewId="0">
      <selection activeCell="G114" sqref="G114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5" width="15.7109375" style="1" bestFit="1" customWidth="1" outlineLevel="1"/>
    <col min="6" max="6" width="14.28515625" style="1" customWidth="1" outlineLevel="1"/>
    <col min="7" max="7" width="15.7109375" style="1" bestFit="1" customWidth="1" outlineLevel="1"/>
    <col min="8" max="14" width="14.28515625" style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86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300.3</v>
      </c>
      <c r="E3" s="25">
        <v>188.7</v>
      </c>
      <c r="F3" s="25"/>
      <c r="G3" s="24">
        <v>663.8</v>
      </c>
      <c r="H3" s="24"/>
      <c r="I3" s="24"/>
      <c r="J3" s="24"/>
      <c r="K3" s="24"/>
      <c r="L3" s="24"/>
      <c r="M3" s="24"/>
      <c r="N3" s="24"/>
      <c r="O3" s="22">
        <f>SUM(D3:N3)</f>
        <v>1152.8</v>
      </c>
      <c r="P3" s="22"/>
      <c r="Q3" s="22"/>
      <c r="R3" s="33">
        <f>G3+H3+J3+L3+N3</f>
        <v>663.8</v>
      </c>
    </row>
    <row r="4" spans="1:21" ht="29.25" thickBot="1" x14ac:dyDescent="0.25">
      <c r="A4" s="35"/>
      <c r="B4" s="36"/>
      <c r="C4" s="23" t="s">
        <v>15</v>
      </c>
      <c r="D4" s="26">
        <f>(D3/$O$3)*100</f>
        <v>26.049618320610691</v>
      </c>
      <c r="E4" s="26">
        <f t="shared" ref="E4:N4" si="0">(E3/$O$3)*100</f>
        <v>16.36884108258154</v>
      </c>
      <c r="F4" s="26">
        <f t="shared" si="0"/>
        <v>0</v>
      </c>
      <c r="G4" s="26">
        <f t="shared" si="0"/>
        <v>57.58154059680777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2">
        <f>SUM(D4:N4)</f>
        <v>100</v>
      </c>
      <c r="P4" s="22"/>
      <c r="Q4" s="22"/>
      <c r="R4" s="34">
        <f>R3/O3</f>
        <v>0.57581540596807768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 t="e">
        <f t="shared" si="2"/>
        <v>#DIV/0!</v>
      </c>
      <c r="G7" s="3">
        <f t="shared" si="2"/>
        <v>0</v>
      </c>
      <c r="H7" s="3" t="e">
        <f t="shared" si="2"/>
        <v>#DIV/0!</v>
      </c>
      <c r="I7" s="3" t="e">
        <f t="shared" si="2"/>
        <v>#DIV/0!</v>
      </c>
      <c r="J7" s="3" t="e">
        <f t="shared" si="2"/>
        <v>#DIV/0!</v>
      </c>
      <c r="K7" s="3" t="e">
        <f t="shared" si="2"/>
        <v>#DIV/0!</v>
      </c>
      <c r="L7" s="3" t="e">
        <f t="shared" si="2"/>
        <v>#DIV/0!</v>
      </c>
      <c r="M7" s="3" t="e">
        <f t="shared" si="2"/>
        <v>#DIV/0!</v>
      </c>
      <c r="N7" s="3" t="e">
        <f t="shared" si="2"/>
        <v>#DIV/0!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 t="e">
        <f t="shared" si="3"/>
        <v>#DIV/0!</v>
      </c>
      <c r="G8" s="13">
        <f t="shared" si="3"/>
        <v>0</v>
      </c>
      <c r="H8" s="13" t="e">
        <f t="shared" si="3"/>
        <v>#DIV/0!</v>
      </c>
      <c r="I8" s="13" t="e">
        <f t="shared" si="3"/>
        <v>#DIV/0!</v>
      </c>
      <c r="J8" s="13" t="e">
        <f t="shared" si="3"/>
        <v>#DIV/0!</v>
      </c>
      <c r="K8" s="13" t="e">
        <f t="shared" si="3"/>
        <v>#DIV/0!</v>
      </c>
      <c r="L8" s="13" t="e">
        <f t="shared" si="3"/>
        <v>#DIV/0!</v>
      </c>
      <c r="M8" s="13" t="e">
        <f t="shared" si="3"/>
        <v>#DIV/0!</v>
      </c>
      <c r="N8" s="13" t="e">
        <f t="shared" si="3"/>
        <v>#DIV/0!</v>
      </c>
      <c r="O8" s="13" t="e">
        <f t="shared" ref="O8:O48" si="4">SUM(D8:N8)</f>
        <v>#DIV/0!</v>
      </c>
      <c r="P8" s="13" t="e">
        <f>(100*O8)/$O$189</f>
        <v>#DIV/0!</v>
      </c>
      <c r="Q8" s="18" t="e">
        <f>(1000000*P8)/100</f>
        <v>#DIV/0!</v>
      </c>
      <c r="R8" s="30" t="e">
        <f>O8-G8-H8-J8-L8-N8</f>
        <v>#DIV/0!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0</v>
      </c>
      <c r="J10" s="3">
        <f t="shared" si="5"/>
        <v>0</v>
      </c>
      <c r="K10" s="3">
        <f t="shared" si="5"/>
        <v>0</v>
      </c>
      <c r="L10" s="3">
        <f t="shared" si="5"/>
        <v>0</v>
      </c>
      <c r="M10" s="3">
        <f t="shared" si="5"/>
        <v>0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0</v>
      </c>
      <c r="F11" s="3" t="e">
        <f t="shared" si="6"/>
        <v>#DIV/0!</v>
      </c>
      <c r="G11" s="3">
        <f t="shared" si="6"/>
        <v>0</v>
      </c>
      <c r="H11" s="3" t="e">
        <f t="shared" si="6"/>
        <v>#DIV/0!</v>
      </c>
      <c r="I11" s="3" t="e">
        <f t="shared" si="6"/>
        <v>#DIV/0!</v>
      </c>
      <c r="J11" s="3" t="e">
        <f t="shared" si="6"/>
        <v>#DIV/0!</v>
      </c>
      <c r="K11" s="3" t="e">
        <f t="shared" si="6"/>
        <v>#DIV/0!</v>
      </c>
      <c r="L11" s="3" t="e">
        <f t="shared" si="6"/>
        <v>#DIV/0!</v>
      </c>
      <c r="M11" s="3" t="e">
        <f t="shared" si="6"/>
        <v>#DIV/0!</v>
      </c>
      <c r="N11" s="3" t="e">
        <f t="shared" si="6"/>
        <v>#DIV/0!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0</v>
      </c>
      <c r="F12" s="13" t="e">
        <f t="shared" si="7"/>
        <v>#DIV/0!</v>
      </c>
      <c r="G12" s="13">
        <f t="shared" si="7"/>
        <v>0</v>
      </c>
      <c r="H12" s="13" t="e">
        <f t="shared" si="7"/>
        <v>#DIV/0!</v>
      </c>
      <c r="I12" s="13" t="e">
        <f t="shared" si="7"/>
        <v>#DIV/0!</v>
      </c>
      <c r="J12" s="13" t="e">
        <f t="shared" si="7"/>
        <v>#DIV/0!</v>
      </c>
      <c r="K12" s="13" t="e">
        <f t="shared" si="7"/>
        <v>#DIV/0!</v>
      </c>
      <c r="L12" s="13" t="e">
        <f t="shared" si="7"/>
        <v>#DIV/0!</v>
      </c>
      <c r="M12" s="13" t="e">
        <f t="shared" si="7"/>
        <v>#DIV/0!</v>
      </c>
      <c r="N12" s="13" t="e">
        <f t="shared" si="7"/>
        <v>#DIV/0!</v>
      </c>
      <c r="O12" s="13" t="e">
        <f t="shared" si="4"/>
        <v>#DIV/0!</v>
      </c>
      <c r="P12" s="13" t="e">
        <f>(100*O12)/$O$189</f>
        <v>#DIV/0!</v>
      </c>
      <c r="Q12" s="18" t="e">
        <f t="shared" ref="Q12" si="8">(1000000*P12)/100</f>
        <v>#DIV/0!</v>
      </c>
      <c r="R12" s="30" t="e">
        <f t="shared" ref="R12" si="9">O12-G12-H12-J12-L12-N12</f>
        <v>#DIV/0!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0</v>
      </c>
      <c r="L14" s="3">
        <f t="shared" si="13"/>
        <v>0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0</v>
      </c>
      <c r="F15" s="3" t="e">
        <f t="shared" si="14"/>
        <v>#DIV/0!</v>
      </c>
      <c r="G15" s="3">
        <f t="shared" si="14"/>
        <v>0</v>
      </c>
      <c r="H15" s="3" t="e">
        <f t="shared" si="14"/>
        <v>#DIV/0!</v>
      </c>
      <c r="I15" s="3" t="e">
        <f t="shared" si="14"/>
        <v>#DIV/0!</v>
      </c>
      <c r="J15" s="3" t="e">
        <f t="shared" si="14"/>
        <v>#DIV/0!</v>
      </c>
      <c r="K15" s="3" t="e">
        <f t="shared" si="14"/>
        <v>#DIV/0!</v>
      </c>
      <c r="L15" s="3" t="e">
        <f t="shared" si="14"/>
        <v>#DIV/0!</v>
      </c>
      <c r="M15" s="3" t="e">
        <f t="shared" si="14"/>
        <v>#DIV/0!</v>
      </c>
      <c r="N15" s="3" t="e">
        <f t="shared" si="14"/>
        <v>#DIV/0!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0</v>
      </c>
      <c r="F16" s="13" t="e">
        <f t="shared" si="15"/>
        <v>#DIV/0!</v>
      </c>
      <c r="G16" s="13">
        <f t="shared" si="15"/>
        <v>0</v>
      </c>
      <c r="H16" s="13" t="e">
        <f t="shared" si="15"/>
        <v>#DIV/0!</v>
      </c>
      <c r="I16" s="13" t="e">
        <f t="shared" si="15"/>
        <v>#DIV/0!</v>
      </c>
      <c r="J16" s="13" t="e">
        <f t="shared" si="15"/>
        <v>#DIV/0!</v>
      </c>
      <c r="K16" s="13" t="e">
        <f t="shared" si="15"/>
        <v>#DIV/0!</v>
      </c>
      <c r="L16" s="13" t="e">
        <f t="shared" si="15"/>
        <v>#DIV/0!</v>
      </c>
      <c r="M16" s="13" t="e">
        <f t="shared" si="15"/>
        <v>#DIV/0!</v>
      </c>
      <c r="N16" s="13" t="e">
        <f t="shared" si="15"/>
        <v>#DIV/0!</v>
      </c>
      <c r="O16" s="13" t="e">
        <f t="shared" si="4"/>
        <v>#DIV/0!</v>
      </c>
      <c r="P16" s="13" t="e">
        <f>(100*O16)/$O$189</f>
        <v>#DIV/0!</v>
      </c>
      <c r="Q16" s="18" t="e">
        <f t="shared" ref="Q16" si="16">(1000000*P16)/100</f>
        <v>#DIV/0!</v>
      </c>
      <c r="R16" s="30" t="e">
        <f t="shared" ref="R16" si="17">O16-G16-H16-J16-L16-N16</f>
        <v>#DIV/0!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0</v>
      </c>
      <c r="N18" s="3">
        <f t="shared" si="21"/>
        <v>0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 t="e">
        <f t="shared" si="22"/>
        <v>#DIV/0!</v>
      </c>
      <c r="G19" s="3">
        <f t="shared" si="22"/>
        <v>0</v>
      </c>
      <c r="H19" s="3" t="e">
        <f t="shared" si="22"/>
        <v>#DIV/0!</v>
      </c>
      <c r="I19" s="3" t="e">
        <f t="shared" si="22"/>
        <v>#DIV/0!</v>
      </c>
      <c r="J19" s="3" t="e">
        <f t="shared" si="22"/>
        <v>#DIV/0!</v>
      </c>
      <c r="K19" s="3" t="e">
        <f t="shared" si="22"/>
        <v>#DIV/0!</v>
      </c>
      <c r="L19" s="3" t="e">
        <f t="shared" si="22"/>
        <v>#DIV/0!</v>
      </c>
      <c r="M19" s="3" t="e">
        <f t="shared" si="22"/>
        <v>#DIV/0!</v>
      </c>
      <c r="N19" s="3" t="e">
        <f t="shared" si="22"/>
        <v>#DIV/0!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 t="e">
        <f t="shared" si="23"/>
        <v>#DIV/0!</v>
      </c>
      <c r="G20" s="13">
        <f t="shared" si="23"/>
        <v>0</v>
      </c>
      <c r="H20" s="13" t="e">
        <f t="shared" si="23"/>
        <v>#DIV/0!</v>
      </c>
      <c r="I20" s="13" t="e">
        <f t="shared" si="23"/>
        <v>#DIV/0!</v>
      </c>
      <c r="J20" s="13" t="e">
        <f t="shared" si="23"/>
        <v>#DIV/0!</v>
      </c>
      <c r="K20" s="13" t="e">
        <f t="shared" si="23"/>
        <v>#DIV/0!</v>
      </c>
      <c r="L20" s="13" t="e">
        <f t="shared" si="23"/>
        <v>#DIV/0!</v>
      </c>
      <c r="M20" s="13" t="e">
        <f t="shared" si="23"/>
        <v>#DIV/0!</v>
      </c>
      <c r="N20" s="13" t="e">
        <f t="shared" si="23"/>
        <v>#DIV/0!</v>
      </c>
      <c r="O20" s="13" t="e">
        <f t="shared" si="4"/>
        <v>#DIV/0!</v>
      </c>
      <c r="P20" s="13" t="e">
        <f>(100*O20)/$O$189</f>
        <v>#DIV/0!</v>
      </c>
      <c r="Q20" s="18" t="e">
        <f t="shared" ref="Q20" si="24">(1000000*P20)/100</f>
        <v>#DIV/0!</v>
      </c>
      <c r="R20" s="30" t="e">
        <f t="shared" ref="R20" si="25">O20-G20-H20-J20-L20-N20</f>
        <v>#DIV/0!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/>
      <c r="F21" s="9"/>
      <c r="G21" s="9">
        <v>2</v>
      </c>
      <c r="H21" s="9"/>
      <c r="I21" s="9"/>
      <c r="J21" s="9"/>
      <c r="K21" s="9"/>
      <c r="L21" s="9"/>
      <c r="M21" s="9"/>
      <c r="N21" s="9"/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0</v>
      </c>
      <c r="F22" s="3">
        <f t="shared" si="29"/>
        <v>0</v>
      </c>
      <c r="G22" s="3">
        <f t="shared" si="29"/>
        <v>6.9</v>
      </c>
      <c r="H22" s="3">
        <f t="shared" si="29"/>
        <v>0</v>
      </c>
      <c r="I22" s="3">
        <f t="shared" si="29"/>
        <v>0</v>
      </c>
      <c r="J22" s="3">
        <f t="shared" si="29"/>
        <v>0</v>
      </c>
      <c r="K22" s="3">
        <f t="shared" si="29"/>
        <v>0</v>
      </c>
      <c r="L22" s="3">
        <f t="shared" si="29"/>
        <v>0</v>
      </c>
      <c r="M22" s="3">
        <f t="shared" si="29"/>
        <v>0</v>
      </c>
      <c r="N22" s="3">
        <f t="shared" si="29"/>
        <v>0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0</v>
      </c>
      <c r="F23" s="3" t="e">
        <f t="shared" si="30"/>
        <v>#DIV/0!</v>
      </c>
      <c r="G23" s="3">
        <f t="shared" si="30"/>
        <v>7.9328581283053587</v>
      </c>
      <c r="H23" s="3" t="e">
        <f t="shared" si="30"/>
        <v>#DIV/0!</v>
      </c>
      <c r="I23" s="3" t="e">
        <f t="shared" si="30"/>
        <v>#DIV/0!</v>
      </c>
      <c r="J23" s="3" t="e">
        <f t="shared" si="30"/>
        <v>#DIV/0!</v>
      </c>
      <c r="K23" s="3" t="e">
        <f t="shared" si="30"/>
        <v>#DIV/0!</v>
      </c>
      <c r="L23" s="3" t="e">
        <f t="shared" si="30"/>
        <v>#DIV/0!</v>
      </c>
      <c r="M23" s="3" t="e">
        <f t="shared" si="30"/>
        <v>#DIV/0!</v>
      </c>
      <c r="N23" s="3" t="e">
        <f t="shared" si="30"/>
        <v>#DIV/0!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0</v>
      </c>
      <c r="F24" s="13" t="e">
        <f t="shared" si="31"/>
        <v>#DIV/0!</v>
      </c>
      <c r="G24" s="13">
        <f t="shared" si="31"/>
        <v>52.658312255690973</v>
      </c>
      <c r="H24" s="13" t="e">
        <f t="shared" si="31"/>
        <v>#DIV/0!</v>
      </c>
      <c r="I24" s="13" t="e">
        <f t="shared" si="31"/>
        <v>#DIV/0!</v>
      </c>
      <c r="J24" s="13" t="e">
        <f t="shared" si="31"/>
        <v>#DIV/0!</v>
      </c>
      <c r="K24" s="13" t="e">
        <f t="shared" si="31"/>
        <v>#DIV/0!</v>
      </c>
      <c r="L24" s="13" t="e">
        <f t="shared" si="31"/>
        <v>#DIV/0!</v>
      </c>
      <c r="M24" s="13" t="e">
        <f t="shared" si="31"/>
        <v>#DIV/0!</v>
      </c>
      <c r="N24" s="13" t="e">
        <f t="shared" si="31"/>
        <v>#DIV/0!</v>
      </c>
      <c r="O24" s="13" t="e">
        <f t="shared" si="4"/>
        <v>#DIV/0!</v>
      </c>
      <c r="P24" s="13" t="e">
        <f>(100*O24)/$O$189</f>
        <v>#DIV/0!</v>
      </c>
      <c r="Q24" s="18" t="e">
        <f t="shared" ref="Q24" si="32">(1000000*P24)/100</f>
        <v>#DIV/0!</v>
      </c>
      <c r="R24" s="30" t="e">
        <f t="shared" ref="R24" si="33">O24-G24-H24-J24-L24-N24</f>
        <v>#DIV/0!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 t="e">
        <f t="shared" si="38"/>
        <v>#DIV/0!</v>
      </c>
      <c r="G27" s="3">
        <f t="shared" si="38"/>
        <v>0</v>
      </c>
      <c r="H27" s="3" t="e">
        <f t="shared" si="38"/>
        <v>#DIV/0!</v>
      </c>
      <c r="I27" s="3" t="e">
        <f t="shared" si="38"/>
        <v>#DIV/0!</v>
      </c>
      <c r="J27" s="3" t="e">
        <f t="shared" si="38"/>
        <v>#DIV/0!</v>
      </c>
      <c r="K27" s="3" t="e">
        <f t="shared" si="38"/>
        <v>#DIV/0!</v>
      </c>
      <c r="L27" s="3" t="e">
        <f t="shared" si="38"/>
        <v>#DIV/0!</v>
      </c>
      <c r="M27" s="3" t="e">
        <f t="shared" si="38"/>
        <v>#DIV/0!</v>
      </c>
      <c r="N27" s="3" t="e">
        <f t="shared" si="38"/>
        <v>#DIV/0!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 t="e">
        <f t="shared" si="39"/>
        <v>#DIV/0!</v>
      </c>
      <c r="G28" s="13">
        <f t="shared" si="39"/>
        <v>0</v>
      </c>
      <c r="H28" s="13" t="e">
        <f t="shared" si="39"/>
        <v>#DIV/0!</v>
      </c>
      <c r="I28" s="13" t="e">
        <f t="shared" si="39"/>
        <v>#DIV/0!</v>
      </c>
      <c r="J28" s="13" t="e">
        <f t="shared" si="39"/>
        <v>#DIV/0!</v>
      </c>
      <c r="K28" s="13" t="e">
        <f t="shared" si="39"/>
        <v>#DIV/0!</v>
      </c>
      <c r="L28" s="13" t="e">
        <f t="shared" si="39"/>
        <v>#DIV/0!</v>
      </c>
      <c r="M28" s="13" t="e">
        <f t="shared" si="39"/>
        <v>#DIV/0!</v>
      </c>
      <c r="N28" s="13" t="e">
        <f t="shared" si="39"/>
        <v>#DIV/0!</v>
      </c>
      <c r="O28" s="13" t="e">
        <f t="shared" si="4"/>
        <v>#DIV/0!</v>
      </c>
      <c r="P28" s="13" t="e">
        <f>(100*O28)/$O$189</f>
        <v>#DIV/0!</v>
      </c>
      <c r="Q28" s="18" t="e">
        <f t="shared" ref="Q28" si="40">(1000000*P28)/100</f>
        <v>#DIV/0!</v>
      </c>
      <c r="R28" s="30" t="e">
        <f t="shared" ref="R28" si="41">O28-G28-H28-J28-L28-N28</f>
        <v>#DIV/0!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>
        <v>5</v>
      </c>
      <c r="E29" s="9">
        <v>2</v>
      </c>
      <c r="F29" s="9"/>
      <c r="G29" s="9">
        <v>1</v>
      </c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6.5</v>
      </c>
      <c r="E30" s="3">
        <f t="shared" ref="E30:N30" si="45">E29*$B$32</f>
        <v>2.6</v>
      </c>
      <c r="F30" s="3">
        <f t="shared" si="45"/>
        <v>0</v>
      </c>
      <c r="G30" s="3">
        <f t="shared" si="45"/>
        <v>1.3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4.4728874208643008</v>
      </c>
      <c r="E31" s="3">
        <f t="shared" si="46"/>
        <v>2.6495465199225521</v>
      </c>
      <c r="F31" s="3" t="e">
        <f t="shared" si="46"/>
        <v>#DIV/0!</v>
      </c>
      <c r="G31" s="3">
        <f t="shared" si="46"/>
        <v>1.4945964589560821</v>
      </c>
      <c r="H31" s="3" t="e">
        <f t="shared" si="46"/>
        <v>#DIV/0!</v>
      </c>
      <c r="I31" s="3" t="e">
        <f t="shared" si="46"/>
        <v>#DIV/0!</v>
      </c>
      <c r="J31" s="3" t="e">
        <f t="shared" si="46"/>
        <v>#DIV/0!</v>
      </c>
      <c r="K31" s="3" t="e">
        <f t="shared" si="46"/>
        <v>#DIV/0!</v>
      </c>
      <c r="L31" s="3" t="e">
        <f t="shared" si="46"/>
        <v>#DIV/0!</v>
      </c>
      <c r="M31" s="3" t="e">
        <f t="shared" si="46"/>
        <v>#DIV/0!</v>
      </c>
      <c r="N31" s="3" t="e">
        <f t="shared" si="46"/>
        <v>#DIV/0!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13.432080924855494</v>
      </c>
      <c r="E32" s="13">
        <f t="shared" si="47"/>
        <v>4.9996942830938558</v>
      </c>
      <c r="F32" s="13" t="e">
        <f t="shared" si="47"/>
        <v>#DIV/0!</v>
      </c>
      <c r="G32" s="13">
        <f t="shared" si="47"/>
        <v>9.9211312945504719</v>
      </c>
      <c r="H32" s="13" t="e">
        <f t="shared" si="47"/>
        <v>#DIV/0!</v>
      </c>
      <c r="I32" s="13" t="e">
        <f t="shared" si="47"/>
        <v>#DIV/0!</v>
      </c>
      <c r="J32" s="13" t="e">
        <f t="shared" si="47"/>
        <v>#DIV/0!</v>
      </c>
      <c r="K32" s="13" t="e">
        <f t="shared" si="47"/>
        <v>#DIV/0!</v>
      </c>
      <c r="L32" s="13" t="e">
        <f t="shared" si="47"/>
        <v>#DIV/0!</v>
      </c>
      <c r="M32" s="13" t="e">
        <f t="shared" si="47"/>
        <v>#DIV/0!</v>
      </c>
      <c r="N32" s="13" t="e">
        <f t="shared" si="47"/>
        <v>#DIV/0!</v>
      </c>
      <c r="O32" s="13" t="e">
        <f t="shared" si="4"/>
        <v>#DIV/0!</v>
      </c>
      <c r="P32" s="13" t="e">
        <f>(100*O32)/$O$189</f>
        <v>#DIV/0!</v>
      </c>
      <c r="Q32" s="18" t="e">
        <f t="shared" ref="Q32" si="48">(1000000*P32)/100</f>
        <v>#DIV/0!</v>
      </c>
      <c r="R32" s="30" t="e">
        <f t="shared" ref="R32" si="49">O32-G32-H32-J32-L32-N32</f>
        <v>#DIV/0!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 t="e">
        <f t="shared" si="54"/>
        <v>#DIV/0!</v>
      </c>
      <c r="G35" s="3">
        <f t="shared" si="54"/>
        <v>0</v>
      </c>
      <c r="H35" s="3" t="e">
        <f t="shared" si="54"/>
        <v>#DIV/0!</v>
      </c>
      <c r="I35" s="3" t="e">
        <f t="shared" si="54"/>
        <v>#DIV/0!</v>
      </c>
      <c r="J35" s="3" t="e">
        <f t="shared" si="54"/>
        <v>#DIV/0!</v>
      </c>
      <c r="K35" s="3" t="e">
        <f t="shared" si="54"/>
        <v>#DIV/0!</v>
      </c>
      <c r="L35" s="3" t="e">
        <f t="shared" si="54"/>
        <v>#DIV/0!</v>
      </c>
      <c r="M35" s="3" t="e">
        <f t="shared" si="54"/>
        <v>#DIV/0!</v>
      </c>
      <c r="N35" s="3" t="e">
        <f t="shared" si="54"/>
        <v>#DIV/0!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 t="e">
        <f t="shared" si="55"/>
        <v>#DIV/0!</v>
      </c>
      <c r="G36" s="13">
        <f t="shared" si="55"/>
        <v>0</v>
      </c>
      <c r="H36" s="13" t="e">
        <f t="shared" si="55"/>
        <v>#DIV/0!</v>
      </c>
      <c r="I36" s="13" t="e">
        <f t="shared" si="55"/>
        <v>#DIV/0!</v>
      </c>
      <c r="J36" s="13" t="e">
        <f t="shared" si="55"/>
        <v>#DIV/0!</v>
      </c>
      <c r="K36" s="13" t="e">
        <f t="shared" si="55"/>
        <v>#DIV/0!</v>
      </c>
      <c r="L36" s="13" t="e">
        <f t="shared" si="55"/>
        <v>#DIV/0!</v>
      </c>
      <c r="M36" s="13" t="e">
        <f t="shared" si="55"/>
        <v>#DIV/0!</v>
      </c>
      <c r="N36" s="13" t="e">
        <f t="shared" si="55"/>
        <v>#DIV/0!</v>
      </c>
      <c r="O36" s="13" t="e">
        <f t="shared" si="4"/>
        <v>#DIV/0!</v>
      </c>
      <c r="P36" s="13" t="e">
        <f>(100*O36)/$O$189</f>
        <v>#DIV/0!</v>
      </c>
      <c r="Q36" s="18" t="e">
        <f t="shared" ref="Q36" si="56">(1000000*P36)/100</f>
        <v>#DIV/0!</v>
      </c>
      <c r="R36" s="30" t="e">
        <f t="shared" ref="R36" si="57">O36-G36-H36-J36-L36-N36</f>
        <v>#DIV/0!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0</v>
      </c>
      <c r="J38" s="3">
        <f t="shared" si="61"/>
        <v>0</v>
      </c>
      <c r="K38" s="3">
        <f t="shared" si="61"/>
        <v>0</v>
      </c>
      <c r="L38" s="3">
        <f t="shared" si="61"/>
        <v>0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</v>
      </c>
      <c r="F39" s="3" t="e">
        <f t="shared" si="62"/>
        <v>#DIV/0!</v>
      </c>
      <c r="G39" s="3">
        <f t="shared" si="62"/>
        <v>0</v>
      </c>
      <c r="H39" s="3" t="e">
        <f t="shared" si="62"/>
        <v>#DIV/0!</v>
      </c>
      <c r="I39" s="3" t="e">
        <f t="shared" si="62"/>
        <v>#DIV/0!</v>
      </c>
      <c r="J39" s="3" t="e">
        <f t="shared" si="62"/>
        <v>#DIV/0!</v>
      </c>
      <c r="K39" s="3" t="e">
        <f t="shared" si="62"/>
        <v>#DIV/0!</v>
      </c>
      <c r="L39" s="3" t="e">
        <f t="shared" si="62"/>
        <v>#DIV/0!</v>
      </c>
      <c r="M39" s="3" t="e">
        <f t="shared" si="62"/>
        <v>#DIV/0!</v>
      </c>
      <c r="N39" s="3" t="e">
        <f t="shared" si="62"/>
        <v>#DIV/0!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</v>
      </c>
      <c r="F40" s="13" t="e">
        <f t="shared" si="63"/>
        <v>#DIV/0!</v>
      </c>
      <c r="G40" s="13">
        <f t="shared" si="63"/>
        <v>0</v>
      </c>
      <c r="H40" s="13" t="e">
        <f t="shared" si="63"/>
        <v>#DIV/0!</v>
      </c>
      <c r="I40" s="13" t="e">
        <f t="shared" si="63"/>
        <v>#DIV/0!</v>
      </c>
      <c r="J40" s="13" t="e">
        <f t="shared" si="63"/>
        <v>#DIV/0!</v>
      </c>
      <c r="K40" s="13" t="e">
        <f t="shared" si="63"/>
        <v>#DIV/0!</v>
      </c>
      <c r="L40" s="13" t="e">
        <f t="shared" si="63"/>
        <v>#DIV/0!</v>
      </c>
      <c r="M40" s="13" t="e">
        <f t="shared" si="63"/>
        <v>#DIV/0!</v>
      </c>
      <c r="N40" s="13" t="e">
        <f t="shared" si="63"/>
        <v>#DIV/0!</v>
      </c>
      <c r="O40" s="13" t="e">
        <f t="shared" si="4"/>
        <v>#DIV/0!</v>
      </c>
      <c r="P40" s="13" t="e">
        <f>(100*O40)/$O$189</f>
        <v>#DIV/0!</v>
      </c>
      <c r="Q40" s="18" t="e">
        <f t="shared" ref="Q40" si="64">(1000000*P40)/100</f>
        <v>#DIV/0!</v>
      </c>
      <c r="R40" s="30" t="e">
        <f t="shared" ref="R40" si="65">O40-G40-H40-J40-L40-N40</f>
        <v>#DIV/0!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>
        <v>58</v>
      </c>
      <c r="E41" s="9">
        <v>38</v>
      </c>
      <c r="F41" s="9"/>
      <c r="G41" s="9">
        <v>25</v>
      </c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133.39999999999998</v>
      </c>
      <c r="E42" s="3">
        <f t="shared" ref="E42:N42" si="69">E41*$B$44</f>
        <v>87.399999999999991</v>
      </c>
      <c r="F42" s="3">
        <f t="shared" si="69"/>
        <v>0</v>
      </c>
      <c r="G42" s="3">
        <f t="shared" si="69"/>
        <v>57.499999999999993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91.797412606661169</v>
      </c>
      <c r="E43" s="3">
        <f t="shared" si="70"/>
        <v>89.065525323550403</v>
      </c>
      <c r="F43" s="3" t="e">
        <f t="shared" si="70"/>
        <v>#DIV/0!</v>
      </c>
      <c r="G43" s="3">
        <f t="shared" si="70"/>
        <v>66.107151069211312</v>
      </c>
      <c r="H43" s="3" t="e">
        <f t="shared" si="70"/>
        <v>#DIV/0!</v>
      </c>
      <c r="I43" s="3" t="e">
        <f t="shared" si="70"/>
        <v>#DIV/0!</v>
      </c>
      <c r="J43" s="3" t="e">
        <f t="shared" si="70"/>
        <v>#DIV/0!</v>
      </c>
      <c r="K43" s="3" t="e">
        <f t="shared" si="70"/>
        <v>#DIV/0!</v>
      </c>
      <c r="L43" s="3" t="e">
        <f t="shared" si="70"/>
        <v>#DIV/0!</v>
      </c>
      <c r="M43" s="3" t="e">
        <f t="shared" si="70"/>
        <v>#DIV/0!</v>
      </c>
      <c r="N43" s="3" t="e">
        <f t="shared" si="70"/>
        <v>#DIV/0!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275.66763005780354</v>
      </c>
      <c r="E44" s="13">
        <f t="shared" si="71"/>
        <v>168.0666462855396</v>
      </c>
      <c r="F44" s="13" t="e">
        <f t="shared" si="71"/>
        <v>#DIV/0!</v>
      </c>
      <c r="G44" s="13">
        <f t="shared" si="71"/>
        <v>438.81926879742468</v>
      </c>
      <c r="H44" s="13" t="e">
        <f t="shared" si="71"/>
        <v>#DIV/0!</v>
      </c>
      <c r="I44" s="13" t="e">
        <f t="shared" si="71"/>
        <v>#DIV/0!</v>
      </c>
      <c r="J44" s="13" t="e">
        <f t="shared" si="71"/>
        <v>#DIV/0!</v>
      </c>
      <c r="K44" s="13" t="e">
        <f t="shared" si="71"/>
        <v>#DIV/0!</v>
      </c>
      <c r="L44" s="13" t="e">
        <f t="shared" si="71"/>
        <v>#DIV/0!</v>
      </c>
      <c r="M44" s="13" t="e">
        <f t="shared" si="71"/>
        <v>#DIV/0!</v>
      </c>
      <c r="N44" s="13" t="e">
        <f t="shared" si="71"/>
        <v>#DIV/0!</v>
      </c>
      <c r="O44" s="13" t="e">
        <f t="shared" si="4"/>
        <v>#DIV/0!</v>
      </c>
      <c r="P44" s="13" t="e">
        <f>(100*O44)/$O$189</f>
        <v>#DIV/0!</v>
      </c>
      <c r="Q44" s="18" t="e">
        <f t="shared" ref="Q44" si="72">(1000000*P44)/100</f>
        <v>#DIV/0!</v>
      </c>
      <c r="R44" s="30" t="e">
        <f t="shared" ref="R44" si="73">O44-G44-H44-J44-L44-N44</f>
        <v>#DIV/0!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0</v>
      </c>
      <c r="F46" s="3">
        <f t="shared" si="77"/>
        <v>0</v>
      </c>
      <c r="G46" s="3">
        <f t="shared" si="77"/>
        <v>0</v>
      </c>
      <c r="H46" s="3">
        <f t="shared" si="77"/>
        <v>0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0</v>
      </c>
      <c r="E47" s="3">
        <f t="shared" si="78"/>
        <v>0</v>
      </c>
      <c r="F47" s="3" t="e">
        <f t="shared" si="78"/>
        <v>#DIV/0!</v>
      </c>
      <c r="G47" s="3">
        <f t="shared" si="78"/>
        <v>0</v>
      </c>
      <c r="H47" s="3" t="e">
        <f t="shared" si="78"/>
        <v>#DIV/0!</v>
      </c>
      <c r="I47" s="3" t="e">
        <f t="shared" si="78"/>
        <v>#DIV/0!</v>
      </c>
      <c r="J47" s="3" t="e">
        <f t="shared" si="78"/>
        <v>#DIV/0!</v>
      </c>
      <c r="K47" s="3" t="e">
        <f t="shared" si="78"/>
        <v>#DIV/0!</v>
      </c>
      <c r="L47" s="3" t="e">
        <f t="shared" si="78"/>
        <v>#DIV/0!</v>
      </c>
      <c r="M47" s="3" t="e">
        <f t="shared" si="78"/>
        <v>#DIV/0!</v>
      </c>
      <c r="N47" s="3" t="e">
        <f t="shared" si="78"/>
        <v>#DIV/0!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0</v>
      </c>
      <c r="E48" s="13">
        <f t="shared" si="79"/>
        <v>0</v>
      </c>
      <c r="F48" s="13" t="e">
        <f t="shared" si="79"/>
        <v>#DIV/0!</v>
      </c>
      <c r="G48" s="13">
        <f t="shared" si="79"/>
        <v>0</v>
      </c>
      <c r="H48" s="13" t="e">
        <f t="shared" si="79"/>
        <v>#DIV/0!</v>
      </c>
      <c r="I48" s="13" t="e">
        <f t="shared" si="79"/>
        <v>#DIV/0!</v>
      </c>
      <c r="J48" s="13" t="e">
        <f t="shared" si="79"/>
        <v>#DIV/0!</v>
      </c>
      <c r="K48" s="13" t="e">
        <f t="shared" si="79"/>
        <v>#DIV/0!</v>
      </c>
      <c r="L48" s="13" t="e">
        <f t="shared" si="79"/>
        <v>#DIV/0!</v>
      </c>
      <c r="M48" s="13" t="e">
        <f t="shared" si="79"/>
        <v>#DIV/0!</v>
      </c>
      <c r="N48" s="13" t="e">
        <f t="shared" si="79"/>
        <v>#DIV/0!</v>
      </c>
      <c r="O48" s="13" t="e">
        <f t="shared" si="4"/>
        <v>#DIV/0!</v>
      </c>
      <c r="P48" s="13" t="e">
        <f>(100*O48)/$O$189</f>
        <v>#DIV/0!</v>
      </c>
      <c r="Q48" s="18" t="e">
        <f t="shared" ref="Q48" si="80">(1000000*P48)/100</f>
        <v>#DIV/0!</v>
      </c>
      <c r="R48" s="30" t="e">
        <f t="shared" ref="R48" si="81">O48-G48-H48-J48-L48-N48</f>
        <v>#DIV/0!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 t="e">
        <f t="shared" si="86"/>
        <v>#DIV/0!</v>
      </c>
      <c r="G51" s="3">
        <f t="shared" si="86"/>
        <v>0</v>
      </c>
      <c r="H51" s="3" t="e">
        <f t="shared" si="86"/>
        <v>#DIV/0!</v>
      </c>
      <c r="I51" s="3" t="e">
        <f t="shared" si="86"/>
        <v>#DIV/0!</v>
      </c>
      <c r="J51" s="3" t="e">
        <f t="shared" si="86"/>
        <v>#DIV/0!</v>
      </c>
      <c r="K51" s="3" t="e">
        <f t="shared" si="86"/>
        <v>#DIV/0!</v>
      </c>
      <c r="L51" s="3" t="e">
        <f t="shared" si="86"/>
        <v>#DIV/0!</v>
      </c>
      <c r="M51" s="3" t="e">
        <f t="shared" si="86"/>
        <v>#DIV/0!</v>
      </c>
      <c r="N51" s="3" t="e">
        <f t="shared" si="86"/>
        <v>#DIV/0!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 t="e">
        <f t="shared" si="87"/>
        <v>#DIV/0!</v>
      </c>
      <c r="G52" s="13">
        <f t="shared" si="87"/>
        <v>0</v>
      </c>
      <c r="H52" s="13" t="e">
        <f t="shared" si="87"/>
        <v>#DIV/0!</v>
      </c>
      <c r="I52" s="13" t="e">
        <f t="shared" si="87"/>
        <v>#DIV/0!</v>
      </c>
      <c r="J52" s="13" t="e">
        <f t="shared" si="87"/>
        <v>#DIV/0!</v>
      </c>
      <c r="K52" s="13" t="e">
        <f t="shared" si="87"/>
        <v>#DIV/0!</v>
      </c>
      <c r="L52" s="13" t="e">
        <f t="shared" si="87"/>
        <v>#DIV/0!</v>
      </c>
      <c r="M52" s="13" t="e">
        <f t="shared" si="87"/>
        <v>#DIV/0!</v>
      </c>
      <c r="N52" s="13" t="e">
        <f t="shared" si="87"/>
        <v>#DIV/0!</v>
      </c>
      <c r="O52" s="13" t="e">
        <f>SUM(D52:N52)</f>
        <v>#DIV/0!</v>
      </c>
      <c r="P52" s="13" t="e">
        <f>(100*O52)/$O$189</f>
        <v>#DIV/0!</v>
      </c>
      <c r="Q52" s="18" t="e">
        <f t="shared" ref="Q52" si="88">(1000000*P52)/100</f>
        <v>#DIV/0!</v>
      </c>
      <c r="R52" s="30" t="e">
        <f t="shared" ref="R52" si="89">O52-G52-H52-J52-L52-N52</f>
        <v>#DIV/0!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0</v>
      </c>
      <c r="L54" s="3">
        <f t="shared" si="93"/>
        <v>0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 t="e">
        <f t="shared" si="94"/>
        <v>#DIV/0!</v>
      </c>
      <c r="G55" s="3">
        <f t="shared" si="94"/>
        <v>0</v>
      </c>
      <c r="H55" s="3" t="e">
        <f t="shared" si="94"/>
        <v>#DIV/0!</v>
      </c>
      <c r="I55" s="3" t="e">
        <f t="shared" si="94"/>
        <v>#DIV/0!</v>
      </c>
      <c r="J55" s="3" t="e">
        <f t="shared" si="94"/>
        <v>#DIV/0!</v>
      </c>
      <c r="K55" s="3" t="e">
        <f t="shared" si="94"/>
        <v>#DIV/0!</v>
      </c>
      <c r="L55" s="3" t="e">
        <f t="shared" si="94"/>
        <v>#DIV/0!</v>
      </c>
      <c r="M55" s="3" t="e">
        <f t="shared" si="94"/>
        <v>#DIV/0!</v>
      </c>
      <c r="N55" s="3" t="e">
        <f t="shared" si="94"/>
        <v>#DIV/0!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 t="e">
        <f t="shared" si="95"/>
        <v>#DIV/0!</v>
      </c>
      <c r="G56" s="13">
        <f t="shared" si="95"/>
        <v>0</v>
      </c>
      <c r="H56" s="13" t="e">
        <f t="shared" si="95"/>
        <v>#DIV/0!</v>
      </c>
      <c r="I56" s="13" t="e">
        <f t="shared" si="95"/>
        <v>#DIV/0!</v>
      </c>
      <c r="J56" s="13" t="e">
        <f t="shared" si="95"/>
        <v>#DIV/0!</v>
      </c>
      <c r="K56" s="13" t="e">
        <f t="shared" si="95"/>
        <v>#DIV/0!</v>
      </c>
      <c r="L56" s="13" t="e">
        <f t="shared" si="95"/>
        <v>#DIV/0!</v>
      </c>
      <c r="M56" s="13" t="e">
        <f t="shared" si="95"/>
        <v>#DIV/0!</v>
      </c>
      <c r="N56" s="13" t="e">
        <f t="shared" si="95"/>
        <v>#DIV/0!</v>
      </c>
      <c r="O56" s="13" t="e">
        <f>SUM(D56:N56)</f>
        <v>#DIV/0!</v>
      </c>
      <c r="P56" s="13" t="e">
        <f>(100*O56)/$O$189</f>
        <v>#DIV/0!</v>
      </c>
      <c r="Q56" s="18" t="e">
        <f t="shared" ref="Q56" si="96">(1000000*P56)/100</f>
        <v>#DIV/0!</v>
      </c>
      <c r="R56" s="30" t="e">
        <f t="shared" ref="R56" si="97">O56-G56-H56-J56-L56-N56</f>
        <v>#DIV/0!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0</v>
      </c>
      <c r="F58" s="3">
        <f t="shared" si="101"/>
        <v>0</v>
      </c>
      <c r="G58" s="3">
        <f t="shared" si="101"/>
        <v>0</v>
      </c>
      <c r="H58" s="3">
        <f t="shared" si="101"/>
        <v>0</v>
      </c>
      <c r="I58" s="3">
        <f t="shared" si="101"/>
        <v>0</v>
      </c>
      <c r="J58" s="3">
        <f t="shared" si="101"/>
        <v>0</v>
      </c>
      <c r="K58" s="3">
        <f t="shared" si="101"/>
        <v>0</v>
      </c>
      <c r="L58" s="3">
        <f t="shared" si="101"/>
        <v>0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0</v>
      </c>
      <c r="F59" s="3" t="e">
        <f t="shared" si="102"/>
        <v>#DIV/0!</v>
      </c>
      <c r="G59" s="3">
        <f t="shared" si="102"/>
        <v>0</v>
      </c>
      <c r="H59" s="3" t="e">
        <f t="shared" si="102"/>
        <v>#DIV/0!</v>
      </c>
      <c r="I59" s="3" t="e">
        <f t="shared" si="102"/>
        <v>#DIV/0!</v>
      </c>
      <c r="J59" s="3" t="e">
        <f t="shared" si="102"/>
        <v>#DIV/0!</v>
      </c>
      <c r="K59" s="3" t="e">
        <f t="shared" si="102"/>
        <v>#DIV/0!</v>
      </c>
      <c r="L59" s="3" t="e">
        <f t="shared" si="102"/>
        <v>#DIV/0!</v>
      </c>
      <c r="M59" s="3" t="e">
        <f t="shared" si="102"/>
        <v>#DIV/0!</v>
      </c>
      <c r="N59" s="3" t="e">
        <f t="shared" si="102"/>
        <v>#DIV/0!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0</v>
      </c>
      <c r="F60" s="13" t="e">
        <f t="shared" si="103"/>
        <v>#DIV/0!</v>
      </c>
      <c r="G60" s="13">
        <f t="shared" si="103"/>
        <v>0</v>
      </c>
      <c r="H60" s="13" t="e">
        <f t="shared" si="103"/>
        <v>#DIV/0!</v>
      </c>
      <c r="I60" s="13" t="e">
        <f t="shared" si="103"/>
        <v>#DIV/0!</v>
      </c>
      <c r="J60" s="13" t="e">
        <f t="shared" si="103"/>
        <v>#DIV/0!</v>
      </c>
      <c r="K60" s="13" t="e">
        <f t="shared" si="103"/>
        <v>#DIV/0!</v>
      </c>
      <c r="L60" s="13" t="e">
        <f t="shared" si="103"/>
        <v>#DIV/0!</v>
      </c>
      <c r="M60" s="13" t="e">
        <f t="shared" si="103"/>
        <v>#DIV/0!</v>
      </c>
      <c r="N60" s="13" t="e">
        <f t="shared" si="103"/>
        <v>#DIV/0!</v>
      </c>
      <c r="O60" s="13" t="e">
        <f>SUM(D60:N60)</f>
        <v>#DIV/0!</v>
      </c>
      <c r="P60" s="13" t="e">
        <f>(100*O60)/$O$189</f>
        <v>#DIV/0!</v>
      </c>
      <c r="Q60" s="18" t="e">
        <f t="shared" ref="Q60" si="104">(1000000*P60)/100</f>
        <v>#DIV/0!</v>
      </c>
      <c r="R60" s="30" t="e">
        <f t="shared" ref="R60" si="105">O60-G60-H60-J60-L60-N60</f>
        <v>#DIV/0!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0</v>
      </c>
      <c r="J62" s="3">
        <f t="shared" si="109"/>
        <v>0</v>
      </c>
      <c r="K62" s="3">
        <f t="shared" si="109"/>
        <v>0</v>
      </c>
      <c r="L62" s="3">
        <f t="shared" si="109"/>
        <v>0</v>
      </c>
      <c r="M62" s="3">
        <f t="shared" si="109"/>
        <v>0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 t="e">
        <f t="shared" si="110"/>
        <v>#DIV/0!</v>
      </c>
      <c r="G63" s="3">
        <f t="shared" si="110"/>
        <v>0</v>
      </c>
      <c r="H63" s="3" t="e">
        <f t="shared" si="110"/>
        <v>#DIV/0!</v>
      </c>
      <c r="I63" s="3" t="e">
        <f t="shared" si="110"/>
        <v>#DIV/0!</v>
      </c>
      <c r="J63" s="3" t="e">
        <f t="shared" si="110"/>
        <v>#DIV/0!</v>
      </c>
      <c r="K63" s="3" t="e">
        <f t="shared" si="110"/>
        <v>#DIV/0!</v>
      </c>
      <c r="L63" s="3" t="e">
        <f t="shared" si="110"/>
        <v>#DIV/0!</v>
      </c>
      <c r="M63" s="3" t="e">
        <f t="shared" si="110"/>
        <v>#DIV/0!</v>
      </c>
      <c r="N63" s="3" t="e">
        <f t="shared" si="110"/>
        <v>#DIV/0!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 t="e">
        <f t="shared" si="111"/>
        <v>#DIV/0!</v>
      </c>
      <c r="G64" s="13">
        <f t="shared" si="111"/>
        <v>0</v>
      </c>
      <c r="H64" s="13" t="e">
        <f t="shared" si="111"/>
        <v>#DIV/0!</v>
      </c>
      <c r="I64" s="13" t="e">
        <f t="shared" si="111"/>
        <v>#DIV/0!</v>
      </c>
      <c r="J64" s="13" t="e">
        <f t="shared" si="111"/>
        <v>#DIV/0!</v>
      </c>
      <c r="K64" s="13" t="e">
        <f t="shared" si="111"/>
        <v>#DIV/0!</v>
      </c>
      <c r="L64" s="13" t="e">
        <f t="shared" si="111"/>
        <v>#DIV/0!</v>
      </c>
      <c r="M64" s="13" t="e">
        <f t="shared" si="111"/>
        <v>#DIV/0!</v>
      </c>
      <c r="N64" s="13" t="e">
        <f t="shared" si="111"/>
        <v>#DIV/0!</v>
      </c>
      <c r="O64" s="13" t="e">
        <f>SUM(D64:N64)</f>
        <v>#DIV/0!</v>
      </c>
      <c r="P64" s="13" t="e">
        <f>(100*O64)/$O$189</f>
        <v>#DIV/0!</v>
      </c>
      <c r="Q64" s="18" t="e">
        <f t="shared" ref="Q64" si="112">(1000000*P64)/100</f>
        <v>#DIV/0!</v>
      </c>
      <c r="R64" s="30" t="e">
        <f t="shared" ref="R64" si="113">O64-G64-H64-J64-L64-N64</f>
        <v>#DIV/0!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2</v>
      </c>
      <c r="E65" s="9">
        <v>3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5.42</v>
      </c>
      <c r="E66" s="3">
        <f t="shared" si="117"/>
        <v>8.129999999999999</v>
      </c>
      <c r="F66" s="3">
        <f t="shared" si="117"/>
        <v>0</v>
      </c>
      <c r="G66" s="3">
        <f t="shared" si="117"/>
        <v>0</v>
      </c>
      <c r="H66" s="3">
        <f t="shared" si="117"/>
        <v>0</v>
      </c>
      <c r="I66" s="3">
        <f t="shared" si="117"/>
        <v>0</v>
      </c>
      <c r="J66" s="3">
        <f t="shared" si="117"/>
        <v>0</v>
      </c>
      <c r="K66" s="3">
        <f t="shared" si="117"/>
        <v>0</v>
      </c>
      <c r="L66" s="3">
        <f t="shared" si="117"/>
        <v>0</v>
      </c>
      <c r="M66" s="3">
        <f t="shared" si="117"/>
        <v>0</v>
      </c>
      <c r="N66" s="3">
        <f t="shared" si="117"/>
        <v>0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3.7296999724745397</v>
      </c>
      <c r="E67" s="3">
        <f t="shared" si="118"/>
        <v>8.2849281565270569</v>
      </c>
      <c r="F67" s="3" t="e">
        <f t="shared" si="118"/>
        <v>#DIV/0!</v>
      </c>
      <c r="G67" s="3">
        <f t="shared" si="118"/>
        <v>0</v>
      </c>
      <c r="H67" s="3" t="e">
        <f t="shared" si="118"/>
        <v>#DIV/0!</v>
      </c>
      <c r="I67" s="3" t="e">
        <f t="shared" si="118"/>
        <v>#DIV/0!</v>
      </c>
      <c r="J67" s="3" t="e">
        <f t="shared" si="118"/>
        <v>#DIV/0!</v>
      </c>
      <c r="K67" s="3" t="e">
        <f t="shared" si="118"/>
        <v>#DIV/0!</v>
      </c>
      <c r="L67" s="3" t="e">
        <f t="shared" si="118"/>
        <v>#DIV/0!</v>
      </c>
      <c r="M67" s="3" t="e">
        <f t="shared" si="118"/>
        <v>#DIV/0!</v>
      </c>
      <c r="N67" s="3" t="e">
        <f t="shared" si="118"/>
        <v>#DIV/0!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11.200289017341042</v>
      </c>
      <c r="E68" s="13">
        <f t="shared" si="119"/>
        <v>15.633659431366555</v>
      </c>
      <c r="F68" s="13" t="e">
        <f t="shared" si="119"/>
        <v>#DIV/0!</v>
      </c>
      <c r="G68" s="13">
        <f t="shared" si="119"/>
        <v>0</v>
      </c>
      <c r="H68" s="13" t="e">
        <f t="shared" si="119"/>
        <v>#DIV/0!</v>
      </c>
      <c r="I68" s="13" t="e">
        <f t="shared" si="119"/>
        <v>#DIV/0!</v>
      </c>
      <c r="J68" s="13" t="e">
        <f t="shared" si="119"/>
        <v>#DIV/0!</v>
      </c>
      <c r="K68" s="13" t="e">
        <f t="shared" si="119"/>
        <v>#DIV/0!</v>
      </c>
      <c r="L68" s="13" t="e">
        <f t="shared" si="119"/>
        <v>#DIV/0!</v>
      </c>
      <c r="M68" s="13" t="e">
        <f t="shared" si="119"/>
        <v>#DIV/0!</v>
      </c>
      <c r="N68" s="13" t="e">
        <f t="shared" si="119"/>
        <v>#DIV/0!</v>
      </c>
      <c r="O68" s="13" t="e">
        <f>SUM(D68:N68)</f>
        <v>#DIV/0!</v>
      </c>
      <c r="P68" s="13" t="e">
        <f>(100*O68)/$O$189</f>
        <v>#DIV/0!</v>
      </c>
      <c r="Q68" s="18" t="e">
        <f t="shared" ref="Q68" si="120">(1000000*P68)/100</f>
        <v>#DIV/0!</v>
      </c>
      <c r="R68" s="30" t="e">
        <f t="shared" ref="R68" si="121">O68-G68-H68-J68-L68-N68</f>
        <v>#DIV/0!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/>
      <c r="E69" s="9"/>
      <c r="F69" s="9"/>
      <c r="G69" s="9">
        <v>8</v>
      </c>
      <c r="H69" s="9"/>
      <c r="I69" s="9"/>
      <c r="J69" s="9"/>
      <c r="K69" s="9"/>
      <c r="L69" s="9"/>
      <c r="M69" s="9"/>
      <c r="N69" s="9"/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0</v>
      </c>
      <c r="E70" s="3">
        <f t="shared" si="125"/>
        <v>0</v>
      </c>
      <c r="F70" s="3">
        <f t="shared" si="125"/>
        <v>0</v>
      </c>
      <c r="G70" s="3">
        <f t="shared" si="125"/>
        <v>21.28</v>
      </c>
      <c r="H70" s="3">
        <f t="shared" si="125"/>
        <v>0</v>
      </c>
      <c r="I70" s="3">
        <f t="shared" si="125"/>
        <v>0</v>
      </c>
      <c r="J70" s="3">
        <f t="shared" si="125"/>
        <v>0</v>
      </c>
      <c r="K70" s="3">
        <f t="shared" si="125"/>
        <v>0</v>
      </c>
      <c r="L70" s="3">
        <f t="shared" si="125"/>
        <v>0</v>
      </c>
      <c r="M70" s="3">
        <f t="shared" si="125"/>
        <v>0</v>
      </c>
      <c r="N70" s="3">
        <f t="shared" si="125"/>
        <v>0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0</v>
      </c>
      <c r="E71" s="3">
        <f t="shared" si="126"/>
        <v>0</v>
      </c>
      <c r="F71" s="3" t="e">
        <f t="shared" si="126"/>
        <v>#DIV/0!</v>
      </c>
      <c r="G71" s="3">
        <f t="shared" si="126"/>
        <v>24.465394343527251</v>
      </c>
      <c r="H71" s="3" t="e">
        <f t="shared" si="126"/>
        <v>#DIV/0!</v>
      </c>
      <c r="I71" s="3" t="e">
        <f t="shared" si="126"/>
        <v>#DIV/0!</v>
      </c>
      <c r="J71" s="3" t="e">
        <f t="shared" si="126"/>
        <v>#DIV/0!</v>
      </c>
      <c r="K71" s="3" t="e">
        <f t="shared" si="126"/>
        <v>#DIV/0!</v>
      </c>
      <c r="L71" s="3" t="e">
        <f t="shared" si="126"/>
        <v>#DIV/0!</v>
      </c>
      <c r="M71" s="3" t="e">
        <f t="shared" si="126"/>
        <v>#DIV/0!</v>
      </c>
      <c r="N71" s="3" t="e">
        <f t="shared" si="126"/>
        <v>#DIV/0!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0</v>
      </c>
      <c r="E72" s="13">
        <f t="shared" si="127"/>
        <v>0</v>
      </c>
      <c r="F72" s="13" t="e">
        <f t="shared" si="127"/>
        <v>#DIV/0!</v>
      </c>
      <c r="G72" s="13">
        <f t="shared" si="127"/>
        <v>162.40128765233388</v>
      </c>
      <c r="H72" s="13" t="e">
        <f t="shared" si="127"/>
        <v>#DIV/0!</v>
      </c>
      <c r="I72" s="13" t="e">
        <f t="shared" si="127"/>
        <v>#DIV/0!</v>
      </c>
      <c r="J72" s="13" t="e">
        <f t="shared" si="127"/>
        <v>#DIV/0!</v>
      </c>
      <c r="K72" s="13" t="e">
        <f t="shared" si="127"/>
        <v>#DIV/0!</v>
      </c>
      <c r="L72" s="13" t="e">
        <f t="shared" si="127"/>
        <v>#DIV/0!</v>
      </c>
      <c r="M72" s="13" t="e">
        <f t="shared" si="127"/>
        <v>#DIV/0!</v>
      </c>
      <c r="N72" s="13" t="e">
        <f t="shared" si="127"/>
        <v>#DIV/0!</v>
      </c>
      <c r="O72" s="13" t="e">
        <f t="shared" ref="O72:O88" si="128">SUM(D72:N72)</f>
        <v>#DIV/0!</v>
      </c>
      <c r="P72" s="13" t="e">
        <f>(100*O72)/$O$189</f>
        <v>#DIV/0!</v>
      </c>
      <c r="Q72" s="18" t="e">
        <f t="shared" ref="Q72" si="129">(1000000*P72)/100</f>
        <v>#DIV/0!</v>
      </c>
      <c r="R72" s="30" t="e">
        <f t="shared" ref="R72" si="130">O72-G72-H72-J72-L72-N72</f>
        <v>#DIV/0!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 t="e">
        <f t="shared" si="135"/>
        <v>#DIV/0!</v>
      </c>
      <c r="G75" s="3">
        <f t="shared" si="135"/>
        <v>0</v>
      </c>
      <c r="H75" s="3" t="e">
        <f t="shared" si="135"/>
        <v>#DIV/0!</v>
      </c>
      <c r="I75" s="3" t="e">
        <f t="shared" si="135"/>
        <v>#DIV/0!</v>
      </c>
      <c r="J75" s="3" t="e">
        <f t="shared" si="135"/>
        <v>#DIV/0!</v>
      </c>
      <c r="K75" s="3" t="e">
        <f t="shared" si="135"/>
        <v>#DIV/0!</v>
      </c>
      <c r="L75" s="3" t="e">
        <f t="shared" si="135"/>
        <v>#DIV/0!</v>
      </c>
      <c r="M75" s="3" t="e">
        <f t="shared" si="135"/>
        <v>#DIV/0!</v>
      </c>
      <c r="N75" s="3" t="e">
        <f t="shared" si="135"/>
        <v>#DIV/0!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 t="e">
        <f t="shared" si="136"/>
        <v>#DIV/0!</v>
      </c>
      <c r="G76" s="13">
        <f t="shared" si="136"/>
        <v>0</v>
      </c>
      <c r="H76" s="13" t="e">
        <f t="shared" si="136"/>
        <v>#DIV/0!</v>
      </c>
      <c r="I76" s="13" t="e">
        <f t="shared" si="136"/>
        <v>#DIV/0!</v>
      </c>
      <c r="J76" s="13" t="e">
        <f t="shared" si="136"/>
        <v>#DIV/0!</v>
      </c>
      <c r="K76" s="13" t="e">
        <f t="shared" si="136"/>
        <v>#DIV/0!</v>
      </c>
      <c r="L76" s="13" t="e">
        <f t="shared" si="136"/>
        <v>#DIV/0!</v>
      </c>
      <c r="M76" s="13" t="e">
        <f t="shared" si="136"/>
        <v>#DIV/0!</v>
      </c>
      <c r="N76" s="13" t="e">
        <f t="shared" si="136"/>
        <v>#DIV/0!</v>
      </c>
      <c r="O76" s="13" t="e">
        <f t="shared" si="128"/>
        <v>#DIV/0!</v>
      </c>
      <c r="P76" s="13" t="e">
        <f>(100*O76)/$O$189</f>
        <v>#DIV/0!</v>
      </c>
      <c r="Q76" s="18" t="e">
        <f t="shared" ref="Q76" si="137">(1000000*P76)/100</f>
        <v>#DIV/0!</v>
      </c>
      <c r="R76" s="30" t="e">
        <f t="shared" ref="R76" si="138">O76-G76-H76-J76-L76-N76</f>
        <v>#DIV/0!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0</v>
      </c>
      <c r="L78" s="3">
        <f t="shared" si="142"/>
        <v>0</v>
      </c>
      <c r="M78" s="3">
        <f t="shared" si="142"/>
        <v>0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 t="e">
        <f t="shared" si="143"/>
        <v>#DIV/0!</v>
      </c>
      <c r="G79" s="3">
        <f t="shared" si="143"/>
        <v>0</v>
      </c>
      <c r="H79" s="3" t="e">
        <f t="shared" si="143"/>
        <v>#DIV/0!</v>
      </c>
      <c r="I79" s="3" t="e">
        <f t="shared" si="143"/>
        <v>#DIV/0!</v>
      </c>
      <c r="J79" s="3" t="e">
        <f t="shared" si="143"/>
        <v>#DIV/0!</v>
      </c>
      <c r="K79" s="3" t="e">
        <f t="shared" si="143"/>
        <v>#DIV/0!</v>
      </c>
      <c r="L79" s="3" t="e">
        <f t="shared" si="143"/>
        <v>#DIV/0!</v>
      </c>
      <c r="M79" s="3" t="e">
        <f t="shared" si="143"/>
        <v>#DIV/0!</v>
      </c>
      <c r="N79" s="3" t="e">
        <f t="shared" si="143"/>
        <v>#DIV/0!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 t="e">
        <f t="shared" si="144"/>
        <v>#DIV/0!</v>
      </c>
      <c r="G80" s="13">
        <f t="shared" si="144"/>
        <v>0</v>
      </c>
      <c r="H80" s="13" t="e">
        <f t="shared" si="144"/>
        <v>#DIV/0!</v>
      </c>
      <c r="I80" s="13" t="e">
        <f t="shared" si="144"/>
        <v>#DIV/0!</v>
      </c>
      <c r="J80" s="13" t="e">
        <f t="shared" si="144"/>
        <v>#DIV/0!</v>
      </c>
      <c r="K80" s="13" t="e">
        <f t="shared" si="144"/>
        <v>#DIV/0!</v>
      </c>
      <c r="L80" s="13" t="e">
        <f t="shared" si="144"/>
        <v>#DIV/0!</v>
      </c>
      <c r="M80" s="13" t="e">
        <f t="shared" si="144"/>
        <v>#DIV/0!</v>
      </c>
      <c r="N80" s="13" t="e">
        <f t="shared" si="144"/>
        <v>#DIV/0!</v>
      </c>
      <c r="O80" s="13" t="e">
        <f t="shared" si="128"/>
        <v>#DIV/0!</v>
      </c>
      <c r="P80" s="13" t="e">
        <f>(100*O80)/$O$189</f>
        <v>#DIV/0!</v>
      </c>
      <c r="Q80" s="18" t="e">
        <f t="shared" ref="Q80" si="145">(1000000*P80)/100</f>
        <v>#DIV/0!</v>
      </c>
      <c r="R80" s="30" t="e">
        <f t="shared" ref="R80" si="146">O80-G80-H80-J80-L80-N80</f>
        <v>#DIV/0!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0</v>
      </c>
      <c r="J82" s="3">
        <f t="shared" si="150"/>
        <v>0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 t="e">
        <f t="shared" si="151"/>
        <v>#DIV/0!</v>
      </c>
      <c r="G83" s="3">
        <f t="shared" si="151"/>
        <v>0</v>
      </c>
      <c r="H83" s="3" t="e">
        <f t="shared" si="151"/>
        <v>#DIV/0!</v>
      </c>
      <c r="I83" s="3" t="e">
        <f t="shared" si="151"/>
        <v>#DIV/0!</v>
      </c>
      <c r="J83" s="3" t="e">
        <f t="shared" si="151"/>
        <v>#DIV/0!</v>
      </c>
      <c r="K83" s="3" t="e">
        <f t="shared" si="151"/>
        <v>#DIV/0!</v>
      </c>
      <c r="L83" s="3" t="e">
        <f t="shared" si="151"/>
        <v>#DIV/0!</v>
      </c>
      <c r="M83" s="3" t="e">
        <f t="shared" si="151"/>
        <v>#DIV/0!</v>
      </c>
      <c r="N83" s="3" t="e">
        <f t="shared" si="151"/>
        <v>#DIV/0!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 t="e">
        <f t="shared" si="152"/>
        <v>#DIV/0!</v>
      </c>
      <c r="G84" s="13">
        <f t="shared" si="152"/>
        <v>0</v>
      </c>
      <c r="H84" s="13" t="e">
        <f t="shared" si="152"/>
        <v>#DIV/0!</v>
      </c>
      <c r="I84" s="13" t="e">
        <f t="shared" si="152"/>
        <v>#DIV/0!</v>
      </c>
      <c r="J84" s="13" t="e">
        <f t="shared" si="152"/>
        <v>#DIV/0!</v>
      </c>
      <c r="K84" s="13" t="e">
        <f t="shared" si="152"/>
        <v>#DIV/0!</v>
      </c>
      <c r="L84" s="13" t="e">
        <f t="shared" si="152"/>
        <v>#DIV/0!</v>
      </c>
      <c r="M84" s="13" t="e">
        <f t="shared" si="152"/>
        <v>#DIV/0!</v>
      </c>
      <c r="N84" s="13" t="e">
        <f t="shared" si="152"/>
        <v>#DIV/0!</v>
      </c>
      <c r="O84" s="13" t="e">
        <f t="shared" si="128"/>
        <v>#DIV/0!</v>
      </c>
      <c r="P84" s="13" t="e">
        <f>(100*O84)/$O$189</f>
        <v>#DIV/0!</v>
      </c>
      <c r="Q84" s="18" t="e">
        <f t="shared" ref="Q84" si="153">(1000000*P84)/100</f>
        <v>#DIV/0!</v>
      </c>
      <c r="R84" s="30" t="e">
        <f t="shared" ref="R84" si="154">O84-G84-H84-J84-L84-N84</f>
        <v>#DIV/0!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0</v>
      </c>
      <c r="M86" s="3">
        <f t="shared" si="158"/>
        <v>0</v>
      </c>
      <c r="N86" s="3">
        <f t="shared" si="158"/>
        <v>0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 t="e">
        <f t="shared" si="159"/>
        <v>#DIV/0!</v>
      </c>
      <c r="G87" s="3">
        <f t="shared" si="159"/>
        <v>0</v>
      </c>
      <c r="H87" s="3" t="e">
        <f t="shared" si="159"/>
        <v>#DIV/0!</v>
      </c>
      <c r="I87" s="3" t="e">
        <f t="shared" si="159"/>
        <v>#DIV/0!</v>
      </c>
      <c r="J87" s="3" t="e">
        <f t="shared" si="159"/>
        <v>#DIV/0!</v>
      </c>
      <c r="K87" s="3" t="e">
        <f t="shared" si="159"/>
        <v>#DIV/0!</v>
      </c>
      <c r="L87" s="3" t="e">
        <f t="shared" si="159"/>
        <v>#DIV/0!</v>
      </c>
      <c r="M87" s="3" t="e">
        <f t="shared" si="159"/>
        <v>#DIV/0!</v>
      </c>
      <c r="N87" s="3" t="e">
        <f t="shared" si="159"/>
        <v>#DIV/0!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 t="e">
        <f t="shared" si="160"/>
        <v>#DIV/0!</v>
      </c>
      <c r="G88" s="13">
        <f t="shared" si="160"/>
        <v>0</v>
      </c>
      <c r="H88" s="13" t="e">
        <f t="shared" si="160"/>
        <v>#DIV/0!</v>
      </c>
      <c r="I88" s="13" t="e">
        <f t="shared" si="160"/>
        <v>#DIV/0!</v>
      </c>
      <c r="J88" s="13" t="e">
        <f t="shared" si="160"/>
        <v>#DIV/0!</v>
      </c>
      <c r="K88" s="13" t="e">
        <f t="shared" si="160"/>
        <v>#DIV/0!</v>
      </c>
      <c r="L88" s="13" t="e">
        <f t="shared" si="160"/>
        <v>#DIV/0!</v>
      </c>
      <c r="M88" s="13" t="e">
        <f t="shared" si="160"/>
        <v>#DIV/0!</v>
      </c>
      <c r="N88" s="13" t="e">
        <f t="shared" si="160"/>
        <v>#DIV/0!</v>
      </c>
      <c r="O88" s="13" t="e">
        <f t="shared" si="128"/>
        <v>#DIV/0!</v>
      </c>
      <c r="P88" s="13" t="e">
        <f>(100*O88)/$O$189</f>
        <v>#DIV/0!</v>
      </c>
      <c r="Q88" s="18" t="e">
        <f t="shared" ref="Q88" si="161">(1000000*P88)/100</f>
        <v>#DIV/0!</v>
      </c>
      <c r="R88" s="30" t="e">
        <f t="shared" ref="R88" si="162">O88-G88-H88-J88-L88-N88</f>
        <v>#DIV/0!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0</v>
      </c>
      <c r="N90" s="3">
        <f t="shared" si="166"/>
        <v>0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 t="e">
        <f t="shared" si="167"/>
        <v>#DIV/0!</v>
      </c>
      <c r="G91" s="3">
        <f t="shared" si="167"/>
        <v>0</v>
      </c>
      <c r="H91" s="3" t="e">
        <f t="shared" si="167"/>
        <v>#DIV/0!</v>
      </c>
      <c r="I91" s="3" t="e">
        <f t="shared" si="167"/>
        <v>#DIV/0!</v>
      </c>
      <c r="J91" s="3" t="e">
        <f t="shared" si="167"/>
        <v>#DIV/0!</v>
      </c>
      <c r="K91" s="3" t="e">
        <f t="shared" si="167"/>
        <v>#DIV/0!</v>
      </c>
      <c r="L91" s="3" t="e">
        <f t="shared" si="167"/>
        <v>#DIV/0!</v>
      </c>
      <c r="M91" s="3" t="e">
        <f t="shared" si="167"/>
        <v>#DIV/0!</v>
      </c>
      <c r="N91" s="3" t="e">
        <f t="shared" si="167"/>
        <v>#DIV/0!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 t="e">
        <f t="shared" si="168"/>
        <v>#DIV/0!</v>
      </c>
      <c r="G92" s="13">
        <f t="shared" si="168"/>
        <v>0</v>
      </c>
      <c r="H92" s="13" t="e">
        <f t="shared" si="168"/>
        <v>#DIV/0!</v>
      </c>
      <c r="I92" s="13" t="e">
        <f t="shared" si="168"/>
        <v>#DIV/0!</v>
      </c>
      <c r="J92" s="13" t="e">
        <f t="shared" si="168"/>
        <v>#DIV/0!</v>
      </c>
      <c r="K92" s="13" t="e">
        <f t="shared" si="168"/>
        <v>#DIV/0!</v>
      </c>
      <c r="L92" s="13" t="e">
        <f t="shared" si="168"/>
        <v>#DIV/0!</v>
      </c>
      <c r="M92" s="13" t="e">
        <f t="shared" si="168"/>
        <v>#DIV/0!</v>
      </c>
      <c r="N92" s="13" t="e">
        <f t="shared" si="168"/>
        <v>#DIV/0!</v>
      </c>
      <c r="O92" s="13" t="e">
        <f t="shared" ref="O92" si="169">SUM(D92:N92)</f>
        <v>#DIV/0!</v>
      </c>
      <c r="P92" s="13" t="e">
        <f>(100*O92)/$O$189</f>
        <v>#DIV/0!</v>
      </c>
      <c r="Q92" s="18" t="e">
        <f t="shared" ref="Q92" si="170">(1000000*P92)/100</f>
        <v>#DIV/0!</v>
      </c>
      <c r="R92" s="30" t="e">
        <f t="shared" ref="R92" si="171">O92-G92-H92-J92-L92-N92</f>
        <v>#DIV/0!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0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 t="e">
        <f t="shared" si="176"/>
        <v>#DIV/0!</v>
      </c>
      <c r="G95" s="3">
        <f t="shared" si="176"/>
        <v>0</v>
      </c>
      <c r="H95" s="3" t="e">
        <f t="shared" si="176"/>
        <v>#DIV/0!</v>
      </c>
      <c r="I95" s="3" t="e">
        <f t="shared" si="176"/>
        <v>#DIV/0!</v>
      </c>
      <c r="J95" s="3" t="e">
        <f t="shared" si="176"/>
        <v>#DIV/0!</v>
      </c>
      <c r="K95" s="3" t="e">
        <f t="shared" si="176"/>
        <v>#DIV/0!</v>
      </c>
      <c r="L95" s="3" t="e">
        <f t="shared" si="176"/>
        <v>#DIV/0!</v>
      </c>
      <c r="M95" s="3" t="e">
        <f t="shared" si="176"/>
        <v>#DIV/0!</v>
      </c>
      <c r="N95" s="3" t="e">
        <f t="shared" si="176"/>
        <v>#DIV/0!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 t="e">
        <f t="shared" si="177"/>
        <v>#DIV/0!</v>
      </c>
      <c r="G96" s="13">
        <f t="shared" si="177"/>
        <v>0</v>
      </c>
      <c r="H96" s="13" t="e">
        <f t="shared" si="177"/>
        <v>#DIV/0!</v>
      </c>
      <c r="I96" s="13" t="e">
        <f t="shared" si="177"/>
        <v>#DIV/0!</v>
      </c>
      <c r="J96" s="13" t="e">
        <f t="shared" si="177"/>
        <v>#DIV/0!</v>
      </c>
      <c r="K96" s="13" t="e">
        <f t="shared" si="177"/>
        <v>#DIV/0!</v>
      </c>
      <c r="L96" s="13" t="e">
        <f t="shared" si="177"/>
        <v>#DIV/0!</v>
      </c>
      <c r="M96" s="13" t="e">
        <f t="shared" si="177"/>
        <v>#DIV/0!</v>
      </c>
      <c r="N96" s="13" t="e">
        <f t="shared" si="177"/>
        <v>#DIV/0!</v>
      </c>
      <c r="O96" s="13" t="e">
        <f>SUM(D96:N96)</f>
        <v>#DIV/0!</v>
      </c>
      <c r="P96" s="13" t="e">
        <f>(100*O96)/$O$189</f>
        <v>#DIV/0!</v>
      </c>
      <c r="Q96" s="18" t="e">
        <f t="shared" ref="Q96" si="178">(1000000*P96)/100</f>
        <v>#DIV/0!</v>
      </c>
      <c r="R96" s="30" t="e">
        <f t="shared" ref="R96" si="179">O96-G96-H96-J96-L96-N96</f>
        <v>#DIV/0!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 t="e">
        <f t="shared" si="184"/>
        <v>#DIV/0!</v>
      </c>
      <c r="G99" s="3">
        <f t="shared" si="184"/>
        <v>0</v>
      </c>
      <c r="H99" s="3" t="e">
        <f t="shared" si="184"/>
        <v>#DIV/0!</v>
      </c>
      <c r="I99" s="3" t="e">
        <f t="shared" si="184"/>
        <v>#DIV/0!</v>
      </c>
      <c r="J99" s="3" t="e">
        <f t="shared" si="184"/>
        <v>#DIV/0!</v>
      </c>
      <c r="K99" s="3" t="e">
        <f t="shared" si="184"/>
        <v>#DIV/0!</v>
      </c>
      <c r="L99" s="3" t="e">
        <f t="shared" si="184"/>
        <v>#DIV/0!</v>
      </c>
      <c r="M99" s="3" t="e">
        <f t="shared" si="184"/>
        <v>#DIV/0!</v>
      </c>
      <c r="N99" s="3" t="e">
        <f t="shared" si="184"/>
        <v>#DIV/0!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 t="e">
        <f t="shared" si="185"/>
        <v>#DIV/0!</v>
      </c>
      <c r="G100" s="13">
        <f t="shared" si="185"/>
        <v>0</v>
      </c>
      <c r="H100" s="13" t="e">
        <f t="shared" si="185"/>
        <v>#DIV/0!</v>
      </c>
      <c r="I100" s="13" t="e">
        <f t="shared" si="185"/>
        <v>#DIV/0!</v>
      </c>
      <c r="J100" s="13" t="e">
        <f t="shared" si="185"/>
        <v>#DIV/0!</v>
      </c>
      <c r="K100" s="13" t="e">
        <f t="shared" si="185"/>
        <v>#DIV/0!</v>
      </c>
      <c r="L100" s="13" t="e">
        <f t="shared" si="185"/>
        <v>#DIV/0!</v>
      </c>
      <c r="M100" s="13" t="e">
        <f t="shared" si="185"/>
        <v>#DIV/0!</v>
      </c>
      <c r="N100" s="13" t="e">
        <f t="shared" si="185"/>
        <v>#DIV/0!</v>
      </c>
      <c r="O100" s="13" t="e">
        <f>SUM(D100:N100)</f>
        <v>#DIV/0!</v>
      </c>
      <c r="P100" s="13" t="e">
        <f>(100*O100)/$O$189</f>
        <v>#DIV/0!</v>
      </c>
      <c r="Q100" s="18" t="e">
        <f t="shared" ref="Q100" si="186">(1000000*P100)/100</f>
        <v>#DIV/0!</v>
      </c>
      <c r="R100" s="30" t="e">
        <f t="shared" ref="R100" si="187">O100-G100-H100-J100-L100-N100</f>
        <v>#DIV/0!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</v>
      </c>
      <c r="J102" s="3">
        <f t="shared" si="191"/>
        <v>0</v>
      </c>
      <c r="K102" s="3">
        <f t="shared" si="191"/>
        <v>0</v>
      </c>
      <c r="L102" s="3">
        <f t="shared" si="191"/>
        <v>0</v>
      </c>
      <c r="M102" s="3">
        <f t="shared" si="191"/>
        <v>0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 t="e">
        <f t="shared" si="192"/>
        <v>#DIV/0!</v>
      </c>
      <c r="G103" s="3">
        <f t="shared" si="192"/>
        <v>0</v>
      </c>
      <c r="H103" s="3" t="e">
        <f t="shared" si="192"/>
        <v>#DIV/0!</v>
      </c>
      <c r="I103" s="3" t="e">
        <f t="shared" si="192"/>
        <v>#DIV/0!</v>
      </c>
      <c r="J103" s="3" t="e">
        <f t="shared" si="192"/>
        <v>#DIV/0!</v>
      </c>
      <c r="K103" s="3" t="e">
        <f t="shared" si="192"/>
        <v>#DIV/0!</v>
      </c>
      <c r="L103" s="3" t="e">
        <f t="shared" si="192"/>
        <v>#DIV/0!</v>
      </c>
      <c r="M103" s="3" t="e">
        <f t="shared" si="192"/>
        <v>#DIV/0!</v>
      </c>
      <c r="N103" s="3" t="e">
        <f t="shared" si="192"/>
        <v>#DIV/0!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 t="e">
        <f t="shared" si="193"/>
        <v>#DIV/0!</v>
      </c>
      <c r="G104" s="13">
        <f t="shared" si="193"/>
        <v>0</v>
      </c>
      <c r="H104" s="13" t="e">
        <f t="shared" si="193"/>
        <v>#DIV/0!</v>
      </c>
      <c r="I104" s="13" t="e">
        <f t="shared" si="193"/>
        <v>#DIV/0!</v>
      </c>
      <c r="J104" s="13" t="e">
        <f t="shared" si="193"/>
        <v>#DIV/0!</v>
      </c>
      <c r="K104" s="13" t="e">
        <f t="shared" si="193"/>
        <v>#DIV/0!</v>
      </c>
      <c r="L104" s="13" t="e">
        <f t="shared" si="193"/>
        <v>#DIV/0!</v>
      </c>
      <c r="M104" s="13" t="e">
        <f t="shared" si="193"/>
        <v>#DIV/0!</v>
      </c>
      <c r="N104" s="13" t="e">
        <f t="shared" si="193"/>
        <v>#DIV/0!</v>
      </c>
      <c r="O104" s="13" t="e">
        <f>SUM(D104:N104)</f>
        <v>#DIV/0!</v>
      </c>
      <c r="P104" s="13" t="e">
        <f>(100*O104)/$O$189</f>
        <v>#DIV/0!</v>
      </c>
      <c r="Q104" s="18" t="e">
        <f t="shared" ref="Q104" si="194">(1000000*P104)/100</f>
        <v>#DIV/0!</v>
      </c>
      <c r="R104" s="30" t="e">
        <f t="shared" ref="R104" si="195">O104-G104-H104-J104-L104-N104</f>
        <v>#DIV/0!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0</v>
      </c>
      <c r="N106" s="3">
        <f t="shared" si="199"/>
        <v>0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 t="e">
        <f t="shared" si="200"/>
        <v>#DIV/0!</v>
      </c>
      <c r="G107" s="3">
        <f t="shared" si="200"/>
        <v>0</v>
      </c>
      <c r="H107" s="3" t="e">
        <f t="shared" si="200"/>
        <v>#DIV/0!</v>
      </c>
      <c r="I107" s="3" t="e">
        <f t="shared" si="200"/>
        <v>#DIV/0!</v>
      </c>
      <c r="J107" s="3" t="e">
        <f t="shared" si="200"/>
        <v>#DIV/0!</v>
      </c>
      <c r="K107" s="3" t="e">
        <f t="shared" si="200"/>
        <v>#DIV/0!</v>
      </c>
      <c r="L107" s="3" t="e">
        <f t="shared" si="200"/>
        <v>#DIV/0!</v>
      </c>
      <c r="M107" s="3" t="e">
        <f t="shared" si="200"/>
        <v>#DIV/0!</v>
      </c>
      <c r="N107" s="3" t="e">
        <f t="shared" si="200"/>
        <v>#DIV/0!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 t="e">
        <f t="shared" si="201"/>
        <v>#DIV/0!</v>
      </c>
      <c r="G108" s="13">
        <f t="shared" si="201"/>
        <v>0</v>
      </c>
      <c r="H108" s="13" t="e">
        <f t="shared" si="201"/>
        <v>#DIV/0!</v>
      </c>
      <c r="I108" s="13" t="e">
        <f t="shared" si="201"/>
        <v>#DIV/0!</v>
      </c>
      <c r="J108" s="13" t="e">
        <f t="shared" si="201"/>
        <v>#DIV/0!</v>
      </c>
      <c r="K108" s="13" t="e">
        <f t="shared" si="201"/>
        <v>#DIV/0!</v>
      </c>
      <c r="L108" s="13" t="e">
        <f t="shared" si="201"/>
        <v>#DIV/0!</v>
      </c>
      <c r="M108" s="13" t="e">
        <f t="shared" si="201"/>
        <v>#DIV/0!</v>
      </c>
      <c r="N108" s="13" t="e">
        <f t="shared" si="201"/>
        <v>#DIV/0!</v>
      </c>
      <c r="O108" s="13" t="e">
        <f>SUM(D108:N108)</f>
        <v>#DIV/0!</v>
      </c>
      <c r="P108" s="13" t="e">
        <f>(100*O108)/$O$189</f>
        <v>#DIV/0!</v>
      </c>
      <c r="Q108" s="18" t="e">
        <f t="shared" ref="Q108" si="202">(1000000*P108)/100</f>
        <v>#DIV/0!</v>
      </c>
      <c r="R108" s="30" t="e">
        <f t="shared" ref="R108" si="203">O108-G108-H108-J108-L108-N108</f>
        <v>#DIV/0!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 t="e">
        <f t="shared" si="208"/>
        <v>#DIV/0!</v>
      </c>
      <c r="G111" s="3">
        <f t="shared" si="208"/>
        <v>0</v>
      </c>
      <c r="H111" s="3" t="e">
        <f t="shared" si="208"/>
        <v>#DIV/0!</v>
      </c>
      <c r="I111" s="3" t="e">
        <f t="shared" si="208"/>
        <v>#DIV/0!</v>
      </c>
      <c r="J111" s="3" t="e">
        <f t="shared" si="208"/>
        <v>#DIV/0!</v>
      </c>
      <c r="K111" s="3" t="e">
        <f t="shared" si="208"/>
        <v>#DIV/0!</v>
      </c>
      <c r="L111" s="3" t="e">
        <f t="shared" si="208"/>
        <v>#DIV/0!</v>
      </c>
      <c r="M111" s="3" t="e">
        <f t="shared" si="208"/>
        <v>#DIV/0!</v>
      </c>
      <c r="N111" s="3" t="e">
        <f t="shared" si="208"/>
        <v>#DIV/0!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 t="e">
        <f t="shared" si="209"/>
        <v>#DIV/0!</v>
      </c>
      <c r="G112" s="13">
        <f t="shared" si="209"/>
        <v>0</v>
      </c>
      <c r="H112" s="13" t="e">
        <f t="shared" si="209"/>
        <v>#DIV/0!</v>
      </c>
      <c r="I112" s="13" t="e">
        <f t="shared" si="209"/>
        <v>#DIV/0!</v>
      </c>
      <c r="J112" s="13" t="e">
        <f t="shared" si="209"/>
        <v>#DIV/0!</v>
      </c>
      <c r="K112" s="13" t="e">
        <f t="shared" si="209"/>
        <v>#DIV/0!</v>
      </c>
      <c r="L112" s="13" t="e">
        <f t="shared" si="209"/>
        <v>#DIV/0!</v>
      </c>
      <c r="M112" s="13" t="e">
        <f t="shared" si="209"/>
        <v>#DIV/0!</v>
      </c>
      <c r="N112" s="13" t="e">
        <f t="shared" si="209"/>
        <v>#DIV/0!</v>
      </c>
      <c r="O112" s="13" t="e">
        <f>SUM(D112:N112)</f>
        <v>#DIV/0!</v>
      </c>
      <c r="P112" s="13" t="e">
        <f>(100*O112)/$O$189</f>
        <v>#DIV/0!</v>
      </c>
      <c r="Q112" s="18" t="e">
        <f t="shared" ref="Q112" si="210">(1000000*P112)/100</f>
        <v>#DIV/0!</v>
      </c>
      <c r="R112" s="30" t="e">
        <f t="shared" ref="R112" si="211">O112-G112-H112-J112-L112-N112</f>
        <v>#DIV/0!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>
        <v>35</v>
      </c>
      <c r="E113" s="9">
        <v>57</v>
      </c>
      <c r="F113" s="9"/>
      <c r="G113" s="9">
        <v>64</v>
      </c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 t="e">
        <f t="shared" si="216"/>
        <v>#DIV/0!</v>
      </c>
      <c r="G115" s="3">
        <f t="shared" si="216"/>
        <v>0</v>
      </c>
      <c r="H115" s="3" t="e">
        <f t="shared" si="216"/>
        <v>#DIV/0!</v>
      </c>
      <c r="I115" s="3" t="e">
        <f t="shared" si="216"/>
        <v>#DIV/0!</v>
      </c>
      <c r="J115" s="3" t="e">
        <f t="shared" si="216"/>
        <v>#DIV/0!</v>
      </c>
      <c r="K115" s="3" t="e">
        <f t="shared" si="216"/>
        <v>#DIV/0!</v>
      </c>
      <c r="L115" s="3" t="e">
        <f t="shared" si="216"/>
        <v>#DIV/0!</v>
      </c>
      <c r="M115" s="3" t="e">
        <f t="shared" si="216"/>
        <v>#DIV/0!</v>
      </c>
      <c r="N115" s="3" t="e">
        <f t="shared" si="216"/>
        <v>#DIV/0!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 t="e">
        <f t="shared" si="217"/>
        <v>#DIV/0!</v>
      </c>
      <c r="G116" s="13">
        <f t="shared" si="217"/>
        <v>0</v>
      </c>
      <c r="H116" s="13" t="e">
        <f t="shared" si="217"/>
        <v>#DIV/0!</v>
      </c>
      <c r="I116" s="13" t="e">
        <f t="shared" si="217"/>
        <v>#DIV/0!</v>
      </c>
      <c r="J116" s="13" t="e">
        <f t="shared" si="217"/>
        <v>#DIV/0!</v>
      </c>
      <c r="K116" s="13" t="e">
        <f t="shared" si="217"/>
        <v>#DIV/0!</v>
      </c>
      <c r="L116" s="13" t="e">
        <f t="shared" si="217"/>
        <v>#DIV/0!</v>
      </c>
      <c r="M116" s="13" t="e">
        <f t="shared" si="217"/>
        <v>#DIV/0!</v>
      </c>
      <c r="N116" s="13" t="e">
        <f t="shared" si="217"/>
        <v>#DIV/0!</v>
      </c>
      <c r="O116" s="13" t="e">
        <f>SUM(D116:N116)</f>
        <v>#DIV/0!</v>
      </c>
      <c r="P116" s="13" t="e">
        <f>(100*O116)/$O$189</f>
        <v>#DIV/0!</v>
      </c>
      <c r="Q116" s="18" t="e">
        <f t="shared" ref="Q116" si="218">(1000000*P116)/100</f>
        <v>#DIV/0!</v>
      </c>
      <c r="R116" s="30" t="e">
        <f t="shared" ref="R116" si="219">O116-G116-H116-J116-L116-N116</f>
        <v>#DIV/0!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 t="e">
        <f t="shared" si="224"/>
        <v>#DIV/0!</v>
      </c>
      <c r="G119" s="3">
        <f t="shared" si="224"/>
        <v>0</v>
      </c>
      <c r="H119" s="3" t="e">
        <f t="shared" si="224"/>
        <v>#DIV/0!</v>
      </c>
      <c r="I119" s="3" t="e">
        <f t="shared" si="224"/>
        <v>#DIV/0!</v>
      </c>
      <c r="J119" s="3" t="e">
        <f t="shared" si="224"/>
        <v>#DIV/0!</v>
      </c>
      <c r="K119" s="3" t="e">
        <f t="shared" si="224"/>
        <v>#DIV/0!</v>
      </c>
      <c r="L119" s="3" t="e">
        <f t="shared" si="224"/>
        <v>#DIV/0!</v>
      </c>
      <c r="M119" s="3" t="e">
        <f t="shared" si="224"/>
        <v>#DIV/0!</v>
      </c>
      <c r="N119" s="3" t="e">
        <f t="shared" si="224"/>
        <v>#DIV/0!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 t="e">
        <f t="shared" si="225"/>
        <v>#DIV/0!</v>
      </c>
      <c r="G120" s="13">
        <f t="shared" si="225"/>
        <v>0</v>
      </c>
      <c r="H120" s="13" t="e">
        <f t="shared" si="225"/>
        <v>#DIV/0!</v>
      </c>
      <c r="I120" s="13" t="e">
        <f t="shared" si="225"/>
        <v>#DIV/0!</v>
      </c>
      <c r="J120" s="13" t="e">
        <f t="shared" si="225"/>
        <v>#DIV/0!</v>
      </c>
      <c r="K120" s="13" t="e">
        <f t="shared" si="225"/>
        <v>#DIV/0!</v>
      </c>
      <c r="L120" s="13" t="e">
        <f t="shared" si="225"/>
        <v>#DIV/0!</v>
      </c>
      <c r="M120" s="13" t="e">
        <f t="shared" si="225"/>
        <v>#DIV/0!</v>
      </c>
      <c r="N120" s="13" t="e">
        <f t="shared" si="225"/>
        <v>#DIV/0!</v>
      </c>
      <c r="O120" s="13" t="e">
        <f>SUM(D120:N120)</f>
        <v>#DIV/0!</v>
      </c>
      <c r="P120" s="13" t="e">
        <f>(100*O120)/$O$189</f>
        <v>#DIV/0!</v>
      </c>
      <c r="Q120" s="18" t="e">
        <f t="shared" ref="Q120" si="226">(1000000*P120)/100</f>
        <v>#DIV/0!</v>
      </c>
      <c r="R120" s="30" t="e">
        <f t="shared" ref="R120" si="227">O120-G120-H120-J120-L120-N120</f>
        <v>#DIV/0!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 t="e">
        <f t="shared" si="232"/>
        <v>#DIV/0!</v>
      </c>
      <c r="G123" s="3">
        <f t="shared" si="232"/>
        <v>0</v>
      </c>
      <c r="H123" s="3" t="e">
        <f t="shared" si="232"/>
        <v>#DIV/0!</v>
      </c>
      <c r="I123" s="3" t="e">
        <f t="shared" si="232"/>
        <v>#DIV/0!</v>
      </c>
      <c r="J123" s="3" t="e">
        <f t="shared" si="232"/>
        <v>#DIV/0!</v>
      </c>
      <c r="K123" s="3" t="e">
        <f t="shared" si="232"/>
        <v>#DIV/0!</v>
      </c>
      <c r="L123" s="3" t="e">
        <f t="shared" si="232"/>
        <v>#DIV/0!</v>
      </c>
      <c r="M123" s="3" t="e">
        <f t="shared" si="232"/>
        <v>#DIV/0!</v>
      </c>
      <c r="N123" s="3" t="e">
        <f t="shared" si="232"/>
        <v>#DIV/0!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 t="e">
        <f t="shared" si="233"/>
        <v>#DIV/0!</v>
      </c>
      <c r="G124" s="13">
        <f t="shared" si="233"/>
        <v>0</v>
      </c>
      <c r="H124" s="13" t="e">
        <f t="shared" si="233"/>
        <v>#DIV/0!</v>
      </c>
      <c r="I124" s="13" t="e">
        <f t="shared" si="233"/>
        <v>#DIV/0!</v>
      </c>
      <c r="J124" s="13" t="e">
        <f t="shared" si="233"/>
        <v>#DIV/0!</v>
      </c>
      <c r="K124" s="13" t="e">
        <f t="shared" si="233"/>
        <v>#DIV/0!</v>
      </c>
      <c r="L124" s="13" t="e">
        <f t="shared" si="233"/>
        <v>#DIV/0!</v>
      </c>
      <c r="M124" s="13" t="e">
        <f t="shared" si="233"/>
        <v>#DIV/0!</v>
      </c>
      <c r="N124" s="13" t="e">
        <f t="shared" si="233"/>
        <v>#DIV/0!</v>
      </c>
      <c r="O124" s="13" t="e">
        <f>SUM(D124:N124)</f>
        <v>#DIV/0!</v>
      </c>
      <c r="P124" s="13" t="e">
        <f>(100*O124)/$O$189</f>
        <v>#DIV/0!</v>
      </c>
      <c r="Q124" s="18" t="e">
        <f t="shared" ref="Q124" si="234">(1000000*P124)/100</f>
        <v>#DIV/0!</v>
      </c>
      <c r="R124" s="30" t="e">
        <f t="shared" ref="R124" si="235">O124-G124-H124-J124-L124-N124</f>
        <v>#DIV/0!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0</v>
      </c>
      <c r="L126" s="3">
        <f t="shared" si="239"/>
        <v>0</v>
      </c>
      <c r="M126" s="3">
        <f t="shared" si="239"/>
        <v>0</v>
      </c>
      <c r="N126" s="3">
        <f t="shared" si="239"/>
        <v>0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 t="e">
        <f t="shared" si="240"/>
        <v>#DIV/0!</v>
      </c>
      <c r="G127" s="3">
        <f t="shared" si="240"/>
        <v>0</v>
      </c>
      <c r="H127" s="3" t="e">
        <f t="shared" si="240"/>
        <v>#DIV/0!</v>
      </c>
      <c r="I127" s="3" t="e">
        <f t="shared" si="240"/>
        <v>#DIV/0!</v>
      </c>
      <c r="J127" s="3" t="e">
        <f t="shared" si="240"/>
        <v>#DIV/0!</v>
      </c>
      <c r="K127" s="3" t="e">
        <f t="shared" si="240"/>
        <v>#DIV/0!</v>
      </c>
      <c r="L127" s="3" t="e">
        <f t="shared" si="240"/>
        <v>#DIV/0!</v>
      </c>
      <c r="M127" s="3" t="e">
        <f t="shared" si="240"/>
        <v>#DIV/0!</v>
      </c>
      <c r="N127" s="3" t="e">
        <f t="shared" si="240"/>
        <v>#DIV/0!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 t="e">
        <f t="shared" si="241"/>
        <v>#DIV/0!</v>
      </c>
      <c r="G128" s="13">
        <f t="shared" si="241"/>
        <v>0</v>
      </c>
      <c r="H128" s="13" t="e">
        <f t="shared" si="241"/>
        <v>#DIV/0!</v>
      </c>
      <c r="I128" s="13" t="e">
        <f t="shared" si="241"/>
        <v>#DIV/0!</v>
      </c>
      <c r="J128" s="13" t="e">
        <f t="shared" si="241"/>
        <v>#DIV/0!</v>
      </c>
      <c r="K128" s="13" t="e">
        <f t="shared" si="241"/>
        <v>#DIV/0!</v>
      </c>
      <c r="L128" s="13" t="e">
        <f t="shared" si="241"/>
        <v>#DIV/0!</v>
      </c>
      <c r="M128" s="13" t="e">
        <f t="shared" si="241"/>
        <v>#DIV/0!</v>
      </c>
      <c r="N128" s="13" t="e">
        <f t="shared" si="241"/>
        <v>#DIV/0!</v>
      </c>
      <c r="O128" s="13" t="e">
        <f>SUM(D128:N128)</f>
        <v>#DIV/0!</v>
      </c>
      <c r="P128" s="13" t="e">
        <f>(100*O128)/$O$189</f>
        <v>#DIV/0!</v>
      </c>
      <c r="Q128" s="18" t="e">
        <f t="shared" ref="Q128" si="242">(1000000*P128)/100</f>
        <v>#DIV/0!</v>
      </c>
      <c r="R128" s="30" t="e">
        <f t="shared" ref="R128" si="243">O128-G128-H128-J128-L128-N128</f>
        <v>#DIV/0!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</v>
      </c>
      <c r="L130" s="3">
        <f t="shared" si="247"/>
        <v>0</v>
      </c>
      <c r="M130" s="3">
        <f t="shared" si="247"/>
        <v>0</v>
      </c>
      <c r="N130" s="3">
        <f t="shared" si="247"/>
        <v>0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 t="e">
        <f t="shared" si="248"/>
        <v>#DIV/0!</v>
      </c>
      <c r="G131" s="3">
        <f t="shared" si="248"/>
        <v>0</v>
      </c>
      <c r="H131" s="3" t="e">
        <f t="shared" si="248"/>
        <v>#DIV/0!</v>
      </c>
      <c r="I131" s="3" t="e">
        <f t="shared" si="248"/>
        <v>#DIV/0!</v>
      </c>
      <c r="J131" s="3" t="e">
        <f t="shared" si="248"/>
        <v>#DIV/0!</v>
      </c>
      <c r="K131" s="3" t="e">
        <f t="shared" si="248"/>
        <v>#DIV/0!</v>
      </c>
      <c r="L131" s="3" t="e">
        <f t="shared" si="248"/>
        <v>#DIV/0!</v>
      </c>
      <c r="M131" s="3" t="e">
        <f t="shared" si="248"/>
        <v>#DIV/0!</v>
      </c>
      <c r="N131" s="3" t="e">
        <f t="shared" si="248"/>
        <v>#DIV/0!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 t="e">
        <f t="shared" si="249"/>
        <v>#DIV/0!</v>
      </c>
      <c r="G132" s="13">
        <f t="shared" si="249"/>
        <v>0</v>
      </c>
      <c r="H132" s="13" t="e">
        <f t="shared" si="249"/>
        <v>#DIV/0!</v>
      </c>
      <c r="I132" s="13" t="e">
        <f t="shared" si="249"/>
        <v>#DIV/0!</v>
      </c>
      <c r="J132" s="13" t="e">
        <f t="shared" si="249"/>
        <v>#DIV/0!</v>
      </c>
      <c r="K132" s="13" t="e">
        <f t="shared" si="249"/>
        <v>#DIV/0!</v>
      </c>
      <c r="L132" s="13" t="e">
        <f t="shared" si="249"/>
        <v>#DIV/0!</v>
      </c>
      <c r="M132" s="13" t="e">
        <f t="shared" si="249"/>
        <v>#DIV/0!</v>
      </c>
      <c r="N132" s="13" t="e">
        <f t="shared" si="249"/>
        <v>#DIV/0!</v>
      </c>
      <c r="O132" s="13" t="e">
        <f>SUM(D132:N132)</f>
        <v>#DIV/0!</v>
      </c>
      <c r="P132" s="13" t="e">
        <f>(100*O132)/$O$189</f>
        <v>#DIV/0!</v>
      </c>
      <c r="Q132" s="18" t="e">
        <f t="shared" ref="Q132" si="250">(1000000*P132)/100</f>
        <v>#DIV/0!</v>
      </c>
      <c r="R132" s="30" t="e">
        <f t="shared" ref="R132" si="251">O132-G132-H132-J132-L132-N132</f>
        <v>#DIV/0!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 t="e">
        <f t="shared" si="256"/>
        <v>#DIV/0!</v>
      </c>
      <c r="G135" s="3">
        <f t="shared" si="256"/>
        <v>0</v>
      </c>
      <c r="H135" s="3" t="e">
        <f t="shared" si="256"/>
        <v>#DIV/0!</v>
      </c>
      <c r="I135" s="3" t="e">
        <f t="shared" si="256"/>
        <v>#DIV/0!</v>
      </c>
      <c r="J135" s="3" t="e">
        <f t="shared" si="256"/>
        <v>#DIV/0!</v>
      </c>
      <c r="K135" s="3" t="e">
        <f t="shared" si="256"/>
        <v>#DIV/0!</v>
      </c>
      <c r="L135" s="3" t="e">
        <f t="shared" si="256"/>
        <v>#DIV/0!</v>
      </c>
      <c r="M135" s="3" t="e">
        <f t="shared" si="256"/>
        <v>#DIV/0!</v>
      </c>
      <c r="N135" s="3" t="e">
        <f t="shared" si="256"/>
        <v>#DIV/0!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 t="e">
        <f t="shared" si="257"/>
        <v>#DIV/0!</v>
      </c>
      <c r="G136" s="13">
        <f t="shared" si="257"/>
        <v>0</v>
      </c>
      <c r="H136" s="13" t="e">
        <f t="shared" si="257"/>
        <v>#DIV/0!</v>
      </c>
      <c r="I136" s="13" t="e">
        <f t="shared" si="257"/>
        <v>#DIV/0!</v>
      </c>
      <c r="J136" s="13" t="e">
        <f t="shared" si="257"/>
        <v>#DIV/0!</v>
      </c>
      <c r="K136" s="13" t="e">
        <f t="shared" si="257"/>
        <v>#DIV/0!</v>
      </c>
      <c r="L136" s="13" t="e">
        <f t="shared" si="257"/>
        <v>#DIV/0!</v>
      </c>
      <c r="M136" s="13" t="e">
        <f t="shared" si="257"/>
        <v>#DIV/0!</v>
      </c>
      <c r="N136" s="13" t="e">
        <f t="shared" si="257"/>
        <v>#DIV/0!</v>
      </c>
      <c r="O136" s="13" t="e">
        <f>SUM(D136:N136)</f>
        <v>#DIV/0!</v>
      </c>
      <c r="P136" s="13" t="e">
        <f>(100*O136)/$O$189</f>
        <v>#DIV/0!</v>
      </c>
      <c r="Q136" s="18" t="e">
        <f t="shared" ref="Q136" si="258">(1000000*P136)/100</f>
        <v>#DIV/0!</v>
      </c>
      <c r="R136" s="30" t="e">
        <f t="shared" ref="R136" si="259">O136-G136-H136-J136-L136-N136</f>
        <v>#DIV/0!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 t="e">
        <f t="shared" si="264"/>
        <v>#DIV/0!</v>
      </c>
      <c r="G139" s="3">
        <f t="shared" si="264"/>
        <v>0</v>
      </c>
      <c r="H139" s="3" t="e">
        <f t="shared" si="264"/>
        <v>#DIV/0!</v>
      </c>
      <c r="I139" s="3" t="e">
        <f t="shared" si="264"/>
        <v>#DIV/0!</v>
      </c>
      <c r="J139" s="3" t="e">
        <f t="shared" si="264"/>
        <v>#DIV/0!</v>
      </c>
      <c r="K139" s="3" t="e">
        <f t="shared" si="264"/>
        <v>#DIV/0!</v>
      </c>
      <c r="L139" s="3" t="e">
        <f t="shared" si="264"/>
        <v>#DIV/0!</v>
      </c>
      <c r="M139" s="3" t="e">
        <f t="shared" si="264"/>
        <v>#DIV/0!</v>
      </c>
      <c r="N139" s="3" t="e">
        <f t="shared" si="264"/>
        <v>#DIV/0!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 t="e">
        <f t="shared" si="265"/>
        <v>#DIV/0!</v>
      </c>
      <c r="G140" s="13">
        <f t="shared" si="265"/>
        <v>0</v>
      </c>
      <c r="H140" s="13" t="e">
        <f t="shared" si="265"/>
        <v>#DIV/0!</v>
      </c>
      <c r="I140" s="13" t="e">
        <f t="shared" si="265"/>
        <v>#DIV/0!</v>
      </c>
      <c r="J140" s="13" t="e">
        <f t="shared" si="265"/>
        <v>#DIV/0!</v>
      </c>
      <c r="K140" s="13" t="e">
        <f t="shared" si="265"/>
        <v>#DIV/0!</v>
      </c>
      <c r="L140" s="13" t="e">
        <f t="shared" si="265"/>
        <v>#DIV/0!</v>
      </c>
      <c r="M140" s="13" t="e">
        <f t="shared" si="265"/>
        <v>#DIV/0!</v>
      </c>
      <c r="N140" s="13" t="e">
        <f t="shared" si="265"/>
        <v>#DIV/0!</v>
      </c>
      <c r="O140" s="13" t="e">
        <f>SUM(D140:N140)</f>
        <v>#DIV/0!</v>
      </c>
      <c r="P140" s="13" t="e">
        <f>(100*O140)/$O$189</f>
        <v>#DIV/0!</v>
      </c>
      <c r="Q140" s="18" t="e">
        <f t="shared" ref="Q140" si="266">(1000000*P140)/100</f>
        <v>#DIV/0!</v>
      </c>
      <c r="R140" s="30" t="e">
        <f t="shared" ref="R140" si="267">O140-G140-H140-J140-L140-N140</f>
        <v>#DIV/0!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 t="e">
        <f t="shared" si="272"/>
        <v>#DIV/0!</v>
      </c>
      <c r="G143" s="3">
        <f t="shared" si="272"/>
        <v>0</v>
      </c>
      <c r="H143" s="3" t="e">
        <f t="shared" si="272"/>
        <v>#DIV/0!</v>
      </c>
      <c r="I143" s="3" t="e">
        <f t="shared" si="272"/>
        <v>#DIV/0!</v>
      </c>
      <c r="J143" s="3" t="e">
        <f t="shared" si="272"/>
        <v>#DIV/0!</v>
      </c>
      <c r="K143" s="3" t="e">
        <f t="shared" si="272"/>
        <v>#DIV/0!</v>
      </c>
      <c r="L143" s="3" t="e">
        <f t="shared" si="272"/>
        <v>#DIV/0!</v>
      </c>
      <c r="M143" s="3" t="e">
        <f t="shared" si="272"/>
        <v>#DIV/0!</v>
      </c>
      <c r="N143" s="3" t="e">
        <f t="shared" si="272"/>
        <v>#DIV/0!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 t="e">
        <f t="shared" si="273"/>
        <v>#DIV/0!</v>
      </c>
      <c r="G144" s="13">
        <f t="shared" si="273"/>
        <v>0</v>
      </c>
      <c r="H144" s="13" t="e">
        <f t="shared" si="273"/>
        <v>#DIV/0!</v>
      </c>
      <c r="I144" s="13" t="e">
        <f t="shared" si="273"/>
        <v>#DIV/0!</v>
      </c>
      <c r="J144" s="13" t="e">
        <f t="shared" si="273"/>
        <v>#DIV/0!</v>
      </c>
      <c r="K144" s="13" t="e">
        <f t="shared" si="273"/>
        <v>#DIV/0!</v>
      </c>
      <c r="L144" s="13" t="e">
        <f t="shared" si="273"/>
        <v>#DIV/0!</v>
      </c>
      <c r="M144" s="13" t="e">
        <f t="shared" si="273"/>
        <v>#DIV/0!</v>
      </c>
      <c r="N144" s="13" t="e">
        <f t="shared" si="273"/>
        <v>#DIV/0!</v>
      </c>
      <c r="O144" s="13" t="e">
        <f>SUM(D144:N144)</f>
        <v>#DIV/0!</v>
      </c>
      <c r="P144" s="13" t="e">
        <f>(100*O144)/$O$189</f>
        <v>#DIV/0!</v>
      </c>
      <c r="Q144" s="18" t="e">
        <f t="shared" ref="Q144" si="274">(1000000*P144)/100</f>
        <v>#DIV/0!</v>
      </c>
      <c r="R144" s="30" t="e">
        <f t="shared" ref="R144" si="275">O144-G144-H144-J144-L144-N144</f>
        <v>#DIV/0!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 t="e">
        <f t="shared" si="280"/>
        <v>#DIV/0!</v>
      </c>
      <c r="G147" s="3">
        <f t="shared" si="280"/>
        <v>0</v>
      </c>
      <c r="H147" s="3" t="e">
        <f t="shared" si="280"/>
        <v>#DIV/0!</v>
      </c>
      <c r="I147" s="3" t="e">
        <f t="shared" si="280"/>
        <v>#DIV/0!</v>
      </c>
      <c r="J147" s="3" t="e">
        <f t="shared" si="280"/>
        <v>#DIV/0!</v>
      </c>
      <c r="K147" s="3" t="e">
        <f t="shared" si="280"/>
        <v>#DIV/0!</v>
      </c>
      <c r="L147" s="3" t="e">
        <f t="shared" si="280"/>
        <v>#DIV/0!</v>
      </c>
      <c r="M147" s="3" t="e">
        <f t="shared" si="280"/>
        <v>#DIV/0!</v>
      </c>
      <c r="N147" s="3" t="e">
        <f t="shared" si="280"/>
        <v>#DIV/0!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 t="e">
        <f t="shared" si="281"/>
        <v>#DIV/0!</v>
      </c>
      <c r="G148" s="13">
        <f t="shared" si="281"/>
        <v>0</v>
      </c>
      <c r="H148" s="13" t="e">
        <f t="shared" si="281"/>
        <v>#DIV/0!</v>
      </c>
      <c r="I148" s="13" t="e">
        <f t="shared" si="281"/>
        <v>#DIV/0!</v>
      </c>
      <c r="J148" s="13" t="e">
        <f t="shared" si="281"/>
        <v>#DIV/0!</v>
      </c>
      <c r="K148" s="13" t="e">
        <f t="shared" si="281"/>
        <v>#DIV/0!</v>
      </c>
      <c r="L148" s="13" t="e">
        <f t="shared" si="281"/>
        <v>#DIV/0!</v>
      </c>
      <c r="M148" s="13" t="e">
        <f t="shared" si="281"/>
        <v>#DIV/0!</v>
      </c>
      <c r="N148" s="13" t="e">
        <f t="shared" si="281"/>
        <v>#DIV/0!</v>
      </c>
      <c r="O148" s="13" t="e">
        <f>SUM(D148:N148)</f>
        <v>#DIV/0!</v>
      </c>
      <c r="P148" s="13" t="e">
        <f>(100*O148)/$O$189</f>
        <v>#DIV/0!</v>
      </c>
      <c r="Q148" s="18" t="e">
        <f t="shared" ref="Q148" si="282">(1000000*P148)/100</f>
        <v>#DIV/0!</v>
      </c>
      <c r="R148" s="30" t="e">
        <f t="shared" ref="R148" si="283">O148-G148-H148-J148-L148-N148</f>
        <v>#DIV/0!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 t="e">
        <f t="shared" si="288"/>
        <v>#DIV/0!</v>
      </c>
      <c r="G151" s="3">
        <f t="shared" si="288"/>
        <v>0</v>
      </c>
      <c r="H151" s="3" t="e">
        <f t="shared" si="288"/>
        <v>#DIV/0!</v>
      </c>
      <c r="I151" s="3" t="e">
        <f t="shared" si="288"/>
        <v>#DIV/0!</v>
      </c>
      <c r="J151" s="3" t="e">
        <f t="shared" si="288"/>
        <v>#DIV/0!</v>
      </c>
      <c r="K151" s="3" t="e">
        <f t="shared" si="288"/>
        <v>#DIV/0!</v>
      </c>
      <c r="L151" s="3" t="e">
        <f t="shared" si="288"/>
        <v>#DIV/0!</v>
      </c>
      <c r="M151" s="3" t="e">
        <f t="shared" si="288"/>
        <v>#DIV/0!</v>
      </c>
      <c r="N151" s="3" t="e">
        <f t="shared" si="288"/>
        <v>#DIV/0!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 t="e">
        <f t="shared" si="289"/>
        <v>#DIV/0!</v>
      </c>
      <c r="G152" s="13">
        <f t="shared" si="289"/>
        <v>0</v>
      </c>
      <c r="H152" s="13" t="e">
        <f t="shared" si="289"/>
        <v>#DIV/0!</v>
      </c>
      <c r="I152" s="13" t="e">
        <f t="shared" si="289"/>
        <v>#DIV/0!</v>
      </c>
      <c r="J152" s="13" t="e">
        <f t="shared" si="289"/>
        <v>#DIV/0!</v>
      </c>
      <c r="K152" s="13" t="e">
        <f t="shared" si="289"/>
        <v>#DIV/0!</v>
      </c>
      <c r="L152" s="13" t="e">
        <f t="shared" si="289"/>
        <v>#DIV/0!</v>
      </c>
      <c r="M152" s="13" t="e">
        <f t="shared" si="289"/>
        <v>#DIV/0!</v>
      </c>
      <c r="N152" s="13" t="e">
        <f t="shared" si="289"/>
        <v>#DIV/0!</v>
      </c>
      <c r="O152" s="13" t="e">
        <f>SUM(D152:N152)</f>
        <v>#DIV/0!</v>
      </c>
      <c r="P152" s="13" t="e">
        <f>(100*O152)/$O$189</f>
        <v>#DIV/0!</v>
      </c>
      <c r="Q152" s="18" t="e">
        <f t="shared" ref="Q152" si="290">(1000000*P152)/100</f>
        <v>#DIV/0!</v>
      </c>
      <c r="R152" s="30" t="e">
        <f t="shared" ref="R152" si="291">O152-G152-H152-J152-L152-N152</f>
        <v>#DIV/0!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 t="e">
        <f t="shared" si="296"/>
        <v>#DIV/0!</v>
      </c>
      <c r="G155" s="3">
        <f t="shared" si="296"/>
        <v>0</v>
      </c>
      <c r="H155" s="3" t="e">
        <f t="shared" si="296"/>
        <v>#DIV/0!</v>
      </c>
      <c r="I155" s="3" t="e">
        <f t="shared" si="296"/>
        <v>#DIV/0!</v>
      </c>
      <c r="J155" s="3" t="e">
        <f t="shared" si="296"/>
        <v>#DIV/0!</v>
      </c>
      <c r="K155" s="3" t="e">
        <f t="shared" si="296"/>
        <v>#DIV/0!</v>
      </c>
      <c r="L155" s="3" t="e">
        <f t="shared" si="296"/>
        <v>#DIV/0!</v>
      </c>
      <c r="M155" s="3" t="e">
        <f t="shared" si="296"/>
        <v>#DIV/0!</v>
      </c>
      <c r="N155" s="3" t="e">
        <f t="shared" si="296"/>
        <v>#DIV/0!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 t="e">
        <f t="shared" si="297"/>
        <v>#DIV/0!</v>
      </c>
      <c r="G156" s="13">
        <f t="shared" si="297"/>
        <v>0</v>
      </c>
      <c r="H156" s="13" t="e">
        <f t="shared" si="297"/>
        <v>#DIV/0!</v>
      </c>
      <c r="I156" s="13" t="e">
        <f t="shared" si="297"/>
        <v>#DIV/0!</v>
      </c>
      <c r="J156" s="13" t="e">
        <f t="shared" si="297"/>
        <v>#DIV/0!</v>
      </c>
      <c r="K156" s="13" t="e">
        <f t="shared" si="297"/>
        <v>#DIV/0!</v>
      </c>
      <c r="L156" s="13" t="e">
        <f t="shared" si="297"/>
        <v>#DIV/0!</v>
      </c>
      <c r="M156" s="13" t="e">
        <f t="shared" si="297"/>
        <v>#DIV/0!</v>
      </c>
      <c r="N156" s="13" t="e">
        <f t="shared" si="297"/>
        <v>#DIV/0!</v>
      </c>
      <c r="O156" s="13" t="e">
        <f>SUM(D156:N156)</f>
        <v>#DIV/0!</v>
      </c>
      <c r="P156" s="13" t="e">
        <f>(100*O156)/$O$189</f>
        <v>#DIV/0!</v>
      </c>
      <c r="Q156" s="18" t="e">
        <f t="shared" ref="Q156" si="298">(1000000*P156)/100</f>
        <v>#DIV/0!</v>
      </c>
      <c r="R156" s="30" t="e">
        <f t="shared" ref="R156" si="299">O156-G156-H156-J156-L156-N156</f>
        <v>#DIV/0!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 t="e">
        <f t="shared" si="304"/>
        <v>#DIV/0!</v>
      </c>
      <c r="G159" s="3">
        <f t="shared" si="304"/>
        <v>0</v>
      </c>
      <c r="H159" s="3" t="e">
        <f t="shared" si="304"/>
        <v>#DIV/0!</v>
      </c>
      <c r="I159" s="3" t="e">
        <f t="shared" si="304"/>
        <v>#DIV/0!</v>
      </c>
      <c r="J159" s="3" t="e">
        <f t="shared" si="304"/>
        <v>#DIV/0!</v>
      </c>
      <c r="K159" s="3" t="e">
        <f t="shared" si="304"/>
        <v>#DIV/0!</v>
      </c>
      <c r="L159" s="3" t="e">
        <f t="shared" si="304"/>
        <v>#DIV/0!</v>
      </c>
      <c r="M159" s="3" t="e">
        <f t="shared" si="304"/>
        <v>#DIV/0!</v>
      </c>
      <c r="N159" s="3" t="e">
        <f t="shared" si="304"/>
        <v>#DIV/0!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 t="e">
        <f t="shared" si="305"/>
        <v>#DIV/0!</v>
      </c>
      <c r="G160" s="13">
        <f t="shared" si="305"/>
        <v>0</v>
      </c>
      <c r="H160" s="13" t="e">
        <f t="shared" si="305"/>
        <v>#DIV/0!</v>
      </c>
      <c r="I160" s="13" t="e">
        <f t="shared" si="305"/>
        <v>#DIV/0!</v>
      </c>
      <c r="J160" s="13" t="e">
        <f t="shared" si="305"/>
        <v>#DIV/0!</v>
      </c>
      <c r="K160" s="13" t="e">
        <f t="shared" si="305"/>
        <v>#DIV/0!</v>
      </c>
      <c r="L160" s="13" t="e">
        <f t="shared" si="305"/>
        <v>#DIV/0!</v>
      </c>
      <c r="M160" s="13" t="e">
        <f t="shared" si="305"/>
        <v>#DIV/0!</v>
      </c>
      <c r="N160" s="13" t="e">
        <f t="shared" si="305"/>
        <v>#DIV/0!</v>
      </c>
      <c r="O160" s="13" t="e">
        <f>SUM(D160:N160)</f>
        <v>#DIV/0!</v>
      </c>
      <c r="P160" s="13" t="e">
        <f>(100*O160)/$O$189</f>
        <v>#DIV/0!</v>
      </c>
      <c r="Q160" s="18" t="e">
        <f t="shared" ref="Q160" si="306">(1000000*P160)/100</f>
        <v>#DIV/0!</v>
      </c>
      <c r="R160" s="30" t="e">
        <f t="shared" ref="R160" si="307">O160-G160-H160-J160-L160-N160</f>
        <v>#DIV/0!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</v>
      </c>
      <c r="F163" s="3" t="e">
        <f t="shared" si="312"/>
        <v>#DIV/0!</v>
      </c>
      <c r="G163" s="3">
        <f t="shared" si="312"/>
        <v>0</v>
      </c>
      <c r="H163" s="3" t="e">
        <f t="shared" si="312"/>
        <v>#DIV/0!</v>
      </c>
      <c r="I163" s="3" t="e">
        <f t="shared" si="312"/>
        <v>#DIV/0!</v>
      </c>
      <c r="J163" s="3" t="e">
        <f t="shared" si="312"/>
        <v>#DIV/0!</v>
      </c>
      <c r="K163" s="3" t="e">
        <f t="shared" si="312"/>
        <v>#DIV/0!</v>
      </c>
      <c r="L163" s="3" t="e">
        <f t="shared" si="312"/>
        <v>#DIV/0!</v>
      </c>
      <c r="M163" s="3" t="e">
        <f t="shared" si="312"/>
        <v>#DIV/0!</v>
      </c>
      <c r="N163" s="3" t="e">
        <f t="shared" si="312"/>
        <v>#DIV/0!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</v>
      </c>
      <c r="F164" s="13" t="e">
        <f t="shared" si="313"/>
        <v>#DIV/0!</v>
      </c>
      <c r="G164" s="13">
        <f t="shared" si="313"/>
        <v>0</v>
      </c>
      <c r="H164" s="13" t="e">
        <f t="shared" si="313"/>
        <v>#DIV/0!</v>
      </c>
      <c r="I164" s="13" t="e">
        <f t="shared" si="313"/>
        <v>#DIV/0!</v>
      </c>
      <c r="J164" s="13" t="e">
        <f t="shared" si="313"/>
        <v>#DIV/0!</v>
      </c>
      <c r="K164" s="13" t="e">
        <f t="shared" si="313"/>
        <v>#DIV/0!</v>
      </c>
      <c r="L164" s="13" t="e">
        <f t="shared" si="313"/>
        <v>#DIV/0!</v>
      </c>
      <c r="M164" s="13" t="e">
        <f t="shared" si="313"/>
        <v>#DIV/0!</v>
      </c>
      <c r="N164" s="13" t="e">
        <f t="shared" si="313"/>
        <v>#DIV/0!</v>
      </c>
      <c r="O164" s="13" t="e">
        <f>SUM(D164:N164)</f>
        <v>#DIV/0!</v>
      </c>
      <c r="P164" s="13" t="e">
        <f>(100*O164)/$O$189</f>
        <v>#DIV/0!</v>
      </c>
      <c r="Q164" s="18" t="e">
        <f t="shared" ref="Q164" si="314">(1000000*P164)/100</f>
        <v>#DIV/0!</v>
      </c>
      <c r="R164" s="30" t="e">
        <f t="shared" ref="R164" si="315">O164-G164-H164-J164-L164-N164</f>
        <v>#DIV/0!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 t="e">
        <f t="shared" si="320"/>
        <v>#DIV/0!</v>
      </c>
      <c r="G167" s="3">
        <f t="shared" si="320"/>
        <v>0</v>
      </c>
      <c r="H167" s="3" t="e">
        <f t="shared" si="320"/>
        <v>#DIV/0!</v>
      </c>
      <c r="I167" s="3" t="e">
        <f t="shared" si="320"/>
        <v>#DIV/0!</v>
      </c>
      <c r="J167" s="3" t="e">
        <f t="shared" si="320"/>
        <v>#DIV/0!</v>
      </c>
      <c r="K167" s="3" t="e">
        <f t="shared" si="320"/>
        <v>#DIV/0!</v>
      </c>
      <c r="L167" s="3" t="e">
        <f t="shared" si="320"/>
        <v>#DIV/0!</v>
      </c>
      <c r="M167" s="3" t="e">
        <f t="shared" si="320"/>
        <v>#DIV/0!</v>
      </c>
      <c r="N167" s="3" t="e">
        <f t="shared" si="320"/>
        <v>#DIV/0!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 t="e">
        <f t="shared" si="321"/>
        <v>#DIV/0!</v>
      </c>
      <c r="G168" s="13">
        <f t="shared" si="321"/>
        <v>0</v>
      </c>
      <c r="H168" s="13" t="e">
        <f t="shared" si="321"/>
        <v>#DIV/0!</v>
      </c>
      <c r="I168" s="13" t="e">
        <f t="shared" si="321"/>
        <v>#DIV/0!</v>
      </c>
      <c r="J168" s="13" t="e">
        <f t="shared" si="321"/>
        <v>#DIV/0!</v>
      </c>
      <c r="K168" s="13" t="e">
        <f t="shared" si="321"/>
        <v>#DIV/0!</v>
      </c>
      <c r="L168" s="13" t="e">
        <f t="shared" si="321"/>
        <v>#DIV/0!</v>
      </c>
      <c r="M168" s="13" t="e">
        <f t="shared" si="321"/>
        <v>#DIV/0!</v>
      </c>
      <c r="N168" s="13" t="e">
        <f t="shared" si="321"/>
        <v>#DIV/0!</v>
      </c>
      <c r="O168" s="13" t="e">
        <f>SUM(D168:N168)</f>
        <v>#DIV/0!</v>
      </c>
      <c r="P168" s="13" t="e">
        <f>(100*O168)/$O$189</f>
        <v>#DIV/0!</v>
      </c>
      <c r="Q168" s="18" t="e">
        <f t="shared" ref="Q168" si="322">(1000000*P168)/100</f>
        <v>#DIV/0!</v>
      </c>
      <c r="R168" s="30" t="e">
        <f t="shared" ref="R168" si="323">O168-G168-H168-J168-L168-N168</f>
        <v>#DIV/0!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 t="e">
        <f t="shared" si="328"/>
        <v>#DIV/0!</v>
      </c>
      <c r="G171" s="3">
        <f t="shared" si="328"/>
        <v>0</v>
      </c>
      <c r="H171" s="3" t="e">
        <f t="shared" si="328"/>
        <v>#DIV/0!</v>
      </c>
      <c r="I171" s="3" t="e">
        <f t="shared" si="328"/>
        <v>#DIV/0!</v>
      </c>
      <c r="J171" s="3" t="e">
        <f t="shared" si="328"/>
        <v>#DIV/0!</v>
      </c>
      <c r="K171" s="3" t="e">
        <f t="shared" si="328"/>
        <v>#DIV/0!</v>
      </c>
      <c r="L171" s="3" t="e">
        <f t="shared" si="328"/>
        <v>#DIV/0!</v>
      </c>
      <c r="M171" s="3" t="e">
        <f t="shared" si="328"/>
        <v>#DIV/0!</v>
      </c>
      <c r="N171" s="3" t="e">
        <f t="shared" si="328"/>
        <v>#DIV/0!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 t="e">
        <f t="shared" si="329"/>
        <v>#DIV/0!</v>
      </c>
      <c r="G172" s="13">
        <f t="shared" si="329"/>
        <v>0</v>
      </c>
      <c r="H172" s="13" t="e">
        <f t="shared" si="329"/>
        <v>#DIV/0!</v>
      </c>
      <c r="I172" s="13" t="e">
        <f t="shared" si="329"/>
        <v>#DIV/0!</v>
      </c>
      <c r="J172" s="13" t="e">
        <f t="shared" si="329"/>
        <v>#DIV/0!</v>
      </c>
      <c r="K172" s="13" t="e">
        <f t="shared" si="329"/>
        <v>#DIV/0!</v>
      </c>
      <c r="L172" s="13" t="e">
        <f t="shared" si="329"/>
        <v>#DIV/0!</v>
      </c>
      <c r="M172" s="13" t="e">
        <f t="shared" si="329"/>
        <v>#DIV/0!</v>
      </c>
      <c r="N172" s="13" t="e">
        <f t="shared" si="329"/>
        <v>#DIV/0!</v>
      </c>
      <c r="O172" s="13" t="e">
        <f>SUM(D172:N172)</f>
        <v>#DIV/0!</v>
      </c>
      <c r="P172" s="13" t="e">
        <f>(100*O172)/$O$189</f>
        <v>#DIV/0!</v>
      </c>
      <c r="Q172" s="18" t="e">
        <f t="shared" ref="Q172" si="330">(1000000*P172)/100</f>
        <v>#DIV/0!</v>
      </c>
      <c r="R172" s="30" t="e">
        <f t="shared" ref="R172" si="331">O172-G172-H172-J172-L172-N172</f>
        <v>#DIV/0!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 t="e">
        <f t="shared" si="336"/>
        <v>#DIV/0!</v>
      </c>
      <c r="G175" s="3">
        <f t="shared" si="336"/>
        <v>0</v>
      </c>
      <c r="H175" s="3" t="e">
        <f t="shared" si="336"/>
        <v>#DIV/0!</v>
      </c>
      <c r="I175" s="3" t="e">
        <f t="shared" si="336"/>
        <v>#DIV/0!</v>
      </c>
      <c r="J175" s="3" t="e">
        <f t="shared" si="336"/>
        <v>#DIV/0!</v>
      </c>
      <c r="K175" s="3" t="e">
        <f t="shared" si="336"/>
        <v>#DIV/0!</v>
      </c>
      <c r="L175" s="3" t="e">
        <f t="shared" si="336"/>
        <v>#DIV/0!</v>
      </c>
      <c r="M175" s="3" t="e">
        <f t="shared" si="336"/>
        <v>#DIV/0!</v>
      </c>
      <c r="N175" s="3" t="e">
        <f t="shared" si="336"/>
        <v>#DIV/0!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 t="e">
        <f t="shared" si="337"/>
        <v>#DIV/0!</v>
      </c>
      <c r="G176" s="13">
        <f t="shared" si="337"/>
        <v>0</v>
      </c>
      <c r="H176" s="13" t="e">
        <f t="shared" si="337"/>
        <v>#DIV/0!</v>
      </c>
      <c r="I176" s="13" t="e">
        <f t="shared" si="337"/>
        <v>#DIV/0!</v>
      </c>
      <c r="J176" s="13" t="e">
        <f t="shared" si="337"/>
        <v>#DIV/0!</v>
      </c>
      <c r="K176" s="13" t="e">
        <f t="shared" si="337"/>
        <v>#DIV/0!</v>
      </c>
      <c r="L176" s="13" t="e">
        <f t="shared" si="337"/>
        <v>#DIV/0!</v>
      </c>
      <c r="M176" s="13" t="e">
        <f t="shared" si="337"/>
        <v>#DIV/0!</v>
      </c>
      <c r="N176" s="13" t="e">
        <f t="shared" si="337"/>
        <v>#DIV/0!</v>
      </c>
      <c r="O176" s="13" t="e">
        <f>SUM(D176:N176)</f>
        <v>#DIV/0!</v>
      </c>
      <c r="P176" s="13" t="e">
        <f>(100*O176)/$O$189</f>
        <v>#DIV/0!</v>
      </c>
      <c r="Q176" s="18" t="e">
        <f t="shared" ref="Q176" si="338">(1000000*P176)/100</f>
        <v>#DIV/0!</v>
      </c>
      <c r="R176" s="30" t="e">
        <f t="shared" ref="R176" si="339">O176-G176-H176-J176-L176-N176</f>
        <v>#DIV/0!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 t="e">
        <f t="shared" si="344"/>
        <v>#DIV/0!</v>
      </c>
      <c r="G179" s="3">
        <f t="shared" si="344"/>
        <v>0</v>
      </c>
      <c r="H179" s="3" t="e">
        <f t="shared" si="344"/>
        <v>#DIV/0!</v>
      </c>
      <c r="I179" s="3" t="e">
        <f t="shared" si="344"/>
        <v>#DIV/0!</v>
      </c>
      <c r="J179" s="3" t="e">
        <f t="shared" si="344"/>
        <v>#DIV/0!</v>
      </c>
      <c r="K179" s="3" t="e">
        <f t="shared" si="344"/>
        <v>#DIV/0!</v>
      </c>
      <c r="L179" s="3" t="e">
        <f t="shared" si="344"/>
        <v>#DIV/0!</v>
      </c>
      <c r="M179" s="3" t="e">
        <f t="shared" si="344"/>
        <v>#DIV/0!</v>
      </c>
      <c r="N179" s="3" t="e">
        <f t="shared" si="344"/>
        <v>#DIV/0!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 t="e">
        <f t="shared" si="345"/>
        <v>#DIV/0!</v>
      </c>
      <c r="G180" s="13">
        <f t="shared" si="345"/>
        <v>0</v>
      </c>
      <c r="H180" s="13" t="e">
        <f t="shared" si="345"/>
        <v>#DIV/0!</v>
      </c>
      <c r="I180" s="13" t="e">
        <f t="shared" si="345"/>
        <v>#DIV/0!</v>
      </c>
      <c r="J180" s="13" t="e">
        <f t="shared" si="345"/>
        <v>#DIV/0!</v>
      </c>
      <c r="K180" s="13" t="e">
        <f t="shared" si="345"/>
        <v>#DIV/0!</v>
      </c>
      <c r="L180" s="13" t="e">
        <f t="shared" si="345"/>
        <v>#DIV/0!</v>
      </c>
      <c r="M180" s="13" t="e">
        <f t="shared" si="345"/>
        <v>#DIV/0!</v>
      </c>
      <c r="N180" s="13" t="e">
        <f t="shared" si="345"/>
        <v>#DIV/0!</v>
      </c>
      <c r="O180" s="13" t="e">
        <f>SUM(D180:N180)</f>
        <v>#DIV/0!</v>
      </c>
      <c r="P180" s="13" t="e">
        <f>(100*O180)/$O$189</f>
        <v>#DIV/0!</v>
      </c>
      <c r="Q180" s="18" t="e">
        <f t="shared" ref="Q180" si="346">(1000000*P180)/100</f>
        <v>#DIV/0!</v>
      </c>
      <c r="R180" s="30" t="e">
        <f t="shared" ref="R180" si="347">O180-G180-H180-J180-L180-N180</f>
        <v>#DIV/0!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 t="e">
        <f t="shared" si="352"/>
        <v>#DIV/0!</v>
      </c>
      <c r="G183" s="3">
        <f t="shared" si="352"/>
        <v>0</v>
      </c>
      <c r="H183" s="3" t="e">
        <f t="shared" si="352"/>
        <v>#DIV/0!</v>
      </c>
      <c r="I183" s="3" t="e">
        <f t="shared" si="352"/>
        <v>#DIV/0!</v>
      </c>
      <c r="J183" s="3" t="e">
        <f t="shared" si="352"/>
        <v>#DIV/0!</v>
      </c>
      <c r="K183" s="3" t="e">
        <f t="shared" si="352"/>
        <v>#DIV/0!</v>
      </c>
      <c r="L183" s="3" t="e">
        <f t="shared" si="352"/>
        <v>#DIV/0!</v>
      </c>
      <c r="M183" s="3" t="e">
        <f t="shared" si="352"/>
        <v>#DIV/0!</v>
      </c>
      <c r="N183" s="3" t="e">
        <f t="shared" si="352"/>
        <v>#DIV/0!</v>
      </c>
      <c r="O183" s="3"/>
      <c r="P183" s="3"/>
      <c r="Q183" s="16"/>
      <c r="R183" s="14"/>
    </row>
    <row r="184" spans="1:21" ht="15" thickBot="1" x14ac:dyDescent="0.25">
      <c r="A184" s="21"/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 t="e">
        <f t="shared" si="353"/>
        <v>#DIV/0!</v>
      </c>
      <c r="G184" s="13">
        <f t="shared" si="353"/>
        <v>0</v>
      </c>
      <c r="H184" s="13" t="e">
        <f t="shared" si="353"/>
        <v>#DIV/0!</v>
      </c>
      <c r="I184" s="13" t="e">
        <f t="shared" si="353"/>
        <v>#DIV/0!</v>
      </c>
      <c r="J184" s="13" t="e">
        <f t="shared" si="353"/>
        <v>#DIV/0!</v>
      </c>
      <c r="K184" s="13" t="e">
        <f t="shared" si="353"/>
        <v>#DIV/0!</v>
      </c>
      <c r="L184" s="13" t="e">
        <f t="shared" si="353"/>
        <v>#DIV/0!</v>
      </c>
      <c r="M184" s="13" t="e">
        <f t="shared" si="353"/>
        <v>#DIV/0!</v>
      </c>
      <c r="N184" s="13" t="e">
        <f t="shared" si="353"/>
        <v>#DIV/0!</v>
      </c>
      <c r="O184" s="13" t="e">
        <f>SUM(D184:N184)</f>
        <v>#DIV/0!</v>
      </c>
      <c r="P184" s="13" t="e">
        <f>(100*O184)/$O$189</f>
        <v>#DIV/0!</v>
      </c>
      <c r="Q184" s="18" t="e">
        <f t="shared" ref="Q184" si="354">(1000000*P184)/100</f>
        <v>#DIV/0!</v>
      </c>
      <c r="R184" s="30" t="e">
        <f t="shared" ref="R184" si="355">O184-G184-H184-J184-L184-N184</f>
        <v>#DIV/0!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 t="e">
        <f t="shared" si="360"/>
        <v>#DIV/0!</v>
      </c>
      <c r="G187" s="3">
        <f t="shared" si="360"/>
        <v>0</v>
      </c>
      <c r="H187" s="3" t="e">
        <f t="shared" si="360"/>
        <v>#DIV/0!</v>
      </c>
      <c r="I187" s="3" t="e">
        <f t="shared" si="360"/>
        <v>#DIV/0!</v>
      </c>
      <c r="J187" s="3" t="e">
        <f t="shared" si="360"/>
        <v>#DIV/0!</v>
      </c>
      <c r="K187" s="3" t="e">
        <f t="shared" si="360"/>
        <v>#DIV/0!</v>
      </c>
      <c r="L187" s="3" t="e">
        <f t="shared" si="360"/>
        <v>#DIV/0!</v>
      </c>
      <c r="M187" s="3" t="e">
        <f t="shared" si="360"/>
        <v>#DIV/0!</v>
      </c>
      <c r="N187" s="3" t="e">
        <f t="shared" si="360"/>
        <v>#DIV/0!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 t="e">
        <f t="shared" si="361"/>
        <v>#DIV/0!</v>
      </c>
      <c r="G188" s="13">
        <f t="shared" si="361"/>
        <v>0</v>
      </c>
      <c r="H188" s="13" t="e">
        <f t="shared" si="361"/>
        <v>#DIV/0!</v>
      </c>
      <c r="I188" s="13" t="e">
        <f t="shared" si="361"/>
        <v>#DIV/0!</v>
      </c>
      <c r="J188" s="13" t="e">
        <f t="shared" si="361"/>
        <v>#DIV/0!</v>
      </c>
      <c r="K188" s="13" t="e">
        <f t="shared" si="361"/>
        <v>#DIV/0!</v>
      </c>
      <c r="L188" s="13" t="e">
        <f t="shared" si="361"/>
        <v>#DIV/0!</v>
      </c>
      <c r="M188" s="13" t="e">
        <f t="shared" si="361"/>
        <v>#DIV/0!</v>
      </c>
      <c r="N188" s="13" t="e">
        <f t="shared" si="361"/>
        <v>#DIV/0!</v>
      </c>
      <c r="O188" s="13" t="e">
        <f>SUM(D188:N188)</f>
        <v>#DIV/0!</v>
      </c>
      <c r="P188" s="13" t="e">
        <f t="shared" ref="P188" si="362">(100*O188)/$O$189</f>
        <v>#DIV/0!</v>
      </c>
      <c r="Q188" s="18" t="e">
        <f t="shared" ref="Q188" si="363">(1000000*P188)/100</f>
        <v>#DIV/0!</v>
      </c>
      <c r="R188" s="30" t="e">
        <f t="shared" ref="R188" si="364">O188-G188-H188-J188-L188-N188</f>
        <v>#DIV/0!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145.31999999999996</v>
      </c>
      <c r="E189" s="9">
        <f t="shared" si="368"/>
        <v>98.129999999999981</v>
      </c>
      <c r="F189" s="9">
        <f t="shared" si="368"/>
        <v>0</v>
      </c>
      <c r="G189" s="9">
        <f t="shared" si="368"/>
        <v>86.97999999999999</v>
      </c>
      <c r="H189" s="9">
        <f t="shared" si="368"/>
        <v>0</v>
      </c>
      <c r="I189" s="9">
        <f t="shared" si="368"/>
        <v>0</v>
      </c>
      <c r="J189" s="9">
        <f t="shared" si="368"/>
        <v>0</v>
      </c>
      <c r="K189" s="9">
        <f t="shared" si="368"/>
        <v>0</v>
      </c>
      <c r="L189" s="9">
        <f t="shared" si="368"/>
        <v>0</v>
      </c>
      <c r="M189" s="9">
        <f t="shared" si="368"/>
        <v>0</v>
      </c>
      <c r="N189" s="9">
        <f t="shared" si="368"/>
        <v>0</v>
      </c>
      <c r="O189" s="9" t="e">
        <f>SUMIF($C$5:$C$188,"маса, г",O5:O188)</f>
        <v>#DIV/0!</v>
      </c>
      <c r="P189" s="9">
        <f>SUMIF(P5:P188,"&gt;=0")</f>
        <v>0</v>
      </c>
      <c r="Q189" s="9">
        <f>SUMIF(Q5:Q188,"&gt;=0")</f>
        <v>0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0</v>
      </c>
      <c r="G190" s="3">
        <f t="shared" si="369"/>
        <v>100</v>
      </c>
      <c r="H190" s="3">
        <f t="shared" si="369"/>
        <v>0</v>
      </c>
      <c r="I190" s="3">
        <f t="shared" si="369"/>
        <v>0</v>
      </c>
      <c r="J190" s="3">
        <f t="shared" si="369"/>
        <v>0</v>
      </c>
      <c r="K190" s="3">
        <f t="shared" si="369"/>
        <v>0</v>
      </c>
      <c r="L190" s="3">
        <f t="shared" si="369"/>
        <v>0</v>
      </c>
      <c r="M190" s="3">
        <f t="shared" si="369"/>
        <v>0</v>
      </c>
      <c r="N190" s="3">
        <f t="shared" si="369"/>
        <v>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300.30000000000007</v>
      </c>
      <c r="E191" s="2">
        <f t="shared" si="370"/>
        <v>188.70000000000002</v>
      </c>
      <c r="F191" s="2" t="e">
        <f t="shared" si="370"/>
        <v>#DIV/0!</v>
      </c>
      <c r="G191" s="2">
        <f t="shared" si="370"/>
        <v>663.8</v>
      </c>
      <c r="H191" s="2" t="e">
        <f t="shared" si="370"/>
        <v>#DIV/0!</v>
      </c>
      <c r="I191" s="2" t="e">
        <f t="shared" si="370"/>
        <v>#DIV/0!</v>
      </c>
      <c r="J191" s="2" t="e">
        <f t="shared" si="370"/>
        <v>#DIV/0!</v>
      </c>
      <c r="K191" s="2" t="e">
        <f t="shared" si="370"/>
        <v>#DIV/0!</v>
      </c>
      <c r="L191" s="2" t="e">
        <f t="shared" si="370"/>
        <v>#DIV/0!</v>
      </c>
      <c r="M191" s="2" t="e">
        <f t="shared" si="370"/>
        <v>#DIV/0!</v>
      </c>
      <c r="N191" s="2" t="e">
        <f t="shared" si="370"/>
        <v>#DIV/0!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610"/>
  <sheetViews>
    <sheetView zoomScale="85" zoomScaleNormal="85" workbookViewId="0">
      <selection sqref="A1:XFD1048576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14" width="14.28515625" style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48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/>
      <c r="E3" s="25"/>
      <c r="F3" s="25"/>
      <c r="G3" s="24"/>
      <c r="H3" s="24"/>
      <c r="I3" s="24"/>
      <c r="J3" s="24"/>
      <c r="K3" s="24"/>
      <c r="L3" s="24"/>
      <c r="M3" s="24"/>
      <c r="N3" s="24"/>
      <c r="O3" s="22">
        <f>SUM(D3:N3)</f>
        <v>0</v>
      </c>
      <c r="P3" s="22"/>
      <c r="Q3" s="22"/>
      <c r="R3" s="33">
        <f>G3+H3+J3+L3+N3</f>
        <v>0</v>
      </c>
    </row>
    <row r="4" spans="1:21" ht="29.25" thickBot="1" x14ac:dyDescent="0.25">
      <c r="A4" s="35"/>
      <c r="B4" s="36"/>
      <c r="C4" s="23" t="s">
        <v>15</v>
      </c>
      <c r="D4" s="26" t="e">
        <f>(D3/$O$3)*100</f>
        <v>#DIV/0!</v>
      </c>
      <c r="E4" s="26" t="e">
        <f t="shared" ref="E4:N4" si="0">(E3/$O$3)*100</f>
        <v>#DIV/0!</v>
      </c>
      <c r="F4" s="26" t="e">
        <f t="shared" si="0"/>
        <v>#DIV/0!</v>
      </c>
      <c r="G4" s="26" t="e">
        <f t="shared" si="0"/>
        <v>#DIV/0!</v>
      </c>
      <c r="H4" s="26" t="e">
        <f t="shared" si="0"/>
        <v>#DIV/0!</v>
      </c>
      <c r="I4" s="26" t="e">
        <f t="shared" si="0"/>
        <v>#DIV/0!</v>
      </c>
      <c r="J4" s="26" t="e">
        <f t="shared" si="0"/>
        <v>#DIV/0!</v>
      </c>
      <c r="K4" s="26" t="e">
        <f t="shared" si="0"/>
        <v>#DIV/0!</v>
      </c>
      <c r="L4" s="26" t="e">
        <f t="shared" si="0"/>
        <v>#DIV/0!</v>
      </c>
      <c r="M4" s="26" t="e">
        <f t="shared" si="0"/>
        <v>#DIV/0!</v>
      </c>
      <c r="N4" s="26" t="e">
        <f t="shared" si="0"/>
        <v>#DIV/0!</v>
      </c>
      <c r="O4" s="22" t="e">
        <f>SUM(D4:N4)</f>
        <v>#DIV/0!</v>
      </c>
      <c r="P4" s="22"/>
      <c r="Q4" s="22"/>
      <c r="R4" s="34" t="e">
        <f>R3/O3</f>
        <v>#DIV/0!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 t="e">
        <f t="shared" ref="D7:N7" si="2">(D6*100)/D$189</f>
        <v>#DIV/0!</v>
      </c>
      <c r="E7" s="3" t="e">
        <f t="shared" si="2"/>
        <v>#DIV/0!</v>
      </c>
      <c r="F7" s="3" t="e">
        <f t="shared" si="2"/>
        <v>#DIV/0!</v>
      </c>
      <c r="G7" s="3" t="e">
        <f t="shared" si="2"/>
        <v>#DIV/0!</v>
      </c>
      <c r="H7" s="3" t="e">
        <f t="shared" si="2"/>
        <v>#DIV/0!</v>
      </c>
      <c r="I7" s="3" t="e">
        <f t="shared" si="2"/>
        <v>#DIV/0!</v>
      </c>
      <c r="J7" s="3" t="e">
        <f t="shared" si="2"/>
        <v>#DIV/0!</v>
      </c>
      <c r="K7" s="3" t="e">
        <f t="shared" si="2"/>
        <v>#DIV/0!</v>
      </c>
      <c r="L7" s="3" t="e">
        <f t="shared" si="2"/>
        <v>#DIV/0!</v>
      </c>
      <c r="M7" s="3" t="e">
        <f t="shared" si="2"/>
        <v>#DIV/0!</v>
      </c>
      <c r="N7" s="3" t="e">
        <f t="shared" si="2"/>
        <v>#DIV/0!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 t="e">
        <f>(D$3*D7)/100</f>
        <v>#DIV/0!</v>
      </c>
      <c r="E8" s="13" t="e">
        <f t="shared" ref="E8:N8" si="3">(E$3*E7)/100</f>
        <v>#DIV/0!</v>
      </c>
      <c r="F8" s="13" t="e">
        <f t="shared" si="3"/>
        <v>#DIV/0!</v>
      </c>
      <c r="G8" s="13" t="e">
        <f t="shared" si="3"/>
        <v>#DIV/0!</v>
      </c>
      <c r="H8" s="13" t="e">
        <f t="shared" si="3"/>
        <v>#DIV/0!</v>
      </c>
      <c r="I8" s="13" t="e">
        <f t="shared" si="3"/>
        <v>#DIV/0!</v>
      </c>
      <c r="J8" s="13" t="e">
        <f t="shared" si="3"/>
        <v>#DIV/0!</v>
      </c>
      <c r="K8" s="13" t="e">
        <f t="shared" si="3"/>
        <v>#DIV/0!</v>
      </c>
      <c r="L8" s="13" t="e">
        <f t="shared" si="3"/>
        <v>#DIV/0!</v>
      </c>
      <c r="M8" s="13" t="e">
        <f t="shared" si="3"/>
        <v>#DIV/0!</v>
      </c>
      <c r="N8" s="13" t="e">
        <f t="shared" si="3"/>
        <v>#DIV/0!</v>
      </c>
      <c r="O8" s="13" t="e">
        <f t="shared" ref="O8:O48" si="4">SUM(D8:N8)</f>
        <v>#DIV/0!</v>
      </c>
      <c r="P8" s="13" t="e">
        <f>(100*O8)/$O$189</f>
        <v>#DIV/0!</v>
      </c>
      <c r="Q8" s="18" t="e">
        <f>(1000000*P8)/100</f>
        <v>#DIV/0!</v>
      </c>
      <c r="R8" s="30" t="e">
        <f>O8-G8-H8-J8-L8-N8</f>
        <v>#DIV/0!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0</v>
      </c>
      <c r="J10" s="3">
        <f t="shared" si="5"/>
        <v>0</v>
      </c>
      <c r="K10" s="3">
        <f t="shared" si="5"/>
        <v>0</v>
      </c>
      <c r="L10" s="3">
        <f t="shared" si="5"/>
        <v>0</v>
      </c>
      <c r="M10" s="3">
        <f t="shared" si="5"/>
        <v>0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 t="e">
        <f t="shared" ref="D11:N11" si="6">(D10*100)/D$189</f>
        <v>#DIV/0!</v>
      </c>
      <c r="E11" s="3" t="e">
        <f t="shared" si="6"/>
        <v>#DIV/0!</v>
      </c>
      <c r="F11" s="3" t="e">
        <f t="shared" si="6"/>
        <v>#DIV/0!</v>
      </c>
      <c r="G11" s="3" t="e">
        <f t="shared" si="6"/>
        <v>#DIV/0!</v>
      </c>
      <c r="H11" s="3" t="e">
        <f t="shared" si="6"/>
        <v>#DIV/0!</v>
      </c>
      <c r="I11" s="3" t="e">
        <f t="shared" si="6"/>
        <v>#DIV/0!</v>
      </c>
      <c r="J11" s="3" t="e">
        <f t="shared" si="6"/>
        <v>#DIV/0!</v>
      </c>
      <c r="K11" s="3" t="e">
        <f t="shared" si="6"/>
        <v>#DIV/0!</v>
      </c>
      <c r="L11" s="3" t="e">
        <f t="shared" si="6"/>
        <v>#DIV/0!</v>
      </c>
      <c r="M11" s="3" t="e">
        <f t="shared" si="6"/>
        <v>#DIV/0!</v>
      </c>
      <c r="N11" s="3" t="e">
        <f t="shared" si="6"/>
        <v>#DIV/0!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 t="e">
        <f t="shared" ref="D12:N12" si="7">(D$3*D11)/100</f>
        <v>#DIV/0!</v>
      </c>
      <c r="E12" s="13" t="e">
        <f t="shared" si="7"/>
        <v>#DIV/0!</v>
      </c>
      <c r="F12" s="13" t="e">
        <f t="shared" si="7"/>
        <v>#DIV/0!</v>
      </c>
      <c r="G12" s="13" t="e">
        <f t="shared" si="7"/>
        <v>#DIV/0!</v>
      </c>
      <c r="H12" s="13" t="e">
        <f t="shared" si="7"/>
        <v>#DIV/0!</v>
      </c>
      <c r="I12" s="13" t="e">
        <f t="shared" si="7"/>
        <v>#DIV/0!</v>
      </c>
      <c r="J12" s="13" t="e">
        <f t="shared" si="7"/>
        <v>#DIV/0!</v>
      </c>
      <c r="K12" s="13" t="e">
        <f t="shared" si="7"/>
        <v>#DIV/0!</v>
      </c>
      <c r="L12" s="13" t="e">
        <f t="shared" si="7"/>
        <v>#DIV/0!</v>
      </c>
      <c r="M12" s="13" t="e">
        <f t="shared" si="7"/>
        <v>#DIV/0!</v>
      </c>
      <c r="N12" s="13" t="e">
        <f t="shared" si="7"/>
        <v>#DIV/0!</v>
      </c>
      <c r="O12" s="13" t="e">
        <f t="shared" si="4"/>
        <v>#DIV/0!</v>
      </c>
      <c r="P12" s="13" t="e">
        <f>(100*O12)/$O$189</f>
        <v>#DIV/0!</v>
      </c>
      <c r="Q12" s="18" t="e">
        <f t="shared" ref="Q12" si="8">(1000000*P12)/100</f>
        <v>#DIV/0!</v>
      </c>
      <c r="R12" s="30" t="e">
        <f t="shared" ref="R12" si="9">O12-G12-H12-J12-L12-N12</f>
        <v>#DIV/0!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0</v>
      </c>
      <c r="L14" s="3">
        <f t="shared" si="13"/>
        <v>0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 t="e">
        <f t="shared" ref="D15:N15" si="14">(D14*100)/D$189</f>
        <v>#DIV/0!</v>
      </c>
      <c r="E15" s="3" t="e">
        <f t="shared" si="14"/>
        <v>#DIV/0!</v>
      </c>
      <c r="F15" s="3" t="e">
        <f t="shared" si="14"/>
        <v>#DIV/0!</v>
      </c>
      <c r="G15" s="3" t="e">
        <f t="shared" si="14"/>
        <v>#DIV/0!</v>
      </c>
      <c r="H15" s="3" t="e">
        <f t="shared" si="14"/>
        <v>#DIV/0!</v>
      </c>
      <c r="I15" s="3" t="e">
        <f t="shared" si="14"/>
        <v>#DIV/0!</v>
      </c>
      <c r="J15" s="3" t="e">
        <f t="shared" si="14"/>
        <v>#DIV/0!</v>
      </c>
      <c r="K15" s="3" t="e">
        <f t="shared" si="14"/>
        <v>#DIV/0!</v>
      </c>
      <c r="L15" s="3" t="e">
        <f t="shared" si="14"/>
        <v>#DIV/0!</v>
      </c>
      <c r="M15" s="3" t="e">
        <f t="shared" si="14"/>
        <v>#DIV/0!</v>
      </c>
      <c r="N15" s="3" t="e">
        <f t="shared" si="14"/>
        <v>#DIV/0!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 t="e">
        <f t="shared" ref="D16:N16" si="15">(D$3*D15)/100</f>
        <v>#DIV/0!</v>
      </c>
      <c r="E16" s="13" t="e">
        <f t="shared" si="15"/>
        <v>#DIV/0!</v>
      </c>
      <c r="F16" s="13" t="e">
        <f t="shared" si="15"/>
        <v>#DIV/0!</v>
      </c>
      <c r="G16" s="13" t="e">
        <f t="shared" si="15"/>
        <v>#DIV/0!</v>
      </c>
      <c r="H16" s="13" t="e">
        <f t="shared" si="15"/>
        <v>#DIV/0!</v>
      </c>
      <c r="I16" s="13" t="e">
        <f t="shared" si="15"/>
        <v>#DIV/0!</v>
      </c>
      <c r="J16" s="13" t="e">
        <f t="shared" si="15"/>
        <v>#DIV/0!</v>
      </c>
      <c r="K16" s="13" t="e">
        <f t="shared" si="15"/>
        <v>#DIV/0!</v>
      </c>
      <c r="L16" s="13" t="e">
        <f t="shared" si="15"/>
        <v>#DIV/0!</v>
      </c>
      <c r="M16" s="13" t="e">
        <f t="shared" si="15"/>
        <v>#DIV/0!</v>
      </c>
      <c r="N16" s="13" t="e">
        <f t="shared" si="15"/>
        <v>#DIV/0!</v>
      </c>
      <c r="O16" s="13" t="e">
        <f t="shared" si="4"/>
        <v>#DIV/0!</v>
      </c>
      <c r="P16" s="13" t="e">
        <f>(100*O16)/$O$189</f>
        <v>#DIV/0!</v>
      </c>
      <c r="Q16" s="18" t="e">
        <f t="shared" ref="Q16" si="16">(1000000*P16)/100</f>
        <v>#DIV/0!</v>
      </c>
      <c r="R16" s="30" t="e">
        <f t="shared" ref="R16" si="17">O16-G16-H16-J16-L16-N16</f>
        <v>#DIV/0!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0</v>
      </c>
      <c r="N18" s="3">
        <f t="shared" si="21"/>
        <v>0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 t="e">
        <f t="shared" ref="D19:N19" si="22">(D18*100)/D$189</f>
        <v>#DIV/0!</v>
      </c>
      <c r="E19" s="3" t="e">
        <f t="shared" si="22"/>
        <v>#DIV/0!</v>
      </c>
      <c r="F19" s="3" t="e">
        <f t="shared" si="22"/>
        <v>#DIV/0!</v>
      </c>
      <c r="G19" s="3" t="e">
        <f t="shared" si="22"/>
        <v>#DIV/0!</v>
      </c>
      <c r="H19" s="3" t="e">
        <f t="shared" si="22"/>
        <v>#DIV/0!</v>
      </c>
      <c r="I19" s="3" t="e">
        <f t="shared" si="22"/>
        <v>#DIV/0!</v>
      </c>
      <c r="J19" s="3" t="e">
        <f t="shared" si="22"/>
        <v>#DIV/0!</v>
      </c>
      <c r="K19" s="3" t="e">
        <f t="shared" si="22"/>
        <v>#DIV/0!</v>
      </c>
      <c r="L19" s="3" t="e">
        <f t="shared" si="22"/>
        <v>#DIV/0!</v>
      </c>
      <c r="M19" s="3" t="e">
        <f t="shared" si="22"/>
        <v>#DIV/0!</v>
      </c>
      <c r="N19" s="3" t="e">
        <f t="shared" si="22"/>
        <v>#DIV/0!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 t="e">
        <f t="shared" ref="D20:N20" si="23">(D$3*D19)/100</f>
        <v>#DIV/0!</v>
      </c>
      <c r="E20" s="13" t="e">
        <f t="shared" si="23"/>
        <v>#DIV/0!</v>
      </c>
      <c r="F20" s="13" t="e">
        <f t="shared" si="23"/>
        <v>#DIV/0!</v>
      </c>
      <c r="G20" s="13" t="e">
        <f t="shared" si="23"/>
        <v>#DIV/0!</v>
      </c>
      <c r="H20" s="13" t="e">
        <f t="shared" si="23"/>
        <v>#DIV/0!</v>
      </c>
      <c r="I20" s="13" t="e">
        <f t="shared" si="23"/>
        <v>#DIV/0!</v>
      </c>
      <c r="J20" s="13" t="e">
        <f t="shared" si="23"/>
        <v>#DIV/0!</v>
      </c>
      <c r="K20" s="13" t="e">
        <f t="shared" si="23"/>
        <v>#DIV/0!</v>
      </c>
      <c r="L20" s="13" t="e">
        <f t="shared" si="23"/>
        <v>#DIV/0!</v>
      </c>
      <c r="M20" s="13" t="e">
        <f t="shared" si="23"/>
        <v>#DIV/0!</v>
      </c>
      <c r="N20" s="13" t="e">
        <f t="shared" si="23"/>
        <v>#DIV/0!</v>
      </c>
      <c r="O20" s="13" t="e">
        <f t="shared" si="4"/>
        <v>#DIV/0!</v>
      </c>
      <c r="P20" s="13" t="e">
        <f>(100*O20)/$O$189</f>
        <v>#DIV/0!</v>
      </c>
      <c r="Q20" s="18" t="e">
        <f t="shared" ref="Q20" si="24">(1000000*P20)/100</f>
        <v>#DIV/0!</v>
      </c>
      <c r="R20" s="30" t="e">
        <f t="shared" ref="R20" si="25">O20-G20-H20-J20-L20-N20</f>
        <v>#DIV/0!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0</v>
      </c>
      <c r="F22" s="3">
        <f t="shared" si="29"/>
        <v>0</v>
      </c>
      <c r="G22" s="3">
        <f t="shared" si="29"/>
        <v>0</v>
      </c>
      <c r="H22" s="3">
        <f t="shared" si="29"/>
        <v>0</v>
      </c>
      <c r="I22" s="3">
        <f t="shared" si="29"/>
        <v>0</v>
      </c>
      <c r="J22" s="3">
        <f t="shared" si="29"/>
        <v>0</v>
      </c>
      <c r="K22" s="3">
        <f t="shared" si="29"/>
        <v>0</v>
      </c>
      <c r="L22" s="3">
        <f t="shared" si="29"/>
        <v>0</v>
      </c>
      <c r="M22" s="3">
        <f t="shared" si="29"/>
        <v>0</v>
      </c>
      <c r="N22" s="3">
        <f t="shared" si="29"/>
        <v>0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 t="e">
        <f t="shared" ref="D23:N23" si="30">(D22*100)/D$189</f>
        <v>#DIV/0!</v>
      </c>
      <c r="E23" s="3" t="e">
        <f t="shared" si="30"/>
        <v>#DIV/0!</v>
      </c>
      <c r="F23" s="3" t="e">
        <f t="shared" si="30"/>
        <v>#DIV/0!</v>
      </c>
      <c r="G23" s="3" t="e">
        <f t="shared" si="30"/>
        <v>#DIV/0!</v>
      </c>
      <c r="H23" s="3" t="e">
        <f t="shared" si="30"/>
        <v>#DIV/0!</v>
      </c>
      <c r="I23" s="3" t="e">
        <f t="shared" si="30"/>
        <v>#DIV/0!</v>
      </c>
      <c r="J23" s="3" t="e">
        <f t="shared" si="30"/>
        <v>#DIV/0!</v>
      </c>
      <c r="K23" s="3" t="e">
        <f t="shared" si="30"/>
        <v>#DIV/0!</v>
      </c>
      <c r="L23" s="3" t="e">
        <f t="shared" si="30"/>
        <v>#DIV/0!</v>
      </c>
      <c r="M23" s="3" t="e">
        <f t="shared" si="30"/>
        <v>#DIV/0!</v>
      </c>
      <c r="N23" s="3" t="e">
        <f t="shared" si="30"/>
        <v>#DIV/0!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 t="e">
        <f t="shared" ref="D24:N24" si="31">(D$3*D23)/100</f>
        <v>#DIV/0!</v>
      </c>
      <c r="E24" s="13" t="e">
        <f t="shared" si="31"/>
        <v>#DIV/0!</v>
      </c>
      <c r="F24" s="13" t="e">
        <f t="shared" si="31"/>
        <v>#DIV/0!</v>
      </c>
      <c r="G24" s="13" t="e">
        <f t="shared" si="31"/>
        <v>#DIV/0!</v>
      </c>
      <c r="H24" s="13" t="e">
        <f t="shared" si="31"/>
        <v>#DIV/0!</v>
      </c>
      <c r="I24" s="13" t="e">
        <f t="shared" si="31"/>
        <v>#DIV/0!</v>
      </c>
      <c r="J24" s="13" t="e">
        <f t="shared" si="31"/>
        <v>#DIV/0!</v>
      </c>
      <c r="K24" s="13" t="e">
        <f t="shared" si="31"/>
        <v>#DIV/0!</v>
      </c>
      <c r="L24" s="13" t="e">
        <f t="shared" si="31"/>
        <v>#DIV/0!</v>
      </c>
      <c r="M24" s="13" t="e">
        <f t="shared" si="31"/>
        <v>#DIV/0!</v>
      </c>
      <c r="N24" s="13" t="e">
        <f t="shared" si="31"/>
        <v>#DIV/0!</v>
      </c>
      <c r="O24" s="13" t="e">
        <f t="shared" si="4"/>
        <v>#DIV/0!</v>
      </c>
      <c r="P24" s="13" t="e">
        <f>(100*O24)/$O$189</f>
        <v>#DIV/0!</v>
      </c>
      <c r="Q24" s="18" t="e">
        <f t="shared" ref="Q24" si="32">(1000000*P24)/100</f>
        <v>#DIV/0!</v>
      </c>
      <c r="R24" s="30" t="e">
        <f t="shared" ref="R24" si="33">O24-G24-H24-J24-L24-N24</f>
        <v>#DIV/0!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 t="e">
        <f t="shared" ref="D27:N27" si="38">(D26*100)/D$189</f>
        <v>#DIV/0!</v>
      </c>
      <c r="E27" s="3" t="e">
        <f t="shared" si="38"/>
        <v>#DIV/0!</v>
      </c>
      <c r="F27" s="3" t="e">
        <f t="shared" si="38"/>
        <v>#DIV/0!</v>
      </c>
      <c r="G27" s="3" t="e">
        <f t="shared" si="38"/>
        <v>#DIV/0!</v>
      </c>
      <c r="H27" s="3" t="e">
        <f t="shared" si="38"/>
        <v>#DIV/0!</v>
      </c>
      <c r="I27" s="3" t="e">
        <f t="shared" si="38"/>
        <v>#DIV/0!</v>
      </c>
      <c r="J27" s="3" t="e">
        <f t="shared" si="38"/>
        <v>#DIV/0!</v>
      </c>
      <c r="K27" s="3" t="e">
        <f t="shared" si="38"/>
        <v>#DIV/0!</v>
      </c>
      <c r="L27" s="3" t="e">
        <f t="shared" si="38"/>
        <v>#DIV/0!</v>
      </c>
      <c r="M27" s="3" t="e">
        <f t="shared" si="38"/>
        <v>#DIV/0!</v>
      </c>
      <c r="N27" s="3" t="e">
        <f t="shared" si="38"/>
        <v>#DIV/0!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 t="e">
        <f t="shared" ref="D28:N28" si="39">(D$3*D27)/100</f>
        <v>#DIV/0!</v>
      </c>
      <c r="E28" s="13" t="e">
        <f t="shared" si="39"/>
        <v>#DIV/0!</v>
      </c>
      <c r="F28" s="13" t="e">
        <f t="shared" si="39"/>
        <v>#DIV/0!</v>
      </c>
      <c r="G28" s="13" t="e">
        <f t="shared" si="39"/>
        <v>#DIV/0!</v>
      </c>
      <c r="H28" s="13" t="e">
        <f t="shared" si="39"/>
        <v>#DIV/0!</v>
      </c>
      <c r="I28" s="13" t="e">
        <f t="shared" si="39"/>
        <v>#DIV/0!</v>
      </c>
      <c r="J28" s="13" t="e">
        <f t="shared" si="39"/>
        <v>#DIV/0!</v>
      </c>
      <c r="K28" s="13" t="e">
        <f t="shared" si="39"/>
        <v>#DIV/0!</v>
      </c>
      <c r="L28" s="13" t="e">
        <f t="shared" si="39"/>
        <v>#DIV/0!</v>
      </c>
      <c r="M28" s="13" t="e">
        <f t="shared" si="39"/>
        <v>#DIV/0!</v>
      </c>
      <c r="N28" s="13" t="e">
        <f t="shared" si="39"/>
        <v>#DIV/0!</v>
      </c>
      <c r="O28" s="13" t="e">
        <f t="shared" si="4"/>
        <v>#DIV/0!</v>
      </c>
      <c r="P28" s="13" t="e">
        <f>(100*O28)/$O$189</f>
        <v>#DIV/0!</v>
      </c>
      <c r="Q28" s="18" t="e">
        <f t="shared" ref="Q28" si="40">(1000000*P28)/100</f>
        <v>#DIV/0!</v>
      </c>
      <c r="R28" s="30" t="e">
        <f t="shared" ref="R28" si="41">O28-G28-H28-J28-L28-N28</f>
        <v>#DIV/0!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0</v>
      </c>
      <c r="E30" s="3">
        <f t="shared" ref="E30:N30" si="45">E29*$B$32</f>
        <v>0</v>
      </c>
      <c r="F30" s="3">
        <f t="shared" si="45"/>
        <v>0</v>
      </c>
      <c r="G30" s="3">
        <f t="shared" si="45"/>
        <v>0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 t="e">
        <f t="shared" ref="D31:N31" si="46">(D30*100)/D$189</f>
        <v>#DIV/0!</v>
      </c>
      <c r="E31" s="3" t="e">
        <f t="shared" si="46"/>
        <v>#DIV/0!</v>
      </c>
      <c r="F31" s="3" t="e">
        <f t="shared" si="46"/>
        <v>#DIV/0!</v>
      </c>
      <c r="G31" s="3" t="e">
        <f t="shared" si="46"/>
        <v>#DIV/0!</v>
      </c>
      <c r="H31" s="3" t="e">
        <f t="shared" si="46"/>
        <v>#DIV/0!</v>
      </c>
      <c r="I31" s="3" t="e">
        <f t="shared" si="46"/>
        <v>#DIV/0!</v>
      </c>
      <c r="J31" s="3" t="e">
        <f t="shared" si="46"/>
        <v>#DIV/0!</v>
      </c>
      <c r="K31" s="3" t="e">
        <f t="shared" si="46"/>
        <v>#DIV/0!</v>
      </c>
      <c r="L31" s="3" t="e">
        <f t="shared" si="46"/>
        <v>#DIV/0!</v>
      </c>
      <c r="M31" s="3" t="e">
        <f t="shared" si="46"/>
        <v>#DIV/0!</v>
      </c>
      <c r="N31" s="3" t="e">
        <f t="shared" si="46"/>
        <v>#DIV/0!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 t="e">
        <f t="shared" ref="D32:N32" si="47">(D$3*D31)/100</f>
        <v>#DIV/0!</v>
      </c>
      <c r="E32" s="13" t="e">
        <f t="shared" si="47"/>
        <v>#DIV/0!</v>
      </c>
      <c r="F32" s="13" t="e">
        <f t="shared" si="47"/>
        <v>#DIV/0!</v>
      </c>
      <c r="G32" s="13" t="e">
        <f t="shared" si="47"/>
        <v>#DIV/0!</v>
      </c>
      <c r="H32" s="13" t="e">
        <f t="shared" si="47"/>
        <v>#DIV/0!</v>
      </c>
      <c r="I32" s="13" t="e">
        <f t="shared" si="47"/>
        <v>#DIV/0!</v>
      </c>
      <c r="J32" s="13" t="e">
        <f t="shared" si="47"/>
        <v>#DIV/0!</v>
      </c>
      <c r="K32" s="13" t="e">
        <f t="shared" si="47"/>
        <v>#DIV/0!</v>
      </c>
      <c r="L32" s="13" t="e">
        <f t="shared" si="47"/>
        <v>#DIV/0!</v>
      </c>
      <c r="M32" s="13" t="e">
        <f t="shared" si="47"/>
        <v>#DIV/0!</v>
      </c>
      <c r="N32" s="13" t="e">
        <f t="shared" si="47"/>
        <v>#DIV/0!</v>
      </c>
      <c r="O32" s="13" t="e">
        <f t="shared" si="4"/>
        <v>#DIV/0!</v>
      </c>
      <c r="P32" s="13" t="e">
        <f>(100*O32)/$O$189</f>
        <v>#DIV/0!</v>
      </c>
      <c r="Q32" s="18" t="e">
        <f t="shared" ref="Q32" si="48">(1000000*P32)/100</f>
        <v>#DIV/0!</v>
      </c>
      <c r="R32" s="30" t="e">
        <f t="shared" ref="R32" si="49">O32-G32-H32-J32-L32-N32</f>
        <v>#DIV/0!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 t="e">
        <f t="shared" ref="D35:N35" si="54">(D34*100)/D$189</f>
        <v>#DIV/0!</v>
      </c>
      <c r="E35" s="3" t="e">
        <f t="shared" si="54"/>
        <v>#DIV/0!</v>
      </c>
      <c r="F35" s="3" t="e">
        <f t="shared" si="54"/>
        <v>#DIV/0!</v>
      </c>
      <c r="G35" s="3" t="e">
        <f t="shared" si="54"/>
        <v>#DIV/0!</v>
      </c>
      <c r="H35" s="3" t="e">
        <f t="shared" si="54"/>
        <v>#DIV/0!</v>
      </c>
      <c r="I35" s="3" t="e">
        <f t="shared" si="54"/>
        <v>#DIV/0!</v>
      </c>
      <c r="J35" s="3" t="e">
        <f t="shared" si="54"/>
        <v>#DIV/0!</v>
      </c>
      <c r="K35" s="3" t="e">
        <f t="shared" si="54"/>
        <v>#DIV/0!</v>
      </c>
      <c r="L35" s="3" t="e">
        <f t="shared" si="54"/>
        <v>#DIV/0!</v>
      </c>
      <c r="M35" s="3" t="e">
        <f t="shared" si="54"/>
        <v>#DIV/0!</v>
      </c>
      <c r="N35" s="3" t="e">
        <f t="shared" si="54"/>
        <v>#DIV/0!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 t="e">
        <f t="shared" ref="D36:N36" si="55">(D$3*D35)/100</f>
        <v>#DIV/0!</v>
      </c>
      <c r="E36" s="13" t="e">
        <f t="shared" si="55"/>
        <v>#DIV/0!</v>
      </c>
      <c r="F36" s="13" t="e">
        <f t="shared" si="55"/>
        <v>#DIV/0!</v>
      </c>
      <c r="G36" s="13" t="e">
        <f t="shared" si="55"/>
        <v>#DIV/0!</v>
      </c>
      <c r="H36" s="13" t="e">
        <f t="shared" si="55"/>
        <v>#DIV/0!</v>
      </c>
      <c r="I36" s="13" t="e">
        <f t="shared" si="55"/>
        <v>#DIV/0!</v>
      </c>
      <c r="J36" s="13" t="e">
        <f t="shared" si="55"/>
        <v>#DIV/0!</v>
      </c>
      <c r="K36" s="13" t="e">
        <f t="shared" si="55"/>
        <v>#DIV/0!</v>
      </c>
      <c r="L36" s="13" t="e">
        <f t="shared" si="55"/>
        <v>#DIV/0!</v>
      </c>
      <c r="M36" s="13" t="e">
        <f t="shared" si="55"/>
        <v>#DIV/0!</v>
      </c>
      <c r="N36" s="13" t="e">
        <f t="shared" si="55"/>
        <v>#DIV/0!</v>
      </c>
      <c r="O36" s="13" t="e">
        <f t="shared" si="4"/>
        <v>#DIV/0!</v>
      </c>
      <c r="P36" s="13" t="e">
        <f>(100*O36)/$O$189</f>
        <v>#DIV/0!</v>
      </c>
      <c r="Q36" s="18" t="e">
        <f t="shared" ref="Q36" si="56">(1000000*P36)/100</f>
        <v>#DIV/0!</v>
      </c>
      <c r="R36" s="30" t="e">
        <f t="shared" ref="R36" si="57">O36-G36-H36-J36-L36-N36</f>
        <v>#DIV/0!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0</v>
      </c>
      <c r="J38" s="3">
        <f t="shared" si="61"/>
        <v>0</v>
      </c>
      <c r="K38" s="3">
        <f t="shared" si="61"/>
        <v>0</v>
      </c>
      <c r="L38" s="3">
        <f t="shared" si="61"/>
        <v>0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 t="e">
        <f t="shared" ref="D39:N39" si="62">(D38*100)/D$189</f>
        <v>#DIV/0!</v>
      </c>
      <c r="E39" s="3" t="e">
        <f t="shared" si="62"/>
        <v>#DIV/0!</v>
      </c>
      <c r="F39" s="3" t="e">
        <f t="shared" si="62"/>
        <v>#DIV/0!</v>
      </c>
      <c r="G39" s="3" t="e">
        <f t="shared" si="62"/>
        <v>#DIV/0!</v>
      </c>
      <c r="H39" s="3" t="e">
        <f t="shared" si="62"/>
        <v>#DIV/0!</v>
      </c>
      <c r="I39" s="3" t="e">
        <f t="shared" si="62"/>
        <v>#DIV/0!</v>
      </c>
      <c r="J39" s="3" t="e">
        <f t="shared" si="62"/>
        <v>#DIV/0!</v>
      </c>
      <c r="K39" s="3" t="e">
        <f t="shared" si="62"/>
        <v>#DIV/0!</v>
      </c>
      <c r="L39" s="3" t="e">
        <f t="shared" si="62"/>
        <v>#DIV/0!</v>
      </c>
      <c r="M39" s="3" t="e">
        <f t="shared" si="62"/>
        <v>#DIV/0!</v>
      </c>
      <c r="N39" s="3" t="e">
        <f t="shared" si="62"/>
        <v>#DIV/0!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 t="e">
        <f t="shared" ref="D40:N40" si="63">(D$3*D39)/100</f>
        <v>#DIV/0!</v>
      </c>
      <c r="E40" s="13" t="e">
        <f t="shared" si="63"/>
        <v>#DIV/0!</v>
      </c>
      <c r="F40" s="13" t="e">
        <f t="shared" si="63"/>
        <v>#DIV/0!</v>
      </c>
      <c r="G40" s="13" t="e">
        <f t="shared" si="63"/>
        <v>#DIV/0!</v>
      </c>
      <c r="H40" s="13" t="e">
        <f t="shared" si="63"/>
        <v>#DIV/0!</v>
      </c>
      <c r="I40" s="13" t="e">
        <f t="shared" si="63"/>
        <v>#DIV/0!</v>
      </c>
      <c r="J40" s="13" t="e">
        <f t="shared" si="63"/>
        <v>#DIV/0!</v>
      </c>
      <c r="K40" s="13" t="e">
        <f t="shared" si="63"/>
        <v>#DIV/0!</v>
      </c>
      <c r="L40" s="13" t="e">
        <f t="shared" si="63"/>
        <v>#DIV/0!</v>
      </c>
      <c r="M40" s="13" t="e">
        <f t="shared" si="63"/>
        <v>#DIV/0!</v>
      </c>
      <c r="N40" s="13" t="e">
        <f t="shared" si="63"/>
        <v>#DIV/0!</v>
      </c>
      <c r="O40" s="13" t="e">
        <f t="shared" si="4"/>
        <v>#DIV/0!</v>
      </c>
      <c r="P40" s="13" t="e">
        <f>(100*O40)/$O$189</f>
        <v>#DIV/0!</v>
      </c>
      <c r="Q40" s="18" t="e">
        <f t="shared" ref="Q40" si="64">(1000000*P40)/100</f>
        <v>#DIV/0!</v>
      </c>
      <c r="R40" s="30" t="e">
        <f t="shared" ref="R40" si="65">O40-G40-H40-J40-L40-N40</f>
        <v>#DIV/0!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9">E41*$B$44</f>
        <v>0</v>
      </c>
      <c r="F42" s="3">
        <f t="shared" si="69"/>
        <v>0</v>
      </c>
      <c r="G42" s="3">
        <f t="shared" si="69"/>
        <v>0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 t="e">
        <f t="shared" ref="D43:N43" si="70">(D42*100)/D$189</f>
        <v>#DIV/0!</v>
      </c>
      <c r="E43" s="3" t="e">
        <f t="shared" si="70"/>
        <v>#DIV/0!</v>
      </c>
      <c r="F43" s="3" t="e">
        <f t="shared" si="70"/>
        <v>#DIV/0!</v>
      </c>
      <c r="G43" s="3" t="e">
        <f t="shared" si="70"/>
        <v>#DIV/0!</v>
      </c>
      <c r="H43" s="3" t="e">
        <f t="shared" si="70"/>
        <v>#DIV/0!</v>
      </c>
      <c r="I43" s="3" t="e">
        <f t="shared" si="70"/>
        <v>#DIV/0!</v>
      </c>
      <c r="J43" s="3" t="e">
        <f t="shared" si="70"/>
        <v>#DIV/0!</v>
      </c>
      <c r="K43" s="3" t="e">
        <f t="shared" si="70"/>
        <v>#DIV/0!</v>
      </c>
      <c r="L43" s="3" t="e">
        <f t="shared" si="70"/>
        <v>#DIV/0!</v>
      </c>
      <c r="M43" s="3" t="e">
        <f t="shared" si="70"/>
        <v>#DIV/0!</v>
      </c>
      <c r="N43" s="3" t="e">
        <f t="shared" si="70"/>
        <v>#DIV/0!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 t="e">
        <f t="shared" ref="D44:N44" si="71">(D$3*D43)/100</f>
        <v>#DIV/0!</v>
      </c>
      <c r="E44" s="13" t="e">
        <f t="shared" si="71"/>
        <v>#DIV/0!</v>
      </c>
      <c r="F44" s="13" t="e">
        <f t="shared" si="71"/>
        <v>#DIV/0!</v>
      </c>
      <c r="G44" s="13" t="e">
        <f t="shared" si="71"/>
        <v>#DIV/0!</v>
      </c>
      <c r="H44" s="13" t="e">
        <f t="shared" si="71"/>
        <v>#DIV/0!</v>
      </c>
      <c r="I44" s="13" t="e">
        <f t="shared" si="71"/>
        <v>#DIV/0!</v>
      </c>
      <c r="J44" s="13" t="e">
        <f t="shared" si="71"/>
        <v>#DIV/0!</v>
      </c>
      <c r="K44" s="13" t="e">
        <f t="shared" si="71"/>
        <v>#DIV/0!</v>
      </c>
      <c r="L44" s="13" t="e">
        <f t="shared" si="71"/>
        <v>#DIV/0!</v>
      </c>
      <c r="M44" s="13" t="e">
        <f t="shared" si="71"/>
        <v>#DIV/0!</v>
      </c>
      <c r="N44" s="13" t="e">
        <f t="shared" si="71"/>
        <v>#DIV/0!</v>
      </c>
      <c r="O44" s="13" t="e">
        <f t="shared" si="4"/>
        <v>#DIV/0!</v>
      </c>
      <c r="P44" s="13" t="e">
        <f>(100*O44)/$O$189</f>
        <v>#DIV/0!</v>
      </c>
      <c r="Q44" s="18" t="e">
        <f t="shared" ref="Q44" si="72">(1000000*P44)/100</f>
        <v>#DIV/0!</v>
      </c>
      <c r="R44" s="30" t="e">
        <f t="shared" ref="R44" si="73">O44-G44-H44-J44-L44-N44</f>
        <v>#DIV/0!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0</v>
      </c>
      <c r="F46" s="3">
        <f t="shared" si="77"/>
        <v>0</v>
      </c>
      <c r="G46" s="3">
        <f t="shared" si="77"/>
        <v>0</v>
      </c>
      <c r="H46" s="3">
        <f t="shared" si="77"/>
        <v>0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 t="e">
        <f t="shared" ref="D47:N47" si="78">(D46*100)/D$189</f>
        <v>#DIV/0!</v>
      </c>
      <c r="E47" s="3" t="e">
        <f t="shared" si="78"/>
        <v>#DIV/0!</v>
      </c>
      <c r="F47" s="3" t="e">
        <f t="shared" si="78"/>
        <v>#DIV/0!</v>
      </c>
      <c r="G47" s="3" t="e">
        <f t="shared" si="78"/>
        <v>#DIV/0!</v>
      </c>
      <c r="H47" s="3" t="e">
        <f t="shared" si="78"/>
        <v>#DIV/0!</v>
      </c>
      <c r="I47" s="3" t="e">
        <f t="shared" si="78"/>
        <v>#DIV/0!</v>
      </c>
      <c r="J47" s="3" t="e">
        <f t="shared" si="78"/>
        <v>#DIV/0!</v>
      </c>
      <c r="K47" s="3" t="e">
        <f t="shared" si="78"/>
        <v>#DIV/0!</v>
      </c>
      <c r="L47" s="3" t="e">
        <f t="shared" si="78"/>
        <v>#DIV/0!</v>
      </c>
      <c r="M47" s="3" t="e">
        <f t="shared" si="78"/>
        <v>#DIV/0!</v>
      </c>
      <c r="N47" s="3" t="e">
        <f t="shared" si="78"/>
        <v>#DIV/0!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 t="e">
        <f t="shared" ref="D48:N48" si="79">(D$3*D47)/100</f>
        <v>#DIV/0!</v>
      </c>
      <c r="E48" s="13" t="e">
        <f t="shared" si="79"/>
        <v>#DIV/0!</v>
      </c>
      <c r="F48" s="13" t="e">
        <f t="shared" si="79"/>
        <v>#DIV/0!</v>
      </c>
      <c r="G48" s="13" t="e">
        <f t="shared" si="79"/>
        <v>#DIV/0!</v>
      </c>
      <c r="H48" s="13" t="e">
        <f t="shared" si="79"/>
        <v>#DIV/0!</v>
      </c>
      <c r="I48" s="13" t="e">
        <f t="shared" si="79"/>
        <v>#DIV/0!</v>
      </c>
      <c r="J48" s="13" t="e">
        <f t="shared" si="79"/>
        <v>#DIV/0!</v>
      </c>
      <c r="K48" s="13" t="e">
        <f t="shared" si="79"/>
        <v>#DIV/0!</v>
      </c>
      <c r="L48" s="13" t="e">
        <f t="shared" si="79"/>
        <v>#DIV/0!</v>
      </c>
      <c r="M48" s="13" t="e">
        <f t="shared" si="79"/>
        <v>#DIV/0!</v>
      </c>
      <c r="N48" s="13" t="e">
        <f t="shared" si="79"/>
        <v>#DIV/0!</v>
      </c>
      <c r="O48" s="13" t="e">
        <f t="shared" si="4"/>
        <v>#DIV/0!</v>
      </c>
      <c r="P48" s="13" t="e">
        <f>(100*O48)/$O$189</f>
        <v>#DIV/0!</v>
      </c>
      <c r="Q48" s="18" t="e">
        <f t="shared" ref="Q48" si="80">(1000000*P48)/100</f>
        <v>#DIV/0!</v>
      </c>
      <c r="R48" s="30" t="e">
        <f t="shared" ref="R48" si="81">O48-G48-H48-J48-L48-N48</f>
        <v>#DIV/0!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 t="e">
        <f t="shared" ref="D51:N51" si="86">(D50*100)/D$189</f>
        <v>#DIV/0!</v>
      </c>
      <c r="E51" s="3" t="e">
        <f t="shared" si="86"/>
        <v>#DIV/0!</v>
      </c>
      <c r="F51" s="3" t="e">
        <f t="shared" si="86"/>
        <v>#DIV/0!</v>
      </c>
      <c r="G51" s="3" t="e">
        <f t="shared" si="86"/>
        <v>#DIV/0!</v>
      </c>
      <c r="H51" s="3" t="e">
        <f t="shared" si="86"/>
        <v>#DIV/0!</v>
      </c>
      <c r="I51" s="3" t="e">
        <f t="shared" si="86"/>
        <v>#DIV/0!</v>
      </c>
      <c r="J51" s="3" t="e">
        <f t="shared" si="86"/>
        <v>#DIV/0!</v>
      </c>
      <c r="K51" s="3" t="e">
        <f t="shared" si="86"/>
        <v>#DIV/0!</v>
      </c>
      <c r="L51" s="3" t="e">
        <f t="shared" si="86"/>
        <v>#DIV/0!</v>
      </c>
      <c r="M51" s="3" t="e">
        <f t="shared" si="86"/>
        <v>#DIV/0!</v>
      </c>
      <c r="N51" s="3" t="e">
        <f t="shared" si="86"/>
        <v>#DIV/0!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 t="e">
        <f t="shared" ref="D52:N52" si="87">(D$3*D51)/100</f>
        <v>#DIV/0!</v>
      </c>
      <c r="E52" s="13" t="e">
        <f t="shared" si="87"/>
        <v>#DIV/0!</v>
      </c>
      <c r="F52" s="13" t="e">
        <f t="shared" si="87"/>
        <v>#DIV/0!</v>
      </c>
      <c r="G52" s="13" t="e">
        <f t="shared" si="87"/>
        <v>#DIV/0!</v>
      </c>
      <c r="H52" s="13" t="e">
        <f t="shared" si="87"/>
        <v>#DIV/0!</v>
      </c>
      <c r="I52" s="13" t="e">
        <f t="shared" si="87"/>
        <v>#DIV/0!</v>
      </c>
      <c r="J52" s="13" t="e">
        <f t="shared" si="87"/>
        <v>#DIV/0!</v>
      </c>
      <c r="K52" s="13" t="e">
        <f t="shared" si="87"/>
        <v>#DIV/0!</v>
      </c>
      <c r="L52" s="13" t="e">
        <f t="shared" si="87"/>
        <v>#DIV/0!</v>
      </c>
      <c r="M52" s="13" t="e">
        <f t="shared" si="87"/>
        <v>#DIV/0!</v>
      </c>
      <c r="N52" s="13" t="e">
        <f t="shared" si="87"/>
        <v>#DIV/0!</v>
      </c>
      <c r="O52" s="13" t="e">
        <f>SUM(D52:N52)</f>
        <v>#DIV/0!</v>
      </c>
      <c r="P52" s="13" t="e">
        <f>(100*O52)/$O$189</f>
        <v>#DIV/0!</v>
      </c>
      <c r="Q52" s="18" t="e">
        <f t="shared" ref="Q52" si="88">(1000000*P52)/100</f>
        <v>#DIV/0!</v>
      </c>
      <c r="R52" s="30" t="e">
        <f t="shared" ref="R52" si="89">O52-G52-H52-J52-L52-N52</f>
        <v>#DIV/0!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0</v>
      </c>
      <c r="L54" s="3">
        <f t="shared" si="93"/>
        <v>0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 t="e">
        <f t="shared" ref="D55:N55" si="94">(D54*100)/D$189</f>
        <v>#DIV/0!</v>
      </c>
      <c r="E55" s="3" t="e">
        <f t="shared" si="94"/>
        <v>#DIV/0!</v>
      </c>
      <c r="F55" s="3" t="e">
        <f t="shared" si="94"/>
        <v>#DIV/0!</v>
      </c>
      <c r="G55" s="3" t="e">
        <f t="shared" si="94"/>
        <v>#DIV/0!</v>
      </c>
      <c r="H55" s="3" t="e">
        <f t="shared" si="94"/>
        <v>#DIV/0!</v>
      </c>
      <c r="I55" s="3" t="e">
        <f t="shared" si="94"/>
        <v>#DIV/0!</v>
      </c>
      <c r="J55" s="3" t="e">
        <f t="shared" si="94"/>
        <v>#DIV/0!</v>
      </c>
      <c r="K55" s="3" t="e">
        <f t="shared" si="94"/>
        <v>#DIV/0!</v>
      </c>
      <c r="L55" s="3" t="e">
        <f t="shared" si="94"/>
        <v>#DIV/0!</v>
      </c>
      <c r="M55" s="3" t="e">
        <f t="shared" si="94"/>
        <v>#DIV/0!</v>
      </c>
      <c r="N55" s="3" t="e">
        <f t="shared" si="94"/>
        <v>#DIV/0!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 t="e">
        <f t="shared" ref="D56:N56" si="95">(D$3*D55)/100</f>
        <v>#DIV/0!</v>
      </c>
      <c r="E56" s="13" t="e">
        <f t="shared" si="95"/>
        <v>#DIV/0!</v>
      </c>
      <c r="F56" s="13" t="e">
        <f t="shared" si="95"/>
        <v>#DIV/0!</v>
      </c>
      <c r="G56" s="13" t="e">
        <f t="shared" si="95"/>
        <v>#DIV/0!</v>
      </c>
      <c r="H56" s="13" t="e">
        <f t="shared" si="95"/>
        <v>#DIV/0!</v>
      </c>
      <c r="I56" s="13" t="e">
        <f t="shared" si="95"/>
        <v>#DIV/0!</v>
      </c>
      <c r="J56" s="13" t="e">
        <f t="shared" si="95"/>
        <v>#DIV/0!</v>
      </c>
      <c r="K56" s="13" t="e">
        <f t="shared" si="95"/>
        <v>#DIV/0!</v>
      </c>
      <c r="L56" s="13" t="e">
        <f t="shared" si="95"/>
        <v>#DIV/0!</v>
      </c>
      <c r="M56" s="13" t="e">
        <f t="shared" si="95"/>
        <v>#DIV/0!</v>
      </c>
      <c r="N56" s="13" t="e">
        <f t="shared" si="95"/>
        <v>#DIV/0!</v>
      </c>
      <c r="O56" s="13" t="e">
        <f>SUM(D56:N56)</f>
        <v>#DIV/0!</v>
      </c>
      <c r="P56" s="13" t="e">
        <f>(100*O56)/$O$189</f>
        <v>#DIV/0!</v>
      </c>
      <c r="Q56" s="18" t="e">
        <f t="shared" ref="Q56" si="96">(1000000*P56)/100</f>
        <v>#DIV/0!</v>
      </c>
      <c r="R56" s="30" t="e">
        <f t="shared" ref="R56" si="97">O56-G56-H56-J56-L56-N56</f>
        <v>#DIV/0!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0</v>
      </c>
      <c r="F58" s="3">
        <f t="shared" si="101"/>
        <v>0</v>
      </c>
      <c r="G58" s="3">
        <f t="shared" si="101"/>
        <v>0</v>
      </c>
      <c r="H58" s="3">
        <f t="shared" si="101"/>
        <v>0</v>
      </c>
      <c r="I58" s="3">
        <f t="shared" si="101"/>
        <v>0</v>
      </c>
      <c r="J58" s="3">
        <f t="shared" si="101"/>
        <v>0</v>
      </c>
      <c r="K58" s="3">
        <f t="shared" si="101"/>
        <v>0</v>
      </c>
      <c r="L58" s="3">
        <f t="shared" si="101"/>
        <v>0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 t="e">
        <f t="shared" ref="D59:N59" si="102">(D58*100)/D$189</f>
        <v>#DIV/0!</v>
      </c>
      <c r="E59" s="3" t="e">
        <f t="shared" si="102"/>
        <v>#DIV/0!</v>
      </c>
      <c r="F59" s="3" t="e">
        <f t="shared" si="102"/>
        <v>#DIV/0!</v>
      </c>
      <c r="G59" s="3" t="e">
        <f t="shared" si="102"/>
        <v>#DIV/0!</v>
      </c>
      <c r="H59" s="3" t="e">
        <f t="shared" si="102"/>
        <v>#DIV/0!</v>
      </c>
      <c r="I59" s="3" t="e">
        <f t="shared" si="102"/>
        <v>#DIV/0!</v>
      </c>
      <c r="J59" s="3" t="e">
        <f t="shared" si="102"/>
        <v>#DIV/0!</v>
      </c>
      <c r="K59" s="3" t="e">
        <f t="shared" si="102"/>
        <v>#DIV/0!</v>
      </c>
      <c r="L59" s="3" t="e">
        <f t="shared" si="102"/>
        <v>#DIV/0!</v>
      </c>
      <c r="M59" s="3" t="e">
        <f t="shared" si="102"/>
        <v>#DIV/0!</v>
      </c>
      <c r="N59" s="3" t="e">
        <f t="shared" si="102"/>
        <v>#DIV/0!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 t="e">
        <f t="shared" ref="D60:N60" si="103">(D$3*D59)/100</f>
        <v>#DIV/0!</v>
      </c>
      <c r="E60" s="13" t="e">
        <f t="shared" si="103"/>
        <v>#DIV/0!</v>
      </c>
      <c r="F60" s="13" t="e">
        <f t="shared" si="103"/>
        <v>#DIV/0!</v>
      </c>
      <c r="G60" s="13" t="e">
        <f t="shared" si="103"/>
        <v>#DIV/0!</v>
      </c>
      <c r="H60" s="13" t="e">
        <f t="shared" si="103"/>
        <v>#DIV/0!</v>
      </c>
      <c r="I60" s="13" t="e">
        <f t="shared" si="103"/>
        <v>#DIV/0!</v>
      </c>
      <c r="J60" s="13" t="e">
        <f t="shared" si="103"/>
        <v>#DIV/0!</v>
      </c>
      <c r="K60" s="13" t="e">
        <f t="shared" si="103"/>
        <v>#DIV/0!</v>
      </c>
      <c r="L60" s="13" t="e">
        <f t="shared" si="103"/>
        <v>#DIV/0!</v>
      </c>
      <c r="M60" s="13" t="e">
        <f t="shared" si="103"/>
        <v>#DIV/0!</v>
      </c>
      <c r="N60" s="13" t="e">
        <f t="shared" si="103"/>
        <v>#DIV/0!</v>
      </c>
      <c r="O60" s="13" t="e">
        <f>SUM(D60:N60)</f>
        <v>#DIV/0!</v>
      </c>
      <c r="P60" s="13" t="e">
        <f>(100*O60)/$O$189</f>
        <v>#DIV/0!</v>
      </c>
      <c r="Q60" s="18" t="e">
        <f t="shared" ref="Q60" si="104">(1000000*P60)/100</f>
        <v>#DIV/0!</v>
      </c>
      <c r="R60" s="30" t="e">
        <f t="shared" ref="R60" si="105">O60-G60-H60-J60-L60-N60</f>
        <v>#DIV/0!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0</v>
      </c>
      <c r="J62" s="3">
        <f t="shared" si="109"/>
        <v>0</v>
      </c>
      <c r="K62" s="3">
        <f t="shared" si="109"/>
        <v>0</v>
      </c>
      <c r="L62" s="3">
        <f t="shared" si="109"/>
        <v>0</v>
      </c>
      <c r="M62" s="3">
        <f t="shared" si="109"/>
        <v>0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 t="e">
        <f t="shared" ref="D63:N63" si="110">(D62*100)/D$189</f>
        <v>#DIV/0!</v>
      </c>
      <c r="E63" s="3" t="e">
        <f t="shared" si="110"/>
        <v>#DIV/0!</v>
      </c>
      <c r="F63" s="3" t="e">
        <f t="shared" si="110"/>
        <v>#DIV/0!</v>
      </c>
      <c r="G63" s="3" t="e">
        <f t="shared" si="110"/>
        <v>#DIV/0!</v>
      </c>
      <c r="H63" s="3" t="e">
        <f t="shared" si="110"/>
        <v>#DIV/0!</v>
      </c>
      <c r="I63" s="3" t="e">
        <f t="shared" si="110"/>
        <v>#DIV/0!</v>
      </c>
      <c r="J63" s="3" t="e">
        <f t="shared" si="110"/>
        <v>#DIV/0!</v>
      </c>
      <c r="K63" s="3" t="e">
        <f t="shared" si="110"/>
        <v>#DIV/0!</v>
      </c>
      <c r="L63" s="3" t="e">
        <f t="shared" si="110"/>
        <v>#DIV/0!</v>
      </c>
      <c r="M63" s="3" t="e">
        <f t="shared" si="110"/>
        <v>#DIV/0!</v>
      </c>
      <c r="N63" s="3" t="e">
        <f t="shared" si="110"/>
        <v>#DIV/0!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 t="e">
        <f t="shared" ref="D64:N64" si="111">(D$3*D63)/100</f>
        <v>#DIV/0!</v>
      </c>
      <c r="E64" s="13" t="e">
        <f t="shared" si="111"/>
        <v>#DIV/0!</v>
      </c>
      <c r="F64" s="13" t="e">
        <f t="shared" si="111"/>
        <v>#DIV/0!</v>
      </c>
      <c r="G64" s="13" t="e">
        <f t="shared" si="111"/>
        <v>#DIV/0!</v>
      </c>
      <c r="H64" s="13" t="e">
        <f t="shared" si="111"/>
        <v>#DIV/0!</v>
      </c>
      <c r="I64" s="13" t="e">
        <f t="shared" si="111"/>
        <v>#DIV/0!</v>
      </c>
      <c r="J64" s="13" t="e">
        <f t="shared" si="111"/>
        <v>#DIV/0!</v>
      </c>
      <c r="K64" s="13" t="e">
        <f t="shared" si="111"/>
        <v>#DIV/0!</v>
      </c>
      <c r="L64" s="13" t="e">
        <f t="shared" si="111"/>
        <v>#DIV/0!</v>
      </c>
      <c r="M64" s="13" t="e">
        <f t="shared" si="111"/>
        <v>#DIV/0!</v>
      </c>
      <c r="N64" s="13" t="e">
        <f t="shared" si="111"/>
        <v>#DIV/0!</v>
      </c>
      <c r="O64" s="13" t="e">
        <f>SUM(D64:N64)</f>
        <v>#DIV/0!</v>
      </c>
      <c r="P64" s="13" t="e">
        <f>(100*O64)/$O$189</f>
        <v>#DIV/0!</v>
      </c>
      <c r="Q64" s="18" t="e">
        <f t="shared" ref="Q64" si="112">(1000000*P64)/100</f>
        <v>#DIV/0!</v>
      </c>
      <c r="R64" s="30" t="e">
        <f t="shared" ref="R64" si="113">O64-G64-H64-J64-L64-N64</f>
        <v>#DIV/0!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0</v>
      </c>
      <c r="E66" s="3">
        <f t="shared" si="117"/>
        <v>0</v>
      </c>
      <c r="F66" s="3">
        <f t="shared" si="117"/>
        <v>0</v>
      </c>
      <c r="G66" s="3">
        <f t="shared" si="117"/>
        <v>0</v>
      </c>
      <c r="H66" s="3">
        <f t="shared" si="117"/>
        <v>0</v>
      </c>
      <c r="I66" s="3">
        <f t="shared" si="117"/>
        <v>0</v>
      </c>
      <c r="J66" s="3">
        <f t="shared" si="117"/>
        <v>0</v>
      </c>
      <c r="K66" s="3">
        <f t="shared" si="117"/>
        <v>0</v>
      </c>
      <c r="L66" s="3">
        <f t="shared" si="117"/>
        <v>0</v>
      </c>
      <c r="M66" s="3">
        <f t="shared" si="117"/>
        <v>0</v>
      </c>
      <c r="N66" s="3">
        <f t="shared" si="117"/>
        <v>0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 t="e">
        <f t="shared" ref="D67:N67" si="118">(D66*100)/D$189</f>
        <v>#DIV/0!</v>
      </c>
      <c r="E67" s="3" t="e">
        <f t="shared" si="118"/>
        <v>#DIV/0!</v>
      </c>
      <c r="F67" s="3" t="e">
        <f t="shared" si="118"/>
        <v>#DIV/0!</v>
      </c>
      <c r="G67" s="3" t="e">
        <f t="shared" si="118"/>
        <v>#DIV/0!</v>
      </c>
      <c r="H67" s="3" t="e">
        <f t="shared" si="118"/>
        <v>#DIV/0!</v>
      </c>
      <c r="I67" s="3" t="e">
        <f t="shared" si="118"/>
        <v>#DIV/0!</v>
      </c>
      <c r="J67" s="3" t="e">
        <f t="shared" si="118"/>
        <v>#DIV/0!</v>
      </c>
      <c r="K67" s="3" t="e">
        <f t="shared" si="118"/>
        <v>#DIV/0!</v>
      </c>
      <c r="L67" s="3" t="e">
        <f t="shared" si="118"/>
        <v>#DIV/0!</v>
      </c>
      <c r="M67" s="3" t="e">
        <f t="shared" si="118"/>
        <v>#DIV/0!</v>
      </c>
      <c r="N67" s="3" t="e">
        <f t="shared" si="118"/>
        <v>#DIV/0!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 t="e">
        <f t="shared" ref="D68:N68" si="119">(D$3*D67)/100</f>
        <v>#DIV/0!</v>
      </c>
      <c r="E68" s="13" t="e">
        <f t="shared" si="119"/>
        <v>#DIV/0!</v>
      </c>
      <c r="F68" s="13" t="e">
        <f t="shared" si="119"/>
        <v>#DIV/0!</v>
      </c>
      <c r="G68" s="13" t="e">
        <f t="shared" si="119"/>
        <v>#DIV/0!</v>
      </c>
      <c r="H68" s="13" t="e">
        <f t="shared" si="119"/>
        <v>#DIV/0!</v>
      </c>
      <c r="I68" s="13" t="e">
        <f t="shared" si="119"/>
        <v>#DIV/0!</v>
      </c>
      <c r="J68" s="13" t="e">
        <f t="shared" si="119"/>
        <v>#DIV/0!</v>
      </c>
      <c r="K68" s="13" t="e">
        <f t="shared" si="119"/>
        <v>#DIV/0!</v>
      </c>
      <c r="L68" s="13" t="e">
        <f t="shared" si="119"/>
        <v>#DIV/0!</v>
      </c>
      <c r="M68" s="13" t="e">
        <f t="shared" si="119"/>
        <v>#DIV/0!</v>
      </c>
      <c r="N68" s="13" t="e">
        <f t="shared" si="119"/>
        <v>#DIV/0!</v>
      </c>
      <c r="O68" s="13" t="e">
        <f>SUM(D68:N68)</f>
        <v>#DIV/0!</v>
      </c>
      <c r="P68" s="13" t="e">
        <f>(100*O68)/$O$189</f>
        <v>#DIV/0!</v>
      </c>
      <c r="Q68" s="18" t="e">
        <f t="shared" ref="Q68" si="120">(1000000*P68)/100</f>
        <v>#DIV/0!</v>
      </c>
      <c r="R68" s="30" t="e">
        <f t="shared" ref="R68" si="121">O68-G68-H68-J68-L68-N68</f>
        <v>#DIV/0!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0</v>
      </c>
      <c r="E70" s="3">
        <f t="shared" si="125"/>
        <v>0</v>
      </c>
      <c r="F70" s="3">
        <f t="shared" si="125"/>
        <v>0</v>
      </c>
      <c r="G70" s="3">
        <f t="shared" si="125"/>
        <v>0</v>
      </c>
      <c r="H70" s="3">
        <f t="shared" si="125"/>
        <v>0</v>
      </c>
      <c r="I70" s="3">
        <f t="shared" si="125"/>
        <v>0</v>
      </c>
      <c r="J70" s="3">
        <f t="shared" si="125"/>
        <v>0</v>
      </c>
      <c r="K70" s="3">
        <f t="shared" si="125"/>
        <v>0</v>
      </c>
      <c r="L70" s="3">
        <f t="shared" si="125"/>
        <v>0</v>
      </c>
      <c r="M70" s="3">
        <f t="shared" si="125"/>
        <v>0</v>
      </c>
      <c r="N70" s="3">
        <f t="shared" si="125"/>
        <v>0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 t="e">
        <f t="shared" ref="D71:N71" si="126">(D70*100)/D$189</f>
        <v>#DIV/0!</v>
      </c>
      <c r="E71" s="3" t="e">
        <f t="shared" si="126"/>
        <v>#DIV/0!</v>
      </c>
      <c r="F71" s="3" t="e">
        <f t="shared" si="126"/>
        <v>#DIV/0!</v>
      </c>
      <c r="G71" s="3" t="e">
        <f t="shared" si="126"/>
        <v>#DIV/0!</v>
      </c>
      <c r="H71" s="3" t="e">
        <f t="shared" si="126"/>
        <v>#DIV/0!</v>
      </c>
      <c r="I71" s="3" t="e">
        <f t="shared" si="126"/>
        <v>#DIV/0!</v>
      </c>
      <c r="J71" s="3" t="e">
        <f t="shared" si="126"/>
        <v>#DIV/0!</v>
      </c>
      <c r="K71" s="3" t="e">
        <f t="shared" si="126"/>
        <v>#DIV/0!</v>
      </c>
      <c r="L71" s="3" t="e">
        <f t="shared" si="126"/>
        <v>#DIV/0!</v>
      </c>
      <c r="M71" s="3" t="e">
        <f t="shared" si="126"/>
        <v>#DIV/0!</v>
      </c>
      <c r="N71" s="3" t="e">
        <f t="shared" si="126"/>
        <v>#DIV/0!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 t="e">
        <f t="shared" ref="D72:N72" si="127">(D$3*D71)/100</f>
        <v>#DIV/0!</v>
      </c>
      <c r="E72" s="13" t="e">
        <f t="shared" si="127"/>
        <v>#DIV/0!</v>
      </c>
      <c r="F72" s="13" t="e">
        <f t="shared" si="127"/>
        <v>#DIV/0!</v>
      </c>
      <c r="G72" s="13" t="e">
        <f t="shared" si="127"/>
        <v>#DIV/0!</v>
      </c>
      <c r="H72" s="13" t="e">
        <f t="shared" si="127"/>
        <v>#DIV/0!</v>
      </c>
      <c r="I72" s="13" t="e">
        <f t="shared" si="127"/>
        <v>#DIV/0!</v>
      </c>
      <c r="J72" s="13" t="e">
        <f t="shared" si="127"/>
        <v>#DIV/0!</v>
      </c>
      <c r="K72" s="13" t="e">
        <f t="shared" si="127"/>
        <v>#DIV/0!</v>
      </c>
      <c r="L72" s="13" t="e">
        <f t="shared" si="127"/>
        <v>#DIV/0!</v>
      </c>
      <c r="M72" s="13" t="e">
        <f t="shared" si="127"/>
        <v>#DIV/0!</v>
      </c>
      <c r="N72" s="13" t="e">
        <f t="shared" si="127"/>
        <v>#DIV/0!</v>
      </c>
      <c r="O72" s="13" t="e">
        <f t="shared" ref="O72:O88" si="128">SUM(D72:N72)</f>
        <v>#DIV/0!</v>
      </c>
      <c r="P72" s="13" t="e">
        <f>(100*O72)/$O$189</f>
        <v>#DIV/0!</v>
      </c>
      <c r="Q72" s="18" t="e">
        <f t="shared" ref="Q72" si="129">(1000000*P72)/100</f>
        <v>#DIV/0!</v>
      </c>
      <c r="R72" s="30" t="e">
        <f t="shared" ref="R72" si="130">O72-G72-H72-J72-L72-N72</f>
        <v>#DIV/0!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 t="e">
        <f t="shared" ref="D75:N75" si="135">(D74*100)/D$189</f>
        <v>#DIV/0!</v>
      </c>
      <c r="E75" s="3" t="e">
        <f t="shared" si="135"/>
        <v>#DIV/0!</v>
      </c>
      <c r="F75" s="3" t="e">
        <f t="shared" si="135"/>
        <v>#DIV/0!</v>
      </c>
      <c r="G75" s="3" t="e">
        <f t="shared" si="135"/>
        <v>#DIV/0!</v>
      </c>
      <c r="H75" s="3" t="e">
        <f t="shared" si="135"/>
        <v>#DIV/0!</v>
      </c>
      <c r="I75" s="3" t="e">
        <f t="shared" si="135"/>
        <v>#DIV/0!</v>
      </c>
      <c r="J75" s="3" t="e">
        <f t="shared" si="135"/>
        <v>#DIV/0!</v>
      </c>
      <c r="K75" s="3" t="e">
        <f t="shared" si="135"/>
        <v>#DIV/0!</v>
      </c>
      <c r="L75" s="3" t="e">
        <f t="shared" si="135"/>
        <v>#DIV/0!</v>
      </c>
      <c r="M75" s="3" t="e">
        <f t="shared" si="135"/>
        <v>#DIV/0!</v>
      </c>
      <c r="N75" s="3" t="e">
        <f t="shared" si="135"/>
        <v>#DIV/0!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 t="e">
        <f t="shared" ref="D76:N76" si="136">(D$3*D75)/100</f>
        <v>#DIV/0!</v>
      </c>
      <c r="E76" s="13" t="e">
        <f t="shared" si="136"/>
        <v>#DIV/0!</v>
      </c>
      <c r="F76" s="13" t="e">
        <f t="shared" si="136"/>
        <v>#DIV/0!</v>
      </c>
      <c r="G76" s="13" t="e">
        <f t="shared" si="136"/>
        <v>#DIV/0!</v>
      </c>
      <c r="H76" s="13" t="e">
        <f t="shared" si="136"/>
        <v>#DIV/0!</v>
      </c>
      <c r="I76" s="13" t="e">
        <f t="shared" si="136"/>
        <v>#DIV/0!</v>
      </c>
      <c r="J76" s="13" t="e">
        <f t="shared" si="136"/>
        <v>#DIV/0!</v>
      </c>
      <c r="K76" s="13" t="e">
        <f t="shared" si="136"/>
        <v>#DIV/0!</v>
      </c>
      <c r="L76" s="13" t="e">
        <f t="shared" si="136"/>
        <v>#DIV/0!</v>
      </c>
      <c r="M76" s="13" t="e">
        <f t="shared" si="136"/>
        <v>#DIV/0!</v>
      </c>
      <c r="N76" s="13" t="e">
        <f t="shared" si="136"/>
        <v>#DIV/0!</v>
      </c>
      <c r="O76" s="13" t="e">
        <f t="shared" si="128"/>
        <v>#DIV/0!</v>
      </c>
      <c r="P76" s="13" t="e">
        <f>(100*O76)/$O$189</f>
        <v>#DIV/0!</v>
      </c>
      <c r="Q76" s="18" t="e">
        <f t="shared" ref="Q76" si="137">(1000000*P76)/100</f>
        <v>#DIV/0!</v>
      </c>
      <c r="R76" s="30" t="e">
        <f t="shared" ref="R76" si="138">O76-G76-H76-J76-L76-N76</f>
        <v>#DIV/0!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0</v>
      </c>
      <c r="L78" s="3">
        <f t="shared" si="142"/>
        <v>0</v>
      </c>
      <c r="M78" s="3">
        <f t="shared" si="142"/>
        <v>0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 t="e">
        <f t="shared" ref="D79:N79" si="143">(D78*100)/D$189</f>
        <v>#DIV/0!</v>
      </c>
      <c r="E79" s="3" t="e">
        <f t="shared" si="143"/>
        <v>#DIV/0!</v>
      </c>
      <c r="F79" s="3" t="e">
        <f t="shared" si="143"/>
        <v>#DIV/0!</v>
      </c>
      <c r="G79" s="3" t="e">
        <f t="shared" si="143"/>
        <v>#DIV/0!</v>
      </c>
      <c r="H79" s="3" t="e">
        <f t="shared" si="143"/>
        <v>#DIV/0!</v>
      </c>
      <c r="I79" s="3" t="e">
        <f t="shared" si="143"/>
        <v>#DIV/0!</v>
      </c>
      <c r="J79" s="3" t="e">
        <f t="shared" si="143"/>
        <v>#DIV/0!</v>
      </c>
      <c r="K79" s="3" t="e">
        <f t="shared" si="143"/>
        <v>#DIV/0!</v>
      </c>
      <c r="L79" s="3" t="e">
        <f t="shared" si="143"/>
        <v>#DIV/0!</v>
      </c>
      <c r="M79" s="3" t="e">
        <f t="shared" si="143"/>
        <v>#DIV/0!</v>
      </c>
      <c r="N79" s="3" t="e">
        <f t="shared" si="143"/>
        <v>#DIV/0!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 t="e">
        <f t="shared" ref="D80:N80" si="144">(D$3*D79)/100</f>
        <v>#DIV/0!</v>
      </c>
      <c r="E80" s="13" t="e">
        <f t="shared" si="144"/>
        <v>#DIV/0!</v>
      </c>
      <c r="F80" s="13" t="e">
        <f t="shared" si="144"/>
        <v>#DIV/0!</v>
      </c>
      <c r="G80" s="13" t="e">
        <f t="shared" si="144"/>
        <v>#DIV/0!</v>
      </c>
      <c r="H80" s="13" t="e">
        <f t="shared" si="144"/>
        <v>#DIV/0!</v>
      </c>
      <c r="I80" s="13" t="e">
        <f t="shared" si="144"/>
        <v>#DIV/0!</v>
      </c>
      <c r="J80" s="13" t="e">
        <f t="shared" si="144"/>
        <v>#DIV/0!</v>
      </c>
      <c r="K80" s="13" t="e">
        <f t="shared" si="144"/>
        <v>#DIV/0!</v>
      </c>
      <c r="L80" s="13" t="e">
        <f t="shared" si="144"/>
        <v>#DIV/0!</v>
      </c>
      <c r="M80" s="13" t="e">
        <f t="shared" si="144"/>
        <v>#DIV/0!</v>
      </c>
      <c r="N80" s="13" t="e">
        <f t="shared" si="144"/>
        <v>#DIV/0!</v>
      </c>
      <c r="O80" s="13" t="e">
        <f t="shared" si="128"/>
        <v>#DIV/0!</v>
      </c>
      <c r="P80" s="13" t="e">
        <f>(100*O80)/$O$189</f>
        <v>#DIV/0!</v>
      </c>
      <c r="Q80" s="18" t="e">
        <f t="shared" ref="Q80" si="145">(1000000*P80)/100</f>
        <v>#DIV/0!</v>
      </c>
      <c r="R80" s="30" t="e">
        <f t="shared" ref="R80" si="146">O80-G80-H80-J80-L80-N80</f>
        <v>#DIV/0!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0</v>
      </c>
      <c r="J82" s="3">
        <f t="shared" si="150"/>
        <v>0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 t="e">
        <f t="shared" ref="D83:N83" si="151">(D82*100)/D$189</f>
        <v>#DIV/0!</v>
      </c>
      <c r="E83" s="3" t="e">
        <f t="shared" si="151"/>
        <v>#DIV/0!</v>
      </c>
      <c r="F83" s="3" t="e">
        <f t="shared" si="151"/>
        <v>#DIV/0!</v>
      </c>
      <c r="G83" s="3" t="e">
        <f t="shared" si="151"/>
        <v>#DIV/0!</v>
      </c>
      <c r="H83" s="3" t="e">
        <f t="shared" si="151"/>
        <v>#DIV/0!</v>
      </c>
      <c r="I83" s="3" t="e">
        <f t="shared" si="151"/>
        <v>#DIV/0!</v>
      </c>
      <c r="J83" s="3" t="e">
        <f t="shared" si="151"/>
        <v>#DIV/0!</v>
      </c>
      <c r="K83" s="3" t="e">
        <f t="shared" si="151"/>
        <v>#DIV/0!</v>
      </c>
      <c r="L83" s="3" t="e">
        <f t="shared" si="151"/>
        <v>#DIV/0!</v>
      </c>
      <c r="M83" s="3" t="e">
        <f t="shared" si="151"/>
        <v>#DIV/0!</v>
      </c>
      <c r="N83" s="3" t="e">
        <f t="shared" si="151"/>
        <v>#DIV/0!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 t="e">
        <f t="shared" ref="D84:N84" si="152">(D$3*D83)/100</f>
        <v>#DIV/0!</v>
      </c>
      <c r="E84" s="13" t="e">
        <f t="shared" si="152"/>
        <v>#DIV/0!</v>
      </c>
      <c r="F84" s="13" t="e">
        <f t="shared" si="152"/>
        <v>#DIV/0!</v>
      </c>
      <c r="G84" s="13" t="e">
        <f t="shared" si="152"/>
        <v>#DIV/0!</v>
      </c>
      <c r="H84" s="13" t="e">
        <f t="shared" si="152"/>
        <v>#DIV/0!</v>
      </c>
      <c r="I84" s="13" t="e">
        <f t="shared" si="152"/>
        <v>#DIV/0!</v>
      </c>
      <c r="J84" s="13" t="e">
        <f t="shared" si="152"/>
        <v>#DIV/0!</v>
      </c>
      <c r="K84" s="13" t="e">
        <f t="shared" si="152"/>
        <v>#DIV/0!</v>
      </c>
      <c r="L84" s="13" t="e">
        <f t="shared" si="152"/>
        <v>#DIV/0!</v>
      </c>
      <c r="M84" s="13" t="e">
        <f t="shared" si="152"/>
        <v>#DIV/0!</v>
      </c>
      <c r="N84" s="13" t="e">
        <f t="shared" si="152"/>
        <v>#DIV/0!</v>
      </c>
      <c r="O84" s="13" t="e">
        <f t="shared" si="128"/>
        <v>#DIV/0!</v>
      </c>
      <c r="P84" s="13" t="e">
        <f>(100*O84)/$O$189</f>
        <v>#DIV/0!</v>
      </c>
      <c r="Q84" s="18" t="e">
        <f t="shared" ref="Q84" si="153">(1000000*P84)/100</f>
        <v>#DIV/0!</v>
      </c>
      <c r="R84" s="30" t="e">
        <f t="shared" ref="R84" si="154">O84-G84-H84-J84-L84-N84</f>
        <v>#DIV/0!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0</v>
      </c>
      <c r="M86" s="3">
        <f t="shared" si="158"/>
        <v>0</v>
      </c>
      <c r="N86" s="3">
        <f t="shared" si="158"/>
        <v>0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 t="e">
        <f t="shared" ref="D87:N87" si="159">(D86*100)/D$189</f>
        <v>#DIV/0!</v>
      </c>
      <c r="E87" s="3" t="e">
        <f t="shared" si="159"/>
        <v>#DIV/0!</v>
      </c>
      <c r="F87" s="3" t="e">
        <f t="shared" si="159"/>
        <v>#DIV/0!</v>
      </c>
      <c r="G87" s="3" t="e">
        <f t="shared" si="159"/>
        <v>#DIV/0!</v>
      </c>
      <c r="H87" s="3" t="e">
        <f t="shared" si="159"/>
        <v>#DIV/0!</v>
      </c>
      <c r="I87" s="3" t="e">
        <f t="shared" si="159"/>
        <v>#DIV/0!</v>
      </c>
      <c r="J87" s="3" t="e">
        <f t="shared" si="159"/>
        <v>#DIV/0!</v>
      </c>
      <c r="K87" s="3" t="e">
        <f t="shared" si="159"/>
        <v>#DIV/0!</v>
      </c>
      <c r="L87" s="3" t="e">
        <f t="shared" si="159"/>
        <v>#DIV/0!</v>
      </c>
      <c r="M87" s="3" t="e">
        <f t="shared" si="159"/>
        <v>#DIV/0!</v>
      </c>
      <c r="N87" s="3" t="e">
        <f t="shared" si="159"/>
        <v>#DIV/0!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 t="e">
        <f t="shared" ref="D88:N88" si="160">(D$3*D87)/100</f>
        <v>#DIV/0!</v>
      </c>
      <c r="E88" s="13" t="e">
        <f t="shared" si="160"/>
        <v>#DIV/0!</v>
      </c>
      <c r="F88" s="13" t="e">
        <f t="shared" si="160"/>
        <v>#DIV/0!</v>
      </c>
      <c r="G88" s="13" t="e">
        <f t="shared" si="160"/>
        <v>#DIV/0!</v>
      </c>
      <c r="H88" s="13" t="e">
        <f t="shared" si="160"/>
        <v>#DIV/0!</v>
      </c>
      <c r="I88" s="13" t="e">
        <f t="shared" si="160"/>
        <v>#DIV/0!</v>
      </c>
      <c r="J88" s="13" t="e">
        <f t="shared" si="160"/>
        <v>#DIV/0!</v>
      </c>
      <c r="K88" s="13" t="e">
        <f t="shared" si="160"/>
        <v>#DIV/0!</v>
      </c>
      <c r="L88" s="13" t="e">
        <f t="shared" si="160"/>
        <v>#DIV/0!</v>
      </c>
      <c r="M88" s="13" t="e">
        <f t="shared" si="160"/>
        <v>#DIV/0!</v>
      </c>
      <c r="N88" s="13" t="e">
        <f t="shared" si="160"/>
        <v>#DIV/0!</v>
      </c>
      <c r="O88" s="13" t="e">
        <f t="shared" si="128"/>
        <v>#DIV/0!</v>
      </c>
      <c r="P88" s="13" t="e">
        <f>(100*O88)/$O$189</f>
        <v>#DIV/0!</v>
      </c>
      <c r="Q88" s="18" t="e">
        <f t="shared" ref="Q88" si="161">(1000000*P88)/100</f>
        <v>#DIV/0!</v>
      </c>
      <c r="R88" s="30" t="e">
        <f t="shared" ref="R88" si="162">O88-G88-H88-J88-L88-N88</f>
        <v>#DIV/0!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0</v>
      </c>
      <c r="N90" s="3">
        <f t="shared" si="166"/>
        <v>0</v>
      </c>
      <c r="P90" s="3"/>
      <c r="R90" s="14"/>
    </row>
    <row r="91" spans="1:21" x14ac:dyDescent="0.2">
      <c r="C91" s="5" t="s">
        <v>18</v>
      </c>
      <c r="D91" s="3" t="e">
        <f t="shared" ref="D91:N91" si="167">(D90*100)/D$189</f>
        <v>#DIV/0!</v>
      </c>
      <c r="E91" s="3" t="e">
        <f t="shared" si="167"/>
        <v>#DIV/0!</v>
      </c>
      <c r="F91" s="3" t="e">
        <f t="shared" si="167"/>
        <v>#DIV/0!</v>
      </c>
      <c r="G91" s="3" t="e">
        <f t="shared" si="167"/>
        <v>#DIV/0!</v>
      </c>
      <c r="H91" s="3" t="e">
        <f t="shared" si="167"/>
        <v>#DIV/0!</v>
      </c>
      <c r="I91" s="3" t="e">
        <f t="shared" si="167"/>
        <v>#DIV/0!</v>
      </c>
      <c r="J91" s="3" t="e">
        <f t="shared" si="167"/>
        <v>#DIV/0!</v>
      </c>
      <c r="K91" s="3" t="e">
        <f t="shared" si="167"/>
        <v>#DIV/0!</v>
      </c>
      <c r="L91" s="3" t="e">
        <f t="shared" si="167"/>
        <v>#DIV/0!</v>
      </c>
      <c r="M91" s="3" t="e">
        <f t="shared" si="167"/>
        <v>#DIV/0!</v>
      </c>
      <c r="N91" s="3" t="e">
        <f t="shared" si="167"/>
        <v>#DIV/0!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 t="e">
        <f>(D$3*D91)/100</f>
        <v>#DIV/0!</v>
      </c>
      <c r="E92" s="13" t="e">
        <f t="shared" ref="E92:N92" si="168">(E$3*E91)/100</f>
        <v>#DIV/0!</v>
      </c>
      <c r="F92" s="13" t="e">
        <f t="shared" si="168"/>
        <v>#DIV/0!</v>
      </c>
      <c r="G92" s="13" t="e">
        <f t="shared" si="168"/>
        <v>#DIV/0!</v>
      </c>
      <c r="H92" s="13" t="e">
        <f t="shared" si="168"/>
        <v>#DIV/0!</v>
      </c>
      <c r="I92" s="13" t="e">
        <f t="shared" si="168"/>
        <v>#DIV/0!</v>
      </c>
      <c r="J92" s="13" t="e">
        <f t="shared" si="168"/>
        <v>#DIV/0!</v>
      </c>
      <c r="K92" s="13" t="e">
        <f t="shared" si="168"/>
        <v>#DIV/0!</v>
      </c>
      <c r="L92" s="13" t="e">
        <f t="shared" si="168"/>
        <v>#DIV/0!</v>
      </c>
      <c r="M92" s="13" t="e">
        <f t="shared" si="168"/>
        <v>#DIV/0!</v>
      </c>
      <c r="N92" s="13" t="e">
        <f t="shared" si="168"/>
        <v>#DIV/0!</v>
      </c>
      <c r="O92" s="13" t="e">
        <f t="shared" ref="O92" si="169">SUM(D92:N92)</f>
        <v>#DIV/0!</v>
      </c>
      <c r="P92" s="13" t="e">
        <f>(100*O92)/$O$189</f>
        <v>#DIV/0!</v>
      </c>
      <c r="Q92" s="18" t="e">
        <f t="shared" ref="Q92" si="170">(1000000*P92)/100</f>
        <v>#DIV/0!</v>
      </c>
      <c r="R92" s="30" t="e">
        <f t="shared" ref="R92" si="171">O92-G92-H92-J92-L92-N92</f>
        <v>#DIV/0!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0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 t="e">
        <f t="shared" ref="D95:N95" si="176">(D94*100)/D$189</f>
        <v>#DIV/0!</v>
      </c>
      <c r="E95" s="3" t="e">
        <f t="shared" si="176"/>
        <v>#DIV/0!</v>
      </c>
      <c r="F95" s="3" t="e">
        <f t="shared" si="176"/>
        <v>#DIV/0!</v>
      </c>
      <c r="G95" s="3" t="e">
        <f t="shared" si="176"/>
        <v>#DIV/0!</v>
      </c>
      <c r="H95" s="3" t="e">
        <f t="shared" si="176"/>
        <v>#DIV/0!</v>
      </c>
      <c r="I95" s="3" t="e">
        <f t="shared" si="176"/>
        <v>#DIV/0!</v>
      </c>
      <c r="J95" s="3" t="e">
        <f t="shared" si="176"/>
        <v>#DIV/0!</v>
      </c>
      <c r="K95" s="3" t="e">
        <f t="shared" si="176"/>
        <v>#DIV/0!</v>
      </c>
      <c r="L95" s="3" t="e">
        <f t="shared" si="176"/>
        <v>#DIV/0!</v>
      </c>
      <c r="M95" s="3" t="e">
        <f t="shared" si="176"/>
        <v>#DIV/0!</v>
      </c>
      <c r="N95" s="3" t="e">
        <f t="shared" si="176"/>
        <v>#DIV/0!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 t="e">
        <f t="shared" ref="D96:N96" si="177">(D$3*D95)/100</f>
        <v>#DIV/0!</v>
      </c>
      <c r="E96" s="13" t="e">
        <f t="shared" si="177"/>
        <v>#DIV/0!</v>
      </c>
      <c r="F96" s="13" t="e">
        <f t="shared" si="177"/>
        <v>#DIV/0!</v>
      </c>
      <c r="G96" s="13" t="e">
        <f t="shared" si="177"/>
        <v>#DIV/0!</v>
      </c>
      <c r="H96" s="13" t="e">
        <f t="shared" si="177"/>
        <v>#DIV/0!</v>
      </c>
      <c r="I96" s="13" t="e">
        <f t="shared" si="177"/>
        <v>#DIV/0!</v>
      </c>
      <c r="J96" s="13" t="e">
        <f t="shared" si="177"/>
        <v>#DIV/0!</v>
      </c>
      <c r="K96" s="13" t="e">
        <f t="shared" si="177"/>
        <v>#DIV/0!</v>
      </c>
      <c r="L96" s="13" t="e">
        <f t="shared" si="177"/>
        <v>#DIV/0!</v>
      </c>
      <c r="M96" s="13" t="e">
        <f t="shared" si="177"/>
        <v>#DIV/0!</v>
      </c>
      <c r="N96" s="13" t="e">
        <f t="shared" si="177"/>
        <v>#DIV/0!</v>
      </c>
      <c r="O96" s="13" t="e">
        <f>SUM(D96:N96)</f>
        <v>#DIV/0!</v>
      </c>
      <c r="P96" s="13" t="e">
        <f>(100*O96)/$O$189</f>
        <v>#DIV/0!</v>
      </c>
      <c r="Q96" s="18" t="e">
        <f t="shared" ref="Q96" si="178">(1000000*P96)/100</f>
        <v>#DIV/0!</v>
      </c>
      <c r="R96" s="30" t="e">
        <f t="shared" ref="R96" si="179">O96-G96-H96-J96-L96-N96</f>
        <v>#DIV/0!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 t="e">
        <f t="shared" ref="D99:N99" si="184">(D98*100)/D$189</f>
        <v>#DIV/0!</v>
      </c>
      <c r="E99" s="3" t="e">
        <f t="shared" si="184"/>
        <v>#DIV/0!</v>
      </c>
      <c r="F99" s="3" t="e">
        <f t="shared" si="184"/>
        <v>#DIV/0!</v>
      </c>
      <c r="G99" s="3" t="e">
        <f t="shared" si="184"/>
        <v>#DIV/0!</v>
      </c>
      <c r="H99" s="3" t="e">
        <f t="shared" si="184"/>
        <v>#DIV/0!</v>
      </c>
      <c r="I99" s="3" t="e">
        <f t="shared" si="184"/>
        <v>#DIV/0!</v>
      </c>
      <c r="J99" s="3" t="e">
        <f t="shared" si="184"/>
        <v>#DIV/0!</v>
      </c>
      <c r="K99" s="3" t="e">
        <f t="shared" si="184"/>
        <v>#DIV/0!</v>
      </c>
      <c r="L99" s="3" t="e">
        <f t="shared" si="184"/>
        <v>#DIV/0!</v>
      </c>
      <c r="M99" s="3" t="e">
        <f t="shared" si="184"/>
        <v>#DIV/0!</v>
      </c>
      <c r="N99" s="3" t="e">
        <f t="shared" si="184"/>
        <v>#DIV/0!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 t="e">
        <f t="shared" ref="D100:N100" si="185">(D$3*D99)/100</f>
        <v>#DIV/0!</v>
      </c>
      <c r="E100" s="13" t="e">
        <f t="shared" si="185"/>
        <v>#DIV/0!</v>
      </c>
      <c r="F100" s="13" t="e">
        <f t="shared" si="185"/>
        <v>#DIV/0!</v>
      </c>
      <c r="G100" s="13" t="e">
        <f t="shared" si="185"/>
        <v>#DIV/0!</v>
      </c>
      <c r="H100" s="13" t="e">
        <f t="shared" si="185"/>
        <v>#DIV/0!</v>
      </c>
      <c r="I100" s="13" t="e">
        <f t="shared" si="185"/>
        <v>#DIV/0!</v>
      </c>
      <c r="J100" s="13" t="e">
        <f t="shared" si="185"/>
        <v>#DIV/0!</v>
      </c>
      <c r="K100" s="13" t="e">
        <f t="shared" si="185"/>
        <v>#DIV/0!</v>
      </c>
      <c r="L100" s="13" t="e">
        <f t="shared" si="185"/>
        <v>#DIV/0!</v>
      </c>
      <c r="M100" s="13" t="e">
        <f t="shared" si="185"/>
        <v>#DIV/0!</v>
      </c>
      <c r="N100" s="13" t="e">
        <f t="shared" si="185"/>
        <v>#DIV/0!</v>
      </c>
      <c r="O100" s="13" t="e">
        <f>SUM(D100:N100)</f>
        <v>#DIV/0!</v>
      </c>
      <c r="P100" s="13" t="e">
        <f>(100*O100)/$O$189</f>
        <v>#DIV/0!</v>
      </c>
      <c r="Q100" s="18" t="e">
        <f t="shared" ref="Q100" si="186">(1000000*P100)/100</f>
        <v>#DIV/0!</v>
      </c>
      <c r="R100" s="30" t="e">
        <f t="shared" ref="R100" si="187">O100-G100-H100-J100-L100-N100</f>
        <v>#DIV/0!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</v>
      </c>
      <c r="J102" s="3">
        <f t="shared" si="191"/>
        <v>0</v>
      </c>
      <c r="K102" s="3">
        <f t="shared" si="191"/>
        <v>0</v>
      </c>
      <c r="L102" s="3">
        <f t="shared" si="191"/>
        <v>0</v>
      </c>
      <c r="M102" s="3">
        <f t="shared" si="191"/>
        <v>0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 t="e">
        <f t="shared" ref="D103:N103" si="192">(D102*100)/D$189</f>
        <v>#DIV/0!</v>
      </c>
      <c r="E103" s="3" t="e">
        <f t="shared" si="192"/>
        <v>#DIV/0!</v>
      </c>
      <c r="F103" s="3" t="e">
        <f t="shared" si="192"/>
        <v>#DIV/0!</v>
      </c>
      <c r="G103" s="3" t="e">
        <f t="shared" si="192"/>
        <v>#DIV/0!</v>
      </c>
      <c r="H103" s="3" t="e">
        <f t="shared" si="192"/>
        <v>#DIV/0!</v>
      </c>
      <c r="I103" s="3" t="e">
        <f t="shared" si="192"/>
        <v>#DIV/0!</v>
      </c>
      <c r="J103" s="3" t="e">
        <f t="shared" si="192"/>
        <v>#DIV/0!</v>
      </c>
      <c r="K103" s="3" t="e">
        <f t="shared" si="192"/>
        <v>#DIV/0!</v>
      </c>
      <c r="L103" s="3" t="e">
        <f t="shared" si="192"/>
        <v>#DIV/0!</v>
      </c>
      <c r="M103" s="3" t="e">
        <f t="shared" si="192"/>
        <v>#DIV/0!</v>
      </c>
      <c r="N103" s="3" t="e">
        <f t="shared" si="192"/>
        <v>#DIV/0!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 t="e">
        <f t="shared" ref="D104:N104" si="193">(D$3*D103)/100</f>
        <v>#DIV/0!</v>
      </c>
      <c r="E104" s="13" t="e">
        <f t="shared" si="193"/>
        <v>#DIV/0!</v>
      </c>
      <c r="F104" s="13" t="e">
        <f t="shared" si="193"/>
        <v>#DIV/0!</v>
      </c>
      <c r="G104" s="13" t="e">
        <f t="shared" si="193"/>
        <v>#DIV/0!</v>
      </c>
      <c r="H104" s="13" t="e">
        <f t="shared" si="193"/>
        <v>#DIV/0!</v>
      </c>
      <c r="I104" s="13" t="e">
        <f t="shared" si="193"/>
        <v>#DIV/0!</v>
      </c>
      <c r="J104" s="13" t="e">
        <f t="shared" si="193"/>
        <v>#DIV/0!</v>
      </c>
      <c r="K104" s="13" t="e">
        <f t="shared" si="193"/>
        <v>#DIV/0!</v>
      </c>
      <c r="L104" s="13" t="e">
        <f t="shared" si="193"/>
        <v>#DIV/0!</v>
      </c>
      <c r="M104" s="13" t="e">
        <f t="shared" si="193"/>
        <v>#DIV/0!</v>
      </c>
      <c r="N104" s="13" t="e">
        <f t="shared" si="193"/>
        <v>#DIV/0!</v>
      </c>
      <c r="O104" s="13" t="e">
        <f>SUM(D104:N104)</f>
        <v>#DIV/0!</v>
      </c>
      <c r="P104" s="13" t="e">
        <f>(100*O104)/$O$189</f>
        <v>#DIV/0!</v>
      </c>
      <c r="Q104" s="18" t="e">
        <f t="shared" ref="Q104" si="194">(1000000*P104)/100</f>
        <v>#DIV/0!</v>
      </c>
      <c r="R104" s="30" t="e">
        <f t="shared" ref="R104" si="195">O104-G104-H104-J104-L104-N104</f>
        <v>#DIV/0!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0</v>
      </c>
      <c r="N106" s="3">
        <f t="shared" si="199"/>
        <v>0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 t="e">
        <f t="shared" ref="D107:N107" si="200">(D106*100)/D$189</f>
        <v>#DIV/0!</v>
      </c>
      <c r="E107" s="3" t="e">
        <f t="shared" si="200"/>
        <v>#DIV/0!</v>
      </c>
      <c r="F107" s="3" t="e">
        <f t="shared" si="200"/>
        <v>#DIV/0!</v>
      </c>
      <c r="G107" s="3" t="e">
        <f t="shared" si="200"/>
        <v>#DIV/0!</v>
      </c>
      <c r="H107" s="3" t="e">
        <f t="shared" si="200"/>
        <v>#DIV/0!</v>
      </c>
      <c r="I107" s="3" t="e">
        <f t="shared" si="200"/>
        <v>#DIV/0!</v>
      </c>
      <c r="J107" s="3" t="e">
        <f t="shared" si="200"/>
        <v>#DIV/0!</v>
      </c>
      <c r="K107" s="3" t="e">
        <f t="shared" si="200"/>
        <v>#DIV/0!</v>
      </c>
      <c r="L107" s="3" t="e">
        <f t="shared" si="200"/>
        <v>#DIV/0!</v>
      </c>
      <c r="M107" s="3" t="e">
        <f t="shared" si="200"/>
        <v>#DIV/0!</v>
      </c>
      <c r="N107" s="3" t="e">
        <f t="shared" si="200"/>
        <v>#DIV/0!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 t="e">
        <f t="shared" ref="D108:N108" si="201">(D$3*D107)/100</f>
        <v>#DIV/0!</v>
      </c>
      <c r="E108" s="13" t="e">
        <f t="shared" si="201"/>
        <v>#DIV/0!</v>
      </c>
      <c r="F108" s="13" t="e">
        <f t="shared" si="201"/>
        <v>#DIV/0!</v>
      </c>
      <c r="G108" s="13" t="e">
        <f t="shared" si="201"/>
        <v>#DIV/0!</v>
      </c>
      <c r="H108" s="13" t="e">
        <f t="shared" si="201"/>
        <v>#DIV/0!</v>
      </c>
      <c r="I108" s="13" t="e">
        <f t="shared" si="201"/>
        <v>#DIV/0!</v>
      </c>
      <c r="J108" s="13" t="e">
        <f t="shared" si="201"/>
        <v>#DIV/0!</v>
      </c>
      <c r="K108" s="13" t="e">
        <f t="shared" si="201"/>
        <v>#DIV/0!</v>
      </c>
      <c r="L108" s="13" t="e">
        <f t="shared" si="201"/>
        <v>#DIV/0!</v>
      </c>
      <c r="M108" s="13" t="e">
        <f t="shared" si="201"/>
        <v>#DIV/0!</v>
      </c>
      <c r="N108" s="13" t="e">
        <f t="shared" si="201"/>
        <v>#DIV/0!</v>
      </c>
      <c r="O108" s="13" t="e">
        <f>SUM(D108:N108)</f>
        <v>#DIV/0!</v>
      </c>
      <c r="P108" s="13" t="e">
        <f>(100*O108)/$O$189</f>
        <v>#DIV/0!</v>
      </c>
      <c r="Q108" s="18" t="e">
        <f t="shared" ref="Q108" si="202">(1000000*P108)/100</f>
        <v>#DIV/0!</v>
      </c>
      <c r="R108" s="30" t="e">
        <f t="shared" ref="R108" si="203">O108-G108-H108-J108-L108-N108</f>
        <v>#DIV/0!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 t="e">
        <f t="shared" ref="D111:N111" si="208">(D110*100)/D$189</f>
        <v>#DIV/0!</v>
      </c>
      <c r="E111" s="3" t="e">
        <f t="shared" si="208"/>
        <v>#DIV/0!</v>
      </c>
      <c r="F111" s="3" t="e">
        <f t="shared" si="208"/>
        <v>#DIV/0!</v>
      </c>
      <c r="G111" s="3" t="e">
        <f t="shared" si="208"/>
        <v>#DIV/0!</v>
      </c>
      <c r="H111" s="3" t="e">
        <f t="shared" si="208"/>
        <v>#DIV/0!</v>
      </c>
      <c r="I111" s="3" t="e">
        <f t="shared" si="208"/>
        <v>#DIV/0!</v>
      </c>
      <c r="J111" s="3" t="e">
        <f t="shared" si="208"/>
        <v>#DIV/0!</v>
      </c>
      <c r="K111" s="3" t="e">
        <f t="shared" si="208"/>
        <v>#DIV/0!</v>
      </c>
      <c r="L111" s="3" t="e">
        <f t="shared" si="208"/>
        <v>#DIV/0!</v>
      </c>
      <c r="M111" s="3" t="e">
        <f t="shared" si="208"/>
        <v>#DIV/0!</v>
      </c>
      <c r="N111" s="3" t="e">
        <f t="shared" si="208"/>
        <v>#DIV/0!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 t="e">
        <f t="shared" ref="D112:N112" si="209">(D$3*D111)/100</f>
        <v>#DIV/0!</v>
      </c>
      <c r="E112" s="13" t="e">
        <f t="shared" si="209"/>
        <v>#DIV/0!</v>
      </c>
      <c r="F112" s="13" t="e">
        <f t="shared" si="209"/>
        <v>#DIV/0!</v>
      </c>
      <c r="G112" s="13" t="e">
        <f t="shared" si="209"/>
        <v>#DIV/0!</v>
      </c>
      <c r="H112" s="13" t="e">
        <f t="shared" si="209"/>
        <v>#DIV/0!</v>
      </c>
      <c r="I112" s="13" t="e">
        <f t="shared" si="209"/>
        <v>#DIV/0!</v>
      </c>
      <c r="J112" s="13" t="e">
        <f t="shared" si="209"/>
        <v>#DIV/0!</v>
      </c>
      <c r="K112" s="13" t="e">
        <f t="shared" si="209"/>
        <v>#DIV/0!</v>
      </c>
      <c r="L112" s="13" t="e">
        <f t="shared" si="209"/>
        <v>#DIV/0!</v>
      </c>
      <c r="M112" s="13" t="e">
        <f t="shared" si="209"/>
        <v>#DIV/0!</v>
      </c>
      <c r="N112" s="13" t="e">
        <f t="shared" si="209"/>
        <v>#DIV/0!</v>
      </c>
      <c r="O112" s="13" t="e">
        <f>SUM(D112:N112)</f>
        <v>#DIV/0!</v>
      </c>
      <c r="P112" s="13" t="e">
        <f>(100*O112)/$O$189</f>
        <v>#DIV/0!</v>
      </c>
      <c r="Q112" s="18" t="e">
        <f t="shared" ref="Q112" si="210">(1000000*P112)/100</f>
        <v>#DIV/0!</v>
      </c>
      <c r="R112" s="30" t="e">
        <f t="shared" ref="R112" si="211">O112-G112-H112-J112-L112-N112</f>
        <v>#DIV/0!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 t="e">
        <f t="shared" ref="D115:N115" si="216">(D114*100)/D$189</f>
        <v>#DIV/0!</v>
      </c>
      <c r="E115" s="3" t="e">
        <f t="shared" si="216"/>
        <v>#DIV/0!</v>
      </c>
      <c r="F115" s="3" t="e">
        <f t="shared" si="216"/>
        <v>#DIV/0!</v>
      </c>
      <c r="G115" s="3" t="e">
        <f t="shared" si="216"/>
        <v>#DIV/0!</v>
      </c>
      <c r="H115" s="3" t="e">
        <f t="shared" si="216"/>
        <v>#DIV/0!</v>
      </c>
      <c r="I115" s="3" t="e">
        <f t="shared" si="216"/>
        <v>#DIV/0!</v>
      </c>
      <c r="J115" s="3" t="e">
        <f t="shared" si="216"/>
        <v>#DIV/0!</v>
      </c>
      <c r="K115" s="3" t="e">
        <f t="shared" si="216"/>
        <v>#DIV/0!</v>
      </c>
      <c r="L115" s="3" t="e">
        <f t="shared" si="216"/>
        <v>#DIV/0!</v>
      </c>
      <c r="M115" s="3" t="e">
        <f t="shared" si="216"/>
        <v>#DIV/0!</v>
      </c>
      <c r="N115" s="3" t="e">
        <f t="shared" si="216"/>
        <v>#DIV/0!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 t="e">
        <f t="shared" ref="D116:N116" si="217">(D$3*D115)/100</f>
        <v>#DIV/0!</v>
      </c>
      <c r="E116" s="13" t="e">
        <f t="shared" si="217"/>
        <v>#DIV/0!</v>
      </c>
      <c r="F116" s="13" t="e">
        <f t="shared" si="217"/>
        <v>#DIV/0!</v>
      </c>
      <c r="G116" s="13" t="e">
        <f t="shared" si="217"/>
        <v>#DIV/0!</v>
      </c>
      <c r="H116" s="13" t="e">
        <f t="shared" si="217"/>
        <v>#DIV/0!</v>
      </c>
      <c r="I116" s="13" t="e">
        <f t="shared" si="217"/>
        <v>#DIV/0!</v>
      </c>
      <c r="J116" s="13" t="e">
        <f t="shared" si="217"/>
        <v>#DIV/0!</v>
      </c>
      <c r="K116" s="13" t="e">
        <f t="shared" si="217"/>
        <v>#DIV/0!</v>
      </c>
      <c r="L116" s="13" t="e">
        <f t="shared" si="217"/>
        <v>#DIV/0!</v>
      </c>
      <c r="M116" s="13" t="e">
        <f t="shared" si="217"/>
        <v>#DIV/0!</v>
      </c>
      <c r="N116" s="13" t="e">
        <f t="shared" si="217"/>
        <v>#DIV/0!</v>
      </c>
      <c r="O116" s="13" t="e">
        <f>SUM(D116:N116)</f>
        <v>#DIV/0!</v>
      </c>
      <c r="P116" s="13" t="e">
        <f>(100*O116)/$O$189</f>
        <v>#DIV/0!</v>
      </c>
      <c r="Q116" s="18" t="e">
        <f t="shared" ref="Q116" si="218">(1000000*P116)/100</f>
        <v>#DIV/0!</v>
      </c>
      <c r="R116" s="30" t="e">
        <f t="shared" ref="R116" si="219">O116-G116-H116-J116-L116-N116</f>
        <v>#DIV/0!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 t="e">
        <f t="shared" ref="D119:N119" si="224">(D118*100)/D$189</f>
        <v>#DIV/0!</v>
      </c>
      <c r="E119" s="3" t="e">
        <f t="shared" si="224"/>
        <v>#DIV/0!</v>
      </c>
      <c r="F119" s="3" t="e">
        <f t="shared" si="224"/>
        <v>#DIV/0!</v>
      </c>
      <c r="G119" s="3" t="e">
        <f t="shared" si="224"/>
        <v>#DIV/0!</v>
      </c>
      <c r="H119" s="3" t="e">
        <f t="shared" si="224"/>
        <v>#DIV/0!</v>
      </c>
      <c r="I119" s="3" t="e">
        <f t="shared" si="224"/>
        <v>#DIV/0!</v>
      </c>
      <c r="J119" s="3" t="e">
        <f t="shared" si="224"/>
        <v>#DIV/0!</v>
      </c>
      <c r="K119" s="3" t="e">
        <f t="shared" si="224"/>
        <v>#DIV/0!</v>
      </c>
      <c r="L119" s="3" t="e">
        <f t="shared" si="224"/>
        <v>#DIV/0!</v>
      </c>
      <c r="M119" s="3" t="e">
        <f t="shared" si="224"/>
        <v>#DIV/0!</v>
      </c>
      <c r="N119" s="3" t="e">
        <f t="shared" si="224"/>
        <v>#DIV/0!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 t="e">
        <f t="shared" ref="D120:N120" si="225">(D$3*D119)/100</f>
        <v>#DIV/0!</v>
      </c>
      <c r="E120" s="13" t="e">
        <f t="shared" si="225"/>
        <v>#DIV/0!</v>
      </c>
      <c r="F120" s="13" t="e">
        <f t="shared" si="225"/>
        <v>#DIV/0!</v>
      </c>
      <c r="G120" s="13" t="e">
        <f t="shared" si="225"/>
        <v>#DIV/0!</v>
      </c>
      <c r="H120" s="13" t="e">
        <f t="shared" si="225"/>
        <v>#DIV/0!</v>
      </c>
      <c r="I120" s="13" t="e">
        <f t="shared" si="225"/>
        <v>#DIV/0!</v>
      </c>
      <c r="J120" s="13" t="e">
        <f t="shared" si="225"/>
        <v>#DIV/0!</v>
      </c>
      <c r="K120" s="13" t="e">
        <f t="shared" si="225"/>
        <v>#DIV/0!</v>
      </c>
      <c r="L120" s="13" t="e">
        <f t="shared" si="225"/>
        <v>#DIV/0!</v>
      </c>
      <c r="M120" s="13" t="e">
        <f t="shared" si="225"/>
        <v>#DIV/0!</v>
      </c>
      <c r="N120" s="13" t="e">
        <f t="shared" si="225"/>
        <v>#DIV/0!</v>
      </c>
      <c r="O120" s="13" t="e">
        <f>SUM(D120:N120)</f>
        <v>#DIV/0!</v>
      </c>
      <c r="P120" s="13" t="e">
        <f>(100*O120)/$O$189</f>
        <v>#DIV/0!</v>
      </c>
      <c r="Q120" s="18" t="e">
        <f t="shared" ref="Q120" si="226">(1000000*P120)/100</f>
        <v>#DIV/0!</v>
      </c>
      <c r="R120" s="30" t="e">
        <f t="shared" ref="R120" si="227">O120-G120-H120-J120-L120-N120</f>
        <v>#DIV/0!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 t="e">
        <f t="shared" ref="D123:N123" si="232">(D122*100)/D$189</f>
        <v>#DIV/0!</v>
      </c>
      <c r="E123" s="3" t="e">
        <f t="shared" si="232"/>
        <v>#DIV/0!</v>
      </c>
      <c r="F123" s="3" t="e">
        <f t="shared" si="232"/>
        <v>#DIV/0!</v>
      </c>
      <c r="G123" s="3" t="e">
        <f t="shared" si="232"/>
        <v>#DIV/0!</v>
      </c>
      <c r="H123" s="3" t="e">
        <f t="shared" si="232"/>
        <v>#DIV/0!</v>
      </c>
      <c r="I123" s="3" t="e">
        <f t="shared" si="232"/>
        <v>#DIV/0!</v>
      </c>
      <c r="J123" s="3" t="e">
        <f t="shared" si="232"/>
        <v>#DIV/0!</v>
      </c>
      <c r="K123" s="3" t="e">
        <f t="shared" si="232"/>
        <v>#DIV/0!</v>
      </c>
      <c r="L123" s="3" t="e">
        <f t="shared" si="232"/>
        <v>#DIV/0!</v>
      </c>
      <c r="M123" s="3" t="e">
        <f t="shared" si="232"/>
        <v>#DIV/0!</v>
      </c>
      <c r="N123" s="3" t="e">
        <f t="shared" si="232"/>
        <v>#DIV/0!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 t="e">
        <f t="shared" ref="D124:N124" si="233">(D$3*D123)/100</f>
        <v>#DIV/0!</v>
      </c>
      <c r="E124" s="13" t="e">
        <f t="shared" si="233"/>
        <v>#DIV/0!</v>
      </c>
      <c r="F124" s="13" t="e">
        <f t="shared" si="233"/>
        <v>#DIV/0!</v>
      </c>
      <c r="G124" s="13" t="e">
        <f t="shared" si="233"/>
        <v>#DIV/0!</v>
      </c>
      <c r="H124" s="13" t="e">
        <f t="shared" si="233"/>
        <v>#DIV/0!</v>
      </c>
      <c r="I124" s="13" t="e">
        <f t="shared" si="233"/>
        <v>#DIV/0!</v>
      </c>
      <c r="J124" s="13" t="e">
        <f t="shared" si="233"/>
        <v>#DIV/0!</v>
      </c>
      <c r="K124" s="13" t="e">
        <f t="shared" si="233"/>
        <v>#DIV/0!</v>
      </c>
      <c r="L124" s="13" t="e">
        <f t="shared" si="233"/>
        <v>#DIV/0!</v>
      </c>
      <c r="M124" s="13" t="e">
        <f t="shared" si="233"/>
        <v>#DIV/0!</v>
      </c>
      <c r="N124" s="13" t="e">
        <f t="shared" si="233"/>
        <v>#DIV/0!</v>
      </c>
      <c r="O124" s="13" t="e">
        <f>SUM(D124:N124)</f>
        <v>#DIV/0!</v>
      </c>
      <c r="P124" s="13" t="e">
        <f>(100*O124)/$O$189</f>
        <v>#DIV/0!</v>
      </c>
      <c r="Q124" s="18" t="e">
        <f t="shared" ref="Q124" si="234">(1000000*P124)/100</f>
        <v>#DIV/0!</v>
      </c>
      <c r="R124" s="30" t="e">
        <f t="shared" ref="R124" si="235">O124-G124-H124-J124-L124-N124</f>
        <v>#DIV/0!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0</v>
      </c>
      <c r="L126" s="3">
        <f t="shared" si="239"/>
        <v>0</v>
      </c>
      <c r="M126" s="3">
        <f t="shared" si="239"/>
        <v>0</v>
      </c>
      <c r="N126" s="3">
        <f t="shared" si="239"/>
        <v>0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 t="e">
        <f t="shared" ref="D127:N127" si="240">(D126*100)/D$189</f>
        <v>#DIV/0!</v>
      </c>
      <c r="E127" s="3" t="e">
        <f t="shared" si="240"/>
        <v>#DIV/0!</v>
      </c>
      <c r="F127" s="3" t="e">
        <f t="shared" si="240"/>
        <v>#DIV/0!</v>
      </c>
      <c r="G127" s="3" t="e">
        <f t="shared" si="240"/>
        <v>#DIV/0!</v>
      </c>
      <c r="H127" s="3" t="e">
        <f t="shared" si="240"/>
        <v>#DIV/0!</v>
      </c>
      <c r="I127" s="3" t="e">
        <f t="shared" si="240"/>
        <v>#DIV/0!</v>
      </c>
      <c r="J127" s="3" t="e">
        <f t="shared" si="240"/>
        <v>#DIV/0!</v>
      </c>
      <c r="K127" s="3" t="e">
        <f t="shared" si="240"/>
        <v>#DIV/0!</v>
      </c>
      <c r="L127" s="3" t="e">
        <f t="shared" si="240"/>
        <v>#DIV/0!</v>
      </c>
      <c r="M127" s="3" t="e">
        <f t="shared" si="240"/>
        <v>#DIV/0!</v>
      </c>
      <c r="N127" s="3" t="e">
        <f t="shared" si="240"/>
        <v>#DIV/0!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 t="e">
        <f t="shared" ref="D128:N128" si="241">(D$3*D127)/100</f>
        <v>#DIV/0!</v>
      </c>
      <c r="E128" s="13" t="e">
        <f t="shared" si="241"/>
        <v>#DIV/0!</v>
      </c>
      <c r="F128" s="13" t="e">
        <f t="shared" si="241"/>
        <v>#DIV/0!</v>
      </c>
      <c r="G128" s="13" t="e">
        <f t="shared" si="241"/>
        <v>#DIV/0!</v>
      </c>
      <c r="H128" s="13" t="e">
        <f t="shared" si="241"/>
        <v>#DIV/0!</v>
      </c>
      <c r="I128" s="13" t="e">
        <f t="shared" si="241"/>
        <v>#DIV/0!</v>
      </c>
      <c r="J128" s="13" t="e">
        <f t="shared" si="241"/>
        <v>#DIV/0!</v>
      </c>
      <c r="K128" s="13" t="e">
        <f t="shared" si="241"/>
        <v>#DIV/0!</v>
      </c>
      <c r="L128" s="13" t="e">
        <f t="shared" si="241"/>
        <v>#DIV/0!</v>
      </c>
      <c r="M128" s="13" t="e">
        <f t="shared" si="241"/>
        <v>#DIV/0!</v>
      </c>
      <c r="N128" s="13" t="e">
        <f t="shared" si="241"/>
        <v>#DIV/0!</v>
      </c>
      <c r="O128" s="13" t="e">
        <f>SUM(D128:N128)</f>
        <v>#DIV/0!</v>
      </c>
      <c r="P128" s="13" t="e">
        <f>(100*O128)/$O$189</f>
        <v>#DIV/0!</v>
      </c>
      <c r="Q128" s="18" t="e">
        <f t="shared" ref="Q128" si="242">(1000000*P128)/100</f>
        <v>#DIV/0!</v>
      </c>
      <c r="R128" s="30" t="e">
        <f t="shared" ref="R128" si="243">O128-G128-H128-J128-L128-N128</f>
        <v>#DIV/0!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</v>
      </c>
      <c r="L130" s="3">
        <f t="shared" si="247"/>
        <v>0</v>
      </c>
      <c r="M130" s="3">
        <f t="shared" si="247"/>
        <v>0</v>
      </c>
      <c r="N130" s="3">
        <f t="shared" si="247"/>
        <v>0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 t="e">
        <f t="shared" ref="D131:N131" si="248">(D130*100)/D$189</f>
        <v>#DIV/0!</v>
      </c>
      <c r="E131" s="3" t="e">
        <f t="shared" si="248"/>
        <v>#DIV/0!</v>
      </c>
      <c r="F131" s="3" t="e">
        <f t="shared" si="248"/>
        <v>#DIV/0!</v>
      </c>
      <c r="G131" s="3" t="e">
        <f t="shared" si="248"/>
        <v>#DIV/0!</v>
      </c>
      <c r="H131" s="3" t="e">
        <f t="shared" si="248"/>
        <v>#DIV/0!</v>
      </c>
      <c r="I131" s="3" t="e">
        <f t="shared" si="248"/>
        <v>#DIV/0!</v>
      </c>
      <c r="J131" s="3" t="e">
        <f t="shared" si="248"/>
        <v>#DIV/0!</v>
      </c>
      <c r="K131" s="3" t="e">
        <f t="shared" si="248"/>
        <v>#DIV/0!</v>
      </c>
      <c r="L131" s="3" t="e">
        <f t="shared" si="248"/>
        <v>#DIV/0!</v>
      </c>
      <c r="M131" s="3" t="e">
        <f t="shared" si="248"/>
        <v>#DIV/0!</v>
      </c>
      <c r="N131" s="3" t="e">
        <f t="shared" si="248"/>
        <v>#DIV/0!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 t="e">
        <f t="shared" ref="D132:N132" si="249">(D$3*D131)/100</f>
        <v>#DIV/0!</v>
      </c>
      <c r="E132" s="13" t="e">
        <f t="shared" si="249"/>
        <v>#DIV/0!</v>
      </c>
      <c r="F132" s="13" t="e">
        <f t="shared" si="249"/>
        <v>#DIV/0!</v>
      </c>
      <c r="G132" s="13" t="e">
        <f t="shared" si="249"/>
        <v>#DIV/0!</v>
      </c>
      <c r="H132" s="13" t="e">
        <f t="shared" si="249"/>
        <v>#DIV/0!</v>
      </c>
      <c r="I132" s="13" t="e">
        <f t="shared" si="249"/>
        <v>#DIV/0!</v>
      </c>
      <c r="J132" s="13" t="e">
        <f t="shared" si="249"/>
        <v>#DIV/0!</v>
      </c>
      <c r="K132" s="13" t="e">
        <f t="shared" si="249"/>
        <v>#DIV/0!</v>
      </c>
      <c r="L132" s="13" t="e">
        <f t="shared" si="249"/>
        <v>#DIV/0!</v>
      </c>
      <c r="M132" s="13" t="e">
        <f t="shared" si="249"/>
        <v>#DIV/0!</v>
      </c>
      <c r="N132" s="13" t="e">
        <f t="shared" si="249"/>
        <v>#DIV/0!</v>
      </c>
      <c r="O132" s="13" t="e">
        <f>SUM(D132:N132)</f>
        <v>#DIV/0!</v>
      </c>
      <c r="P132" s="13" t="e">
        <f>(100*O132)/$O$189</f>
        <v>#DIV/0!</v>
      </c>
      <c r="Q132" s="18" t="e">
        <f t="shared" ref="Q132" si="250">(1000000*P132)/100</f>
        <v>#DIV/0!</v>
      </c>
      <c r="R132" s="30" t="e">
        <f t="shared" ref="R132" si="251">O132-G132-H132-J132-L132-N132</f>
        <v>#DIV/0!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 t="e">
        <f t="shared" ref="D135:N135" si="256">(D134*100)/D$189</f>
        <v>#DIV/0!</v>
      </c>
      <c r="E135" s="3" t="e">
        <f t="shared" si="256"/>
        <v>#DIV/0!</v>
      </c>
      <c r="F135" s="3" t="e">
        <f t="shared" si="256"/>
        <v>#DIV/0!</v>
      </c>
      <c r="G135" s="3" t="e">
        <f t="shared" si="256"/>
        <v>#DIV/0!</v>
      </c>
      <c r="H135" s="3" t="e">
        <f t="shared" si="256"/>
        <v>#DIV/0!</v>
      </c>
      <c r="I135" s="3" t="e">
        <f t="shared" si="256"/>
        <v>#DIV/0!</v>
      </c>
      <c r="J135" s="3" t="e">
        <f t="shared" si="256"/>
        <v>#DIV/0!</v>
      </c>
      <c r="K135" s="3" t="e">
        <f t="shared" si="256"/>
        <v>#DIV/0!</v>
      </c>
      <c r="L135" s="3" t="e">
        <f t="shared" si="256"/>
        <v>#DIV/0!</v>
      </c>
      <c r="M135" s="3" t="e">
        <f t="shared" si="256"/>
        <v>#DIV/0!</v>
      </c>
      <c r="N135" s="3" t="e">
        <f t="shared" si="256"/>
        <v>#DIV/0!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 t="e">
        <f t="shared" ref="D136:N136" si="257">(D$3*D135)/100</f>
        <v>#DIV/0!</v>
      </c>
      <c r="E136" s="13" t="e">
        <f t="shared" si="257"/>
        <v>#DIV/0!</v>
      </c>
      <c r="F136" s="13" t="e">
        <f t="shared" si="257"/>
        <v>#DIV/0!</v>
      </c>
      <c r="G136" s="13" t="e">
        <f t="shared" si="257"/>
        <v>#DIV/0!</v>
      </c>
      <c r="H136" s="13" t="e">
        <f t="shared" si="257"/>
        <v>#DIV/0!</v>
      </c>
      <c r="I136" s="13" t="e">
        <f t="shared" si="257"/>
        <v>#DIV/0!</v>
      </c>
      <c r="J136" s="13" t="e">
        <f t="shared" si="257"/>
        <v>#DIV/0!</v>
      </c>
      <c r="K136" s="13" t="e">
        <f t="shared" si="257"/>
        <v>#DIV/0!</v>
      </c>
      <c r="L136" s="13" t="e">
        <f t="shared" si="257"/>
        <v>#DIV/0!</v>
      </c>
      <c r="M136" s="13" t="e">
        <f t="shared" si="257"/>
        <v>#DIV/0!</v>
      </c>
      <c r="N136" s="13" t="e">
        <f t="shared" si="257"/>
        <v>#DIV/0!</v>
      </c>
      <c r="O136" s="13" t="e">
        <f>SUM(D136:N136)</f>
        <v>#DIV/0!</v>
      </c>
      <c r="P136" s="13" t="e">
        <f>(100*O136)/$O$189</f>
        <v>#DIV/0!</v>
      </c>
      <c r="Q136" s="18" t="e">
        <f t="shared" ref="Q136" si="258">(1000000*P136)/100</f>
        <v>#DIV/0!</v>
      </c>
      <c r="R136" s="30" t="e">
        <f t="shared" ref="R136" si="259">O136-G136-H136-J136-L136-N136</f>
        <v>#DIV/0!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 t="e">
        <f t="shared" ref="D139:N139" si="264">(D138*100)/D$189</f>
        <v>#DIV/0!</v>
      </c>
      <c r="E139" s="3" t="e">
        <f t="shared" si="264"/>
        <v>#DIV/0!</v>
      </c>
      <c r="F139" s="3" t="e">
        <f t="shared" si="264"/>
        <v>#DIV/0!</v>
      </c>
      <c r="G139" s="3" t="e">
        <f t="shared" si="264"/>
        <v>#DIV/0!</v>
      </c>
      <c r="H139" s="3" t="e">
        <f t="shared" si="264"/>
        <v>#DIV/0!</v>
      </c>
      <c r="I139" s="3" t="e">
        <f t="shared" si="264"/>
        <v>#DIV/0!</v>
      </c>
      <c r="J139" s="3" t="e">
        <f t="shared" si="264"/>
        <v>#DIV/0!</v>
      </c>
      <c r="K139" s="3" t="e">
        <f t="shared" si="264"/>
        <v>#DIV/0!</v>
      </c>
      <c r="L139" s="3" t="e">
        <f t="shared" si="264"/>
        <v>#DIV/0!</v>
      </c>
      <c r="M139" s="3" t="e">
        <f t="shared" si="264"/>
        <v>#DIV/0!</v>
      </c>
      <c r="N139" s="3" t="e">
        <f t="shared" si="264"/>
        <v>#DIV/0!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 t="e">
        <f t="shared" ref="D140:N140" si="265">(D$3*D139)/100</f>
        <v>#DIV/0!</v>
      </c>
      <c r="E140" s="13" t="e">
        <f t="shared" si="265"/>
        <v>#DIV/0!</v>
      </c>
      <c r="F140" s="13" t="e">
        <f t="shared" si="265"/>
        <v>#DIV/0!</v>
      </c>
      <c r="G140" s="13" t="e">
        <f t="shared" si="265"/>
        <v>#DIV/0!</v>
      </c>
      <c r="H140" s="13" t="e">
        <f t="shared" si="265"/>
        <v>#DIV/0!</v>
      </c>
      <c r="I140" s="13" t="e">
        <f t="shared" si="265"/>
        <v>#DIV/0!</v>
      </c>
      <c r="J140" s="13" t="e">
        <f t="shared" si="265"/>
        <v>#DIV/0!</v>
      </c>
      <c r="K140" s="13" t="e">
        <f t="shared" si="265"/>
        <v>#DIV/0!</v>
      </c>
      <c r="L140" s="13" t="e">
        <f t="shared" si="265"/>
        <v>#DIV/0!</v>
      </c>
      <c r="M140" s="13" t="e">
        <f t="shared" si="265"/>
        <v>#DIV/0!</v>
      </c>
      <c r="N140" s="13" t="e">
        <f t="shared" si="265"/>
        <v>#DIV/0!</v>
      </c>
      <c r="O140" s="13" t="e">
        <f>SUM(D140:N140)</f>
        <v>#DIV/0!</v>
      </c>
      <c r="P140" s="13" t="e">
        <f>(100*O140)/$O$189</f>
        <v>#DIV/0!</v>
      </c>
      <c r="Q140" s="18" t="e">
        <f t="shared" ref="Q140" si="266">(1000000*P140)/100</f>
        <v>#DIV/0!</v>
      </c>
      <c r="R140" s="30" t="e">
        <f t="shared" ref="R140" si="267">O140-G140-H140-J140-L140-N140</f>
        <v>#DIV/0!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 t="e">
        <f t="shared" ref="D143:N143" si="272">(D142*100)/D$189</f>
        <v>#DIV/0!</v>
      </c>
      <c r="E143" s="3" t="e">
        <f t="shared" si="272"/>
        <v>#DIV/0!</v>
      </c>
      <c r="F143" s="3" t="e">
        <f t="shared" si="272"/>
        <v>#DIV/0!</v>
      </c>
      <c r="G143" s="3" t="e">
        <f t="shared" si="272"/>
        <v>#DIV/0!</v>
      </c>
      <c r="H143" s="3" t="e">
        <f t="shared" si="272"/>
        <v>#DIV/0!</v>
      </c>
      <c r="I143" s="3" t="e">
        <f t="shared" si="272"/>
        <v>#DIV/0!</v>
      </c>
      <c r="J143" s="3" t="e">
        <f t="shared" si="272"/>
        <v>#DIV/0!</v>
      </c>
      <c r="K143" s="3" t="e">
        <f t="shared" si="272"/>
        <v>#DIV/0!</v>
      </c>
      <c r="L143" s="3" t="e">
        <f t="shared" si="272"/>
        <v>#DIV/0!</v>
      </c>
      <c r="M143" s="3" t="e">
        <f t="shared" si="272"/>
        <v>#DIV/0!</v>
      </c>
      <c r="N143" s="3" t="e">
        <f t="shared" si="272"/>
        <v>#DIV/0!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 t="e">
        <f t="shared" ref="D144:N144" si="273">(D$3*D143)/100</f>
        <v>#DIV/0!</v>
      </c>
      <c r="E144" s="13" t="e">
        <f t="shared" si="273"/>
        <v>#DIV/0!</v>
      </c>
      <c r="F144" s="13" t="e">
        <f t="shared" si="273"/>
        <v>#DIV/0!</v>
      </c>
      <c r="G144" s="13" t="e">
        <f t="shared" si="273"/>
        <v>#DIV/0!</v>
      </c>
      <c r="H144" s="13" t="e">
        <f t="shared" si="273"/>
        <v>#DIV/0!</v>
      </c>
      <c r="I144" s="13" t="e">
        <f t="shared" si="273"/>
        <v>#DIV/0!</v>
      </c>
      <c r="J144" s="13" t="e">
        <f t="shared" si="273"/>
        <v>#DIV/0!</v>
      </c>
      <c r="K144" s="13" t="e">
        <f t="shared" si="273"/>
        <v>#DIV/0!</v>
      </c>
      <c r="L144" s="13" t="e">
        <f t="shared" si="273"/>
        <v>#DIV/0!</v>
      </c>
      <c r="M144" s="13" t="e">
        <f t="shared" si="273"/>
        <v>#DIV/0!</v>
      </c>
      <c r="N144" s="13" t="e">
        <f t="shared" si="273"/>
        <v>#DIV/0!</v>
      </c>
      <c r="O144" s="13" t="e">
        <f>SUM(D144:N144)</f>
        <v>#DIV/0!</v>
      </c>
      <c r="P144" s="13" t="e">
        <f>(100*O144)/$O$189</f>
        <v>#DIV/0!</v>
      </c>
      <c r="Q144" s="18" t="e">
        <f t="shared" ref="Q144" si="274">(1000000*P144)/100</f>
        <v>#DIV/0!</v>
      </c>
      <c r="R144" s="30" t="e">
        <f t="shared" ref="R144" si="275">O144-G144-H144-J144-L144-N144</f>
        <v>#DIV/0!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 t="e">
        <f t="shared" ref="D147:N147" si="280">(D146*100)/D$189</f>
        <v>#DIV/0!</v>
      </c>
      <c r="E147" s="3" t="e">
        <f t="shared" si="280"/>
        <v>#DIV/0!</v>
      </c>
      <c r="F147" s="3" t="e">
        <f t="shared" si="280"/>
        <v>#DIV/0!</v>
      </c>
      <c r="G147" s="3" t="e">
        <f t="shared" si="280"/>
        <v>#DIV/0!</v>
      </c>
      <c r="H147" s="3" t="e">
        <f t="shared" si="280"/>
        <v>#DIV/0!</v>
      </c>
      <c r="I147" s="3" t="e">
        <f t="shared" si="280"/>
        <v>#DIV/0!</v>
      </c>
      <c r="J147" s="3" t="e">
        <f t="shared" si="280"/>
        <v>#DIV/0!</v>
      </c>
      <c r="K147" s="3" t="e">
        <f t="shared" si="280"/>
        <v>#DIV/0!</v>
      </c>
      <c r="L147" s="3" t="e">
        <f t="shared" si="280"/>
        <v>#DIV/0!</v>
      </c>
      <c r="M147" s="3" t="e">
        <f t="shared" si="280"/>
        <v>#DIV/0!</v>
      </c>
      <c r="N147" s="3" t="e">
        <f t="shared" si="280"/>
        <v>#DIV/0!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 t="e">
        <f t="shared" ref="D148:N148" si="281">(D$3*D147)/100</f>
        <v>#DIV/0!</v>
      </c>
      <c r="E148" s="13" t="e">
        <f t="shared" si="281"/>
        <v>#DIV/0!</v>
      </c>
      <c r="F148" s="13" t="e">
        <f t="shared" si="281"/>
        <v>#DIV/0!</v>
      </c>
      <c r="G148" s="13" t="e">
        <f t="shared" si="281"/>
        <v>#DIV/0!</v>
      </c>
      <c r="H148" s="13" t="e">
        <f t="shared" si="281"/>
        <v>#DIV/0!</v>
      </c>
      <c r="I148" s="13" t="e">
        <f t="shared" si="281"/>
        <v>#DIV/0!</v>
      </c>
      <c r="J148" s="13" t="e">
        <f t="shared" si="281"/>
        <v>#DIV/0!</v>
      </c>
      <c r="K148" s="13" t="e">
        <f t="shared" si="281"/>
        <v>#DIV/0!</v>
      </c>
      <c r="L148" s="13" t="e">
        <f t="shared" si="281"/>
        <v>#DIV/0!</v>
      </c>
      <c r="M148" s="13" t="e">
        <f t="shared" si="281"/>
        <v>#DIV/0!</v>
      </c>
      <c r="N148" s="13" t="e">
        <f t="shared" si="281"/>
        <v>#DIV/0!</v>
      </c>
      <c r="O148" s="13" t="e">
        <f>SUM(D148:N148)</f>
        <v>#DIV/0!</v>
      </c>
      <c r="P148" s="13" t="e">
        <f>(100*O148)/$O$189</f>
        <v>#DIV/0!</v>
      </c>
      <c r="Q148" s="18" t="e">
        <f t="shared" ref="Q148" si="282">(1000000*P148)/100</f>
        <v>#DIV/0!</v>
      </c>
      <c r="R148" s="30" t="e">
        <f t="shared" ref="R148" si="283">O148-G148-H148-J148-L148-N148</f>
        <v>#DIV/0!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 t="e">
        <f t="shared" ref="D151:N151" si="288">(D150*100)/D$189</f>
        <v>#DIV/0!</v>
      </c>
      <c r="E151" s="3" t="e">
        <f t="shared" si="288"/>
        <v>#DIV/0!</v>
      </c>
      <c r="F151" s="3" t="e">
        <f t="shared" si="288"/>
        <v>#DIV/0!</v>
      </c>
      <c r="G151" s="3" t="e">
        <f t="shared" si="288"/>
        <v>#DIV/0!</v>
      </c>
      <c r="H151" s="3" t="e">
        <f t="shared" si="288"/>
        <v>#DIV/0!</v>
      </c>
      <c r="I151" s="3" t="e">
        <f t="shared" si="288"/>
        <v>#DIV/0!</v>
      </c>
      <c r="J151" s="3" t="e">
        <f t="shared" si="288"/>
        <v>#DIV/0!</v>
      </c>
      <c r="K151" s="3" t="e">
        <f t="shared" si="288"/>
        <v>#DIV/0!</v>
      </c>
      <c r="L151" s="3" t="e">
        <f t="shared" si="288"/>
        <v>#DIV/0!</v>
      </c>
      <c r="M151" s="3" t="e">
        <f t="shared" si="288"/>
        <v>#DIV/0!</v>
      </c>
      <c r="N151" s="3" t="e">
        <f t="shared" si="288"/>
        <v>#DIV/0!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 t="e">
        <f t="shared" ref="D152:N152" si="289">(D$3*D151)/100</f>
        <v>#DIV/0!</v>
      </c>
      <c r="E152" s="13" t="e">
        <f t="shared" si="289"/>
        <v>#DIV/0!</v>
      </c>
      <c r="F152" s="13" t="e">
        <f t="shared" si="289"/>
        <v>#DIV/0!</v>
      </c>
      <c r="G152" s="13" t="e">
        <f t="shared" si="289"/>
        <v>#DIV/0!</v>
      </c>
      <c r="H152" s="13" t="e">
        <f t="shared" si="289"/>
        <v>#DIV/0!</v>
      </c>
      <c r="I152" s="13" t="e">
        <f t="shared" si="289"/>
        <v>#DIV/0!</v>
      </c>
      <c r="J152" s="13" t="e">
        <f t="shared" si="289"/>
        <v>#DIV/0!</v>
      </c>
      <c r="K152" s="13" t="e">
        <f t="shared" si="289"/>
        <v>#DIV/0!</v>
      </c>
      <c r="L152" s="13" t="e">
        <f t="shared" si="289"/>
        <v>#DIV/0!</v>
      </c>
      <c r="M152" s="13" t="e">
        <f t="shared" si="289"/>
        <v>#DIV/0!</v>
      </c>
      <c r="N152" s="13" t="e">
        <f t="shared" si="289"/>
        <v>#DIV/0!</v>
      </c>
      <c r="O152" s="13" t="e">
        <f>SUM(D152:N152)</f>
        <v>#DIV/0!</v>
      </c>
      <c r="P152" s="13" t="e">
        <f>(100*O152)/$O$189</f>
        <v>#DIV/0!</v>
      </c>
      <c r="Q152" s="18" t="e">
        <f t="shared" ref="Q152" si="290">(1000000*P152)/100</f>
        <v>#DIV/0!</v>
      </c>
      <c r="R152" s="30" t="e">
        <f t="shared" ref="R152" si="291">O152-G152-H152-J152-L152-N152</f>
        <v>#DIV/0!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 t="e">
        <f t="shared" ref="D155:N155" si="296">(D154*100)/D$189</f>
        <v>#DIV/0!</v>
      </c>
      <c r="E155" s="3" t="e">
        <f t="shared" si="296"/>
        <v>#DIV/0!</v>
      </c>
      <c r="F155" s="3" t="e">
        <f t="shared" si="296"/>
        <v>#DIV/0!</v>
      </c>
      <c r="G155" s="3" t="e">
        <f t="shared" si="296"/>
        <v>#DIV/0!</v>
      </c>
      <c r="H155" s="3" t="e">
        <f t="shared" si="296"/>
        <v>#DIV/0!</v>
      </c>
      <c r="I155" s="3" t="e">
        <f t="shared" si="296"/>
        <v>#DIV/0!</v>
      </c>
      <c r="J155" s="3" t="e">
        <f t="shared" si="296"/>
        <v>#DIV/0!</v>
      </c>
      <c r="K155" s="3" t="e">
        <f t="shared" si="296"/>
        <v>#DIV/0!</v>
      </c>
      <c r="L155" s="3" t="e">
        <f t="shared" si="296"/>
        <v>#DIV/0!</v>
      </c>
      <c r="M155" s="3" t="e">
        <f t="shared" si="296"/>
        <v>#DIV/0!</v>
      </c>
      <c r="N155" s="3" t="e">
        <f t="shared" si="296"/>
        <v>#DIV/0!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 t="e">
        <f t="shared" ref="D156:N156" si="297">(D$3*D155)/100</f>
        <v>#DIV/0!</v>
      </c>
      <c r="E156" s="13" t="e">
        <f t="shared" si="297"/>
        <v>#DIV/0!</v>
      </c>
      <c r="F156" s="13" t="e">
        <f t="shared" si="297"/>
        <v>#DIV/0!</v>
      </c>
      <c r="G156" s="13" t="e">
        <f t="shared" si="297"/>
        <v>#DIV/0!</v>
      </c>
      <c r="H156" s="13" t="e">
        <f t="shared" si="297"/>
        <v>#DIV/0!</v>
      </c>
      <c r="I156" s="13" t="e">
        <f t="shared" si="297"/>
        <v>#DIV/0!</v>
      </c>
      <c r="J156" s="13" t="e">
        <f t="shared" si="297"/>
        <v>#DIV/0!</v>
      </c>
      <c r="K156" s="13" t="e">
        <f t="shared" si="297"/>
        <v>#DIV/0!</v>
      </c>
      <c r="L156" s="13" t="e">
        <f t="shared" si="297"/>
        <v>#DIV/0!</v>
      </c>
      <c r="M156" s="13" t="e">
        <f t="shared" si="297"/>
        <v>#DIV/0!</v>
      </c>
      <c r="N156" s="13" t="e">
        <f t="shared" si="297"/>
        <v>#DIV/0!</v>
      </c>
      <c r="O156" s="13" t="e">
        <f>SUM(D156:N156)</f>
        <v>#DIV/0!</v>
      </c>
      <c r="P156" s="13" t="e">
        <f>(100*O156)/$O$189</f>
        <v>#DIV/0!</v>
      </c>
      <c r="Q156" s="18" t="e">
        <f t="shared" ref="Q156" si="298">(1000000*P156)/100</f>
        <v>#DIV/0!</v>
      </c>
      <c r="R156" s="30" t="e">
        <f t="shared" ref="R156" si="299">O156-G156-H156-J156-L156-N156</f>
        <v>#DIV/0!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 t="e">
        <f t="shared" ref="D159:N159" si="304">(D158*100)/D$189</f>
        <v>#DIV/0!</v>
      </c>
      <c r="E159" s="3" t="e">
        <f t="shared" si="304"/>
        <v>#DIV/0!</v>
      </c>
      <c r="F159" s="3" t="e">
        <f t="shared" si="304"/>
        <v>#DIV/0!</v>
      </c>
      <c r="G159" s="3" t="e">
        <f t="shared" si="304"/>
        <v>#DIV/0!</v>
      </c>
      <c r="H159" s="3" t="e">
        <f t="shared" si="304"/>
        <v>#DIV/0!</v>
      </c>
      <c r="I159" s="3" t="e">
        <f t="shared" si="304"/>
        <v>#DIV/0!</v>
      </c>
      <c r="J159" s="3" t="e">
        <f t="shared" si="304"/>
        <v>#DIV/0!</v>
      </c>
      <c r="K159" s="3" t="e">
        <f t="shared" si="304"/>
        <v>#DIV/0!</v>
      </c>
      <c r="L159" s="3" t="e">
        <f t="shared" si="304"/>
        <v>#DIV/0!</v>
      </c>
      <c r="M159" s="3" t="e">
        <f t="shared" si="304"/>
        <v>#DIV/0!</v>
      </c>
      <c r="N159" s="3" t="e">
        <f t="shared" si="304"/>
        <v>#DIV/0!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 t="e">
        <f t="shared" ref="D160:N160" si="305">(D$3*D159)/100</f>
        <v>#DIV/0!</v>
      </c>
      <c r="E160" s="13" t="e">
        <f t="shared" si="305"/>
        <v>#DIV/0!</v>
      </c>
      <c r="F160" s="13" t="e">
        <f t="shared" si="305"/>
        <v>#DIV/0!</v>
      </c>
      <c r="G160" s="13" t="e">
        <f t="shared" si="305"/>
        <v>#DIV/0!</v>
      </c>
      <c r="H160" s="13" t="e">
        <f t="shared" si="305"/>
        <v>#DIV/0!</v>
      </c>
      <c r="I160" s="13" t="e">
        <f t="shared" si="305"/>
        <v>#DIV/0!</v>
      </c>
      <c r="J160" s="13" t="e">
        <f t="shared" si="305"/>
        <v>#DIV/0!</v>
      </c>
      <c r="K160" s="13" t="e">
        <f t="shared" si="305"/>
        <v>#DIV/0!</v>
      </c>
      <c r="L160" s="13" t="e">
        <f t="shared" si="305"/>
        <v>#DIV/0!</v>
      </c>
      <c r="M160" s="13" t="e">
        <f t="shared" si="305"/>
        <v>#DIV/0!</v>
      </c>
      <c r="N160" s="13" t="e">
        <f t="shared" si="305"/>
        <v>#DIV/0!</v>
      </c>
      <c r="O160" s="13" t="e">
        <f>SUM(D160:N160)</f>
        <v>#DIV/0!</v>
      </c>
      <c r="P160" s="13" t="e">
        <f>(100*O160)/$O$189</f>
        <v>#DIV/0!</v>
      </c>
      <c r="Q160" s="18" t="e">
        <f t="shared" ref="Q160" si="306">(1000000*P160)/100</f>
        <v>#DIV/0!</v>
      </c>
      <c r="R160" s="30" t="e">
        <f t="shared" ref="R160" si="307">O160-G160-H160-J160-L160-N160</f>
        <v>#DIV/0!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 t="e">
        <f t="shared" ref="D163:N163" si="312">(D162*100)/D$189</f>
        <v>#DIV/0!</v>
      </c>
      <c r="E163" s="3" t="e">
        <f t="shared" si="312"/>
        <v>#DIV/0!</v>
      </c>
      <c r="F163" s="3" t="e">
        <f t="shared" si="312"/>
        <v>#DIV/0!</v>
      </c>
      <c r="G163" s="3" t="e">
        <f t="shared" si="312"/>
        <v>#DIV/0!</v>
      </c>
      <c r="H163" s="3" t="e">
        <f t="shared" si="312"/>
        <v>#DIV/0!</v>
      </c>
      <c r="I163" s="3" t="e">
        <f t="shared" si="312"/>
        <v>#DIV/0!</v>
      </c>
      <c r="J163" s="3" t="e">
        <f t="shared" si="312"/>
        <v>#DIV/0!</v>
      </c>
      <c r="K163" s="3" t="e">
        <f t="shared" si="312"/>
        <v>#DIV/0!</v>
      </c>
      <c r="L163" s="3" t="e">
        <f t="shared" si="312"/>
        <v>#DIV/0!</v>
      </c>
      <c r="M163" s="3" t="e">
        <f t="shared" si="312"/>
        <v>#DIV/0!</v>
      </c>
      <c r="N163" s="3" t="e">
        <f t="shared" si="312"/>
        <v>#DIV/0!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 t="e">
        <f t="shared" ref="D164:N164" si="313">(D$3*D163)/100</f>
        <v>#DIV/0!</v>
      </c>
      <c r="E164" s="13" t="e">
        <f t="shared" si="313"/>
        <v>#DIV/0!</v>
      </c>
      <c r="F164" s="13" t="e">
        <f t="shared" si="313"/>
        <v>#DIV/0!</v>
      </c>
      <c r="G164" s="13" t="e">
        <f t="shared" si="313"/>
        <v>#DIV/0!</v>
      </c>
      <c r="H164" s="13" t="e">
        <f t="shared" si="313"/>
        <v>#DIV/0!</v>
      </c>
      <c r="I164" s="13" t="e">
        <f t="shared" si="313"/>
        <v>#DIV/0!</v>
      </c>
      <c r="J164" s="13" t="e">
        <f t="shared" si="313"/>
        <v>#DIV/0!</v>
      </c>
      <c r="K164" s="13" t="e">
        <f t="shared" si="313"/>
        <v>#DIV/0!</v>
      </c>
      <c r="L164" s="13" t="e">
        <f t="shared" si="313"/>
        <v>#DIV/0!</v>
      </c>
      <c r="M164" s="13" t="e">
        <f t="shared" si="313"/>
        <v>#DIV/0!</v>
      </c>
      <c r="N164" s="13" t="e">
        <f t="shared" si="313"/>
        <v>#DIV/0!</v>
      </c>
      <c r="O164" s="13" t="e">
        <f>SUM(D164:N164)</f>
        <v>#DIV/0!</v>
      </c>
      <c r="P164" s="13" t="e">
        <f>(100*O164)/$O$189</f>
        <v>#DIV/0!</v>
      </c>
      <c r="Q164" s="18" t="e">
        <f t="shared" ref="Q164" si="314">(1000000*P164)/100</f>
        <v>#DIV/0!</v>
      </c>
      <c r="R164" s="30" t="e">
        <f t="shared" ref="R164" si="315">O164-G164-H164-J164-L164-N164</f>
        <v>#DIV/0!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 t="e">
        <f t="shared" ref="D167:N167" si="320">(D166*100)/D$189</f>
        <v>#DIV/0!</v>
      </c>
      <c r="E167" s="3" t="e">
        <f t="shared" si="320"/>
        <v>#DIV/0!</v>
      </c>
      <c r="F167" s="3" t="e">
        <f t="shared" si="320"/>
        <v>#DIV/0!</v>
      </c>
      <c r="G167" s="3" t="e">
        <f t="shared" si="320"/>
        <v>#DIV/0!</v>
      </c>
      <c r="H167" s="3" t="e">
        <f t="shared" si="320"/>
        <v>#DIV/0!</v>
      </c>
      <c r="I167" s="3" t="e">
        <f t="shared" si="320"/>
        <v>#DIV/0!</v>
      </c>
      <c r="J167" s="3" t="e">
        <f t="shared" si="320"/>
        <v>#DIV/0!</v>
      </c>
      <c r="K167" s="3" t="e">
        <f t="shared" si="320"/>
        <v>#DIV/0!</v>
      </c>
      <c r="L167" s="3" t="e">
        <f t="shared" si="320"/>
        <v>#DIV/0!</v>
      </c>
      <c r="M167" s="3" t="e">
        <f t="shared" si="320"/>
        <v>#DIV/0!</v>
      </c>
      <c r="N167" s="3" t="e">
        <f t="shared" si="320"/>
        <v>#DIV/0!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 t="e">
        <f t="shared" ref="D168:N168" si="321">(D$3*D167)/100</f>
        <v>#DIV/0!</v>
      </c>
      <c r="E168" s="13" t="e">
        <f t="shared" si="321"/>
        <v>#DIV/0!</v>
      </c>
      <c r="F168" s="13" t="e">
        <f t="shared" si="321"/>
        <v>#DIV/0!</v>
      </c>
      <c r="G168" s="13" t="e">
        <f t="shared" si="321"/>
        <v>#DIV/0!</v>
      </c>
      <c r="H168" s="13" t="e">
        <f t="shared" si="321"/>
        <v>#DIV/0!</v>
      </c>
      <c r="I168" s="13" t="e">
        <f t="shared" si="321"/>
        <v>#DIV/0!</v>
      </c>
      <c r="J168" s="13" t="e">
        <f t="shared" si="321"/>
        <v>#DIV/0!</v>
      </c>
      <c r="K168" s="13" t="e">
        <f t="shared" si="321"/>
        <v>#DIV/0!</v>
      </c>
      <c r="L168" s="13" t="e">
        <f t="shared" si="321"/>
        <v>#DIV/0!</v>
      </c>
      <c r="M168" s="13" t="e">
        <f t="shared" si="321"/>
        <v>#DIV/0!</v>
      </c>
      <c r="N168" s="13" t="e">
        <f t="shared" si="321"/>
        <v>#DIV/0!</v>
      </c>
      <c r="O168" s="13" t="e">
        <f>SUM(D168:N168)</f>
        <v>#DIV/0!</v>
      </c>
      <c r="P168" s="13" t="e">
        <f>(100*O168)/$O$189</f>
        <v>#DIV/0!</v>
      </c>
      <c r="Q168" s="18" t="e">
        <f t="shared" ref="Q168" si="322">(1000000*P168)/100</f>
        <v>#DIV/0!</v>
      </c>
      <c r="R168" s="30" t="e">
        <f t="shared" ref="R168" si="323">O168-G168-H168-J168-L168-N168</f>
        <v>#DIV/0!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 t="e">
        <f t="shared" ref="D171:N171" si="328">(D170*100)/D$189</f>
        <v>#DIV/0!</v>
      </c>
      <c r="E171" s="3" t="e">
        <f t="shared" si="328"/>
        <v>#DIV/0!</v>
      </c>
      <c r="F171" s="3" t="e">
        <f t="shared" si="328"/>
        <v>#DIV/0!</v>
      </c>
      <c r="G171" s="3" t="e">
        <f t="shared" si="328"/>
        <v>#DIV/0!</v>
      </c>
      <c r="H171" s="3" t="e">
        <f t="shared" si="328"/>
        <v>#DIV/0!</v>
      </c>
      <c r="I171" s="3" t="e">
        <f t="shared" si="328"/>
        <v>#DIV/0!</v>
      </c>
      <c r="J171" s="3" t="e">
        <f t="shared" si="328"/>
        <v>#DIV/0!</v>
      </c>
      <c r="K171" s="3" t="e">
        <f t="shared" si="328"/>
        <v>#DIV/0!</v>
      </c>
      <c r="L171" s="3" t="e">
        <f t="shared" si="328"/>
        <v>#DIV/0!</v>
      </c>
      <c r="M171" s="3" t="e">
        <f t="shared" si="328"/>
        <v>#DIV/0!</v>
      </c>
      <c r="N171" s="3" t="e">
        <f t="shared" si="328"/>
        <v>#DIV/0!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 t="e">
        <f t="shared" ref="D172:N172" si="329">(D$3*D171)/100</f>
        <v>#DIV/0!</v>
      </c>
      <c r="E172" s="13" t="e">
        <f t="shared" si="329"/>
        <v>#DIV/0!</v>
      </c>
      <c r="F172" s="13" t="e">
        <f t="shared" si="329"/>
        <v>#DIV/0!</v>
      </c>
      <c r="G172" s="13" t="e">
        <f t="shared" si="329"/>
        <v>#DIV/0!</v>
      </c>
      <c r="H172" s="13" t="e">
        <f t="shared" si="329"/>
        <v>#DIV/0!</v>
      </c>
      <c r="I172" s="13" t="e">
        <f t="shared" si="329"/>
        <v>#DIV/0!</v>
      </c>
      <c r="J172" s="13" t="e">
        <f t="shared" si="329"/>
        <v>#DIV/0!</v>
      </c>
      <c r="K172" s="13" t="e">
        <f t="shared" si="329"/>
        <v>#DIV/0!</v>
      </c>
      <c r="L172" s="13" t="e">
        <f t="shared" si="329"/>
        <v>#DIV/0!</v>
      </c>
      <c r="M172" s="13" t="e">
        <f t="shared" si="329"/>
        <v>#DIV/0!</v>
      </c>
      <c r="N172" s="13" t="e">
        <f t="shared" si="329"/>
        <v>#DIV/0!</v>
      </c>
      <c r="O172" s="13" t="e">
        <f>SUM(D172:N172)</f>
        <v>#DIV/0!</v>
      </c>
      <c r="P172" s="13" t="e">
        <f>(100*O172)/$O$189</f>
        <v>#DIV/0!</v>
      </c>
      <c r="Q172" s="18" t="e">
        <f t="shared" ref="Q172" si="330">(1000000*P172)/100</f>
        <v>#DIV/0!</v>
      </c>
      <c r="R172" s="30" t="e">
        <f t="shared" ref="R172" si="331">O172-G172-H172-J172-L172-N172</f>
        <v>#DIV/0!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 t="e">
        <f t="shared" ref="D175:N175" si="336">(D174*100)/D$189</f>
        <v>#DIV/0!</v>
      </c>
      <c r="E175" s="3" t="e">
        <f t="shared" si="336"/>
        <v>#DIV/0!</v>
      </c>
      <c r="F175" s="3" t="e">
        <f t="shared" si="336"/>
        <v>#DIV/0!</v>
      </c>
      <c r="G175" s="3" t="e">
        <f t="shared" si="336"/>
        <v>#DIV/0!</v>
      </c>
      <c r="H175" s="3" t="e">
        <f t="shared" si="336"/>
        <v>#DIV/0!</v>
      </c>
      <c r="I175" s="3" t="e">
        <f t="shared" si="336"/>
        <v>#DIV/0!</v>
      </c>
      <c r="J175" s="3" t="e">
        <f t="shared" si="336"/>
        <v>#DIV/0!</v>
      </c>
      <c r="K175" s="3" t="e">
        <f t="shared" si="336"/>
        <v>#DIV/0!</v>
      </c>
      <c r="L175" s="3" t="e">
        <f t="shared" si="336"/>
        <v>#DIV/0!</v>
      </c>
      <c r="M175" s="3" t="e">
        <f t="shared" si="336"/>
        <v>#DIV/0!</v>
      </c>
      <c r="N175" s="3" t="e">
        <f t="shared" si="336"/>
        <v>#DIV/0!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 t="e">
        <f t="shared" ref="D176:N176" si="337">(D$3*D175)/100</f>
        <v>#DIV/0!</v>
      </c>
      <c r="E176" s="13" t="e">
        <f t="shared" si="337"/>
        <v>#DIV/0!</v>
      </c>
      <c r="F176" s="13" t="e">
        <f t="shared" si="337"/>
        <v>#DIV/0!</v>
      </c>
      <c r="G176" s="13" t="e">
        <f t="shared" si="337"/>
        <v>#DIV/0!</v>
      </c>
      <c r="H176" s="13" t="e">
        <f t="shared" si="337"/>
        <v>#DIV/0!</v>
      </c>
      <c r="I176" s="13" t="e">
        <f t="shared" si="337"/>
        <v>#DIV/0!</v>
      </c>
      <c r="J176" s="13" t="e">
        <f t="shared" si="337"/>
        <v>#DIV/0!</v>
      </c>
      <c r="K176" s="13" t="e">
        <f t="shared" si="337"/>
        <v>#DIV/0!</v>
      </c>
      <c r="L176" s="13" t="e">
        <f t="shared" si="337"/>
        <v>#DIV/0!</v>
      </c>
      <c r="M176" s="13" t="e">
        <f t="shared" si="337"/>
        <v>#DIV/0!</v>
      </c>
      <c r="N176" s="13" t="e">
        <f t="shared" si="337"/>
        <v>#DIV/0!</v>
      </c>
      <c r="O176" s="13" t="e">
        <f>SUM(D176:N176)</f>
        <v>#DIV/0!</v>
      </c>
      <c r="P176" s="13" t="e">
        <f>(100*O176)/$O$189</f>
        <v>#DIV/0!</v>
      </c>
      <c r="Q176" s="18" t="e">
        <f t="shared" ref="Q176" si="338">(1000000*P176)/100</f>
        <v>#DIV/0!</v>
      </c>
      <c r="R176" s="30" t="e">
        <f t="shared" ref="R176" si="339">O176-G176-H176-J176-L176-N176</f>
        <v>#DIV/0!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 t="e">
        <f t="shared" ref="D179:N179" si="344">(D178*100)/D$189</f>
        <v>#DIV/0!</v>
      </c>
      <c r="E179" s="3" t="e">
        <f t="shared" si="344"/>
        <v>#DIV/0!</v>
      </c>
      <c r="F179" s="3" t="e">
        <f t="shared" si="344"/>
        <v>#DIV/0!</v>
      </c>
      <c r="G179" s="3" t="e">
        <f t="shared" si="344"/>
        <v>#DIV/0!</v>
      </c>
      <c r="H179" s="3" t="e">
        <f t="shared" si="344"/>
        <v>#DIV/0!</v>
      </c>
      <c r="I179" s="3" t="e">
        <f t="shared" si="344"/>
        <v>#DIV/0!</v>
      </c>
      <c r="J179" s="3" t="e">
        <f t="shared" si="344"/>
        <v>#DIV/0!</v>
      </c>
      <c r="K179" s="3" t="e">
        <f t="shared" si="344"/>
        <v>#DIV/0!</v>
      </c>
      <c r="L179" s="3" t="e">
        <f t="shared" si="344"/>
        <v>#DIV/0!</v>
      </c>
      <c r="M179" s="3" t="e">
        <f t="shared" si="344"/>
        <v>#DIV/0!</v>
      </c>
      <c r="N179" s="3" t="e">
        <f t="shared" si="344"/>
        <v>#DIV/0!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 t="e">
        <f t="shared" ref="D180:N180" si="345">(D$3*D179)/100</f>
        <v>#DIV/0!</v>
      </c>
      <c r="E180" s="13" t="e">
        <f t="shared" si="345"/>
        <v>#DIV/0!</v>
      </c>
      <c r="F180" s="13" t="e">
        <f t="shared" si="345"/>
        <v>#DIV/0!</v>
      </c>
      <c r="G180" s="13" t="e">
        <f t="shared" si="345"/>
        <v>#DIV/0!</v>
      </c>
      <c r="H180" s="13" t="e">
        <f t="shared" si="345"/>
        <v>#DIV/0!</v>
      </c>
      <c r="I180" s="13" t="e">
        <f t="shared" si="345"/>
        <v>#DIV/0!</v>
      </c>
      <c r="J180" s="13" t="e">
        <f t="shared" si="345"/>
        <v>#DIV/0!</v>
      </c>
      <c r="K180" s="13" t="e">
        <f t="shared" si="345"/>
        <v>#DIV/0!</v>
      </c>
      <c r="L180" s="13" t="e">
        <f t="shared" si="345"/>
        <v>#DIV/0!</v>
      </c>
      <c r="M180" s="13" t="e">
        <f t="shared" si="345"/>
        <v>#DIV/0!</v>
      </c>
      <c r="N180" s="13" t="e">
        <f t="shared" si="345"/>
        <v>#DIV/0!</v>
      </c>
      <c r="O180" s="13" t="e">
        <f>SUM(D180:N180)</f>
        <v>#DIV/0!</v>
      </c>
      <c r="P180" s="13" t="e">
        <f>(100*O180)/$O$189</f>
        <v>#DIV/0!</v>
      </c>
      <c r="Q180" s="18" t="e">
        <f t="shared" ref="Q180" si="346">(1000000*P180)/100</f>
        <v>#DIV/0!</v>
      </c>
      <c r="R180" s="30" t="e">
        <f t="shared" ref="R180" si="347">O180-G180-H180-J180-L180-N180</f>
        <v>#DIV/0!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 t="e">
        <f t="shared" ref="D183:N183" si="352">(D182*100)/D$189</f>
        <v>#DIV/0!</v>
      </c>
      <c r="E183" s="3" t="e">
        <f t="shared" si="352"/>
        <v>#DIV/0!</v>
      </c>
      <c r="F183" s="3" t="e">
        <f t="shared" si="352"/>
        <v>#DIV/0!</v>
      </c>
      <c r="G183" s="3" t="e">
        <f t="shared" si="352"/>
        <v>#DIV/0!</v>
      </c>
      <c r="H183" s="3" t="e">
        <f t="shared" si="352"/>
        <v>#DIV/0!</v>
      </c>
      <c r="I183" s="3" t="e">
        <f t="shared" si="352"/>
        <v>#DIV/0!</v>
      </c>
      <c r="J183" s="3" t="e">
        <f t="shared" si="352"/>
        <v>#DIV/0!</v>
      </c>
      <c r="K183" s="3" t="e">
        <f t="shared" si="352"/>
        <v>#DIV/0!</v>
      </c>
      <c r="L183" s="3" t="e">
        <f t="shared" si="352"/>
        <v>#DIV/0!</v>
      </c>
      <c r="M183" s="3" t="e">
        <f t="shared" si="352"/>
        <v>#DIV/0!</v>
      </c>
      <c r="N183" s="3" t="e">
        <f t="shared" si="352"/>
        <v>#DIV/0!</v>
      </c>
      <c r="O183" s="3"/>
      <c r="P183" s="3"/>
      <c r="Q183" s="16"/>
      <c r="R183" s="14"/>
    </row>
    <row r="184" spans="1:21" ht="15" thickBot="1" x14ac:dyDescent="0.25">
      <c r="A184" s="21"/>
      <c r="B184" s="11"/>
      <c r="C184" s="12" t="s">
        <v>19</v>
      </c>
      <c r="D184" s="13" t="e">
        <f t="shared" ref="D184:N184" si="353">(D$3*D183)/100</f>
        <v>#DIV/0!</v>
      </c>
      <c r="E184" s="13" t="e">
        <f t="shared" si="353"/>
        <v>#DIV/0!</v>
      </c>
      <c r="F184" s="13" t="e">
        <f t="shared" si="353"/>
        <v>#DIV/0!</v>
      </c>
      <c r="G184" s="13" t="e">
        <f t="shared" si="353"/>
        <v>#DIV/0!</v>
      </c>
      <c r="H184" s="13" t="e">
        <f t="shared" si="353"/>
        <v>#DIV/0!</v>
      </c>
      <c r="I184" s="13" t="e">
        <f t="shared" si="353"/>
        <v>#DIV/0!</v>
      </c>
      <c r="J184" s="13" t="e">
        <f t="shared" si="353"/>
        <v>#DIV/0!</v>
      </c>
      <c r="K184" s="13" t="e">
        <f t="shared" si="353"/>
        <v>#DIV/0!</v>
      </c>
      <c r="L184" s="13" t="e">
        <f t="shared" si="353"/>
        <v>#DIV/0!</v>
      </c>
      <c r="M184" s="13" t="e">
        <f t="shared" si="353"/>
        <v>#DIV/0!</v>
      </c>
      <c r="N184" s="13" t="e">
        <f t="shared" si="353"/>
        <v>#DIV/0!</v>
      </c>
      <c r="O184" s="13" t="e">
        <f>SUM(D184:N184)</f>
        <v>#DIV/0!</v>
      </c>
      <c r="P184" s="13" t="e">
        <f>(100*O184)/$O$189</f>
        <v>#DIV/0!</v>
      </c>
      <c r="Q184" s="18" t="e">
        <f t="shared" ref="Q184" si="354">(1000000*P184)/100</f>
        <v>#DIV/0!</v>
      </c>
      <c r="R184" s="30" t="e">
        <f t="shared" ref="R184" si="355">O184-G184-H184-J184-L184-N184</f>
        <v>#DIV/0!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 t="e">
        <f>(D186*100)/D$189</f>
        <v>#DIV/0!</v>
      </c>
      <c r="E187" s="3" t="e">
        <f t="shared" ref="E187:N187" si="360">(E186*100)/E$189</f>
        <v>#DIV/0!</v>
      </c>
      <c r="F187" s="3" t="e">
        <f t="shared" si="360"/>
        <v>#DIV/0!</v>
      </c>
      <c r="G187" s="3" t="e">
        <f t="shared" si="360"/>
        <v>#DIV/0!</v>
      </c>
      <c r="H187" s="3" t="e">
        <f t="shared" si="360"/>
        <v>#DIV/0!</v>
      </c>
      <c r="I187" s="3" t="e">
        <f t="shared" si="360"/>
        <v>#DIV/0!</v>
      </c>
      <c r="J187" s="3" t="e">
        <f t="shared" si="360"/>
        <v>#DIV/0!</v>
      </c>
      <c r="K187" s="3" t="e">
        <f t="shared" si="360"/>
        <v>#DIV/0!</v>
      </c>
      <c r="L187" s="3" t="e">
        <f t="shared" si="360"/>
        <v>#DIV/0!</v>
      </c>
      <c r="M187" s="3" t="e">
        <f t="shared" si="360"/>
        <v>#DIV/0!</v>
      </c>
      <c r="N187" s="3" t="e">
        <f t="shared" si="360"/>
        <v>#DIV/0!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 t="e">
        <f>(D$3*D187)/100</f>
        <v>#DIV/0!</v>
      </c>
      <c r="E188" s="13" t="e">
        <f t="shared" ref="E188:N188" si="361">(E$3*E187)/100</f>
        <v>#DIV/0!</v>
      </c>
      <c r="F188" s="13" t="e">
        <f t="shared" si="361"/>
        <v>#DIV/0!</v>
      </c>
      <c r="G188" s="13" t="e">
        <f t="shared" si="361"/>
        <v>#DIV/0!</v>
      </c>
      <c r="H188" s="13" t="e">
        <f t="shared" si="361"/>
        <v>#DIV/0!</v>
      </c>
      <c r="I188" s="13" t="e">
        <f t="shared" si="361"/>
        <v>#DIV/0!</v>
      </c>
      <c r="J188" s="13" t="e">
        <f t="shared" si="361"/>
        <v>#DIV/0!</v>
      </c>
      <c r="K188" s="13" t="e">
        <f t="shared" si="361"/>
        <v>#DIV/0!</v>
      </c>
      <c r="L188" s="13" t="e">
        <f t="shared" si="361"/>
        <v>#DIV/0!</v>
      </c>
      <c r="M188" s="13" t="e">
        <f t="shared" si="361"/>
        <v>#DIV/0!</v>
      </c>
      <c r="N188" s="13" t="e">
        <f t="shared" si="361"/>
        <v>#DIV/0!</v>
      </c>
      <c r="O188" s="13" t="e">
        <f>SUM(D188:N188)</f>
        <v>#DIV/0!</v>
      </c>
      <c r="P188" s="13" t="e">
        <f t="shared" ref="P188" si="362">(100*O188)/$O$189</f>
        <v>#DIV/0!</v>
      </c>
      <c r="Q188" s="18" t="e">
        <f t="shared" ref="Q188" si="363">(1000000*P188)/100</f>
        <v>#DIV/0!</v>
      </c>
      <c r="R188" s="30" t="e">
        <f t="shared" ref="R188" si="364">O188-G188-H188-J188-L188-N188</f>
        <v>#DIV/0!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0</v>
      </c>
      <c r="E189" s="9">
        <f t="shared" si="368"/>
        <v>0</v>
      </c>
      <c r="F189" s="9">
        <f t="shared" si="368"/>
        <v>0</v>
      </c>
      <c r="G189" s="9">
        <f t="shared" si="368"/>
        <v>0</v>
      </c>
      <c r="H189" s="9">
        <f t="shared" si="368"/>
        <v>0</v>
      </c>
      <c r="I189" s="9">
        <f t="shared" si="368"/>
        <v>0</v>
      </c>
      <c r="J189" s="9">
        <f t="shared" si="368"/>
        <v>0</v>
      </c>
      <c r="K189" s="9">
        <f t="shared" si="368"/>
        <v>0</v>
      </c>
      <c r="L189" s="9">
        <f t="shared" si="368"/>
        <v>0</v>
      </c>
      <c r="M189" s="9">
        <f t="shared" si="368"/>
        <v>0</v>
      </c>
      <c r="N189" s="9">
        <f t="shared" si="368"/>
        <v>0</v>
      </c>
      <c r="O189" s="9" t="e">
        <f>SUMIF($C$5:$C$188,"маса, г",O5:O188)</f>
        <v>#DIV/0!</v>
      </c>
      <c r="P189" s="9">
        <f>SUMIF(P5:P188,"&gt;=0")</f>
        <v>0</v>
      </c>
      <c r="Q189" s="9">
        <f>SUMIF(Q5:Q188,"&gt;=0")</f>
        <v>0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0</v>
      </c>
      <c r="E190" s="3">
        <f t="shared" si="369"/>
        <v>0</v>
      </c>
      <c r="F190" s="3">
        <f t="shared" si="369"/>
        <v>0</v>
      </c>
      <c r="G190" s="3">
        <f t="shared" si="369"/>
        <v>0</v>
      </c>
      <c r="H190" s="3">
        <f t="shared" si="369"/>
        <v>0</v>
      </c>
      <c r="I190" s="3">
        <f t="shared" si="369"/>
        <v>0</v>
      </c>
      <c r="J190" s="3">
        <f t="shared" si="369"/>
        <v>0</v>
      </c>
      <c r="K190" s="3">
        <f t="shared" si="369"/>
        <v>0</v>
      </c>
      <c r="L190" s="3">
        <f t="shared" si="369"/>
        <v>0</v>
      </c>
      <c r="M190" s="3">
        <f t="shared" si="369"/>
        <v>0</v>
      </c>
      <c r="N190" s="3">
        <f t="shared" si="369"/>
        <v>0</v>
      </c>
      <c r="O190" s="3"/>
      <c r="P190" s="3"/>
      <c r="Q190" s="3"/>
    </row>
    <row r="191" spans="1:21" x14ac:dyDescent="0.2">
      <c r="B191" s="4"/>
      <c r="C191" s="5" t="s">
        <v>44</v>
      </c>
      <c r="D191" s="2" t="e">
        <f t="shared" ref="D191:N191" si="370">SUMIF($C$5:$C$188,"маса, г",D5:D188)</f>
        <v>#DIV/0!</v>
      </c>
      <c r="E191" s="2" t="e">
        <f t="shared" si="370"/>
        <v>#DIV/0!</v>
      </c>
      <c r="F191" s="2" t="e">
        <f t="shared" si="370"/>
        <v>#DIV/0!</v>
      </c>
      <c r="G191" s="2" t="e">
        <f t="shared" si="370"/>
        <v>#DIV/0!</v>
      </c>
      <c r="H191" s="2" t="e">
        <f t="shared" si="370"/>
        <v>#DIV/0!</v>
      </c>
      <c r="I191" s="2" t="e">
        <f t="shared" si="370"/>
        <v>#DIV/0!</v>
      </c>
      <c r="J191" s="2" t="e">
        <f t="shared" si="370"/>
        <v>#DIV/0!</v>
      </c>
      <c r="K191" s="2" t="e">
        <f t="shared" si="370"/>
        <v>#DIV/0!</v>
      </c>
      <c r="L191" s="2" t="e">
        <f t="shared" si="370"/>
        <v>#DIV/0!</v>
      </c>
      <c r="M191" s="2" t="e">
        <f t="shared" si="370"/>
        <v>#DIV/0!</v>
      </c>
      <c r="N191" s="2" t="e">
        <f t="shared" si="370"/>
        <v>#DIV/0!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85" zoomScaleNormal="85" workbookViewId="0">
      <pane ySplit="4" topLeftCell="A156" activePane="bottomLeft" state="frozen"/>
      <selection pane="bottomLeft" activeCell="A160" sqref="A160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14" width="14.28515625" style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76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846.1</v>
      </c>
      <c r="E3" s="25">
        <v>361.2</v>
      </c>
      <c r="F3" s="25">
        <v>7.3239999999999998</v>
      </c>
      <c r="G3" s="24">
        <v>327.9</v>
      </c>
      <c r="H3" s="24">
        <v>75.992000000000004</v>
      </c>
      <c r="I3" s="24">
        <v>2.8000000000000001E-2</v>
      </c>
      <c r="J3" s="24">
        <v>0.01</v>
      </c>
      <c r="K3" s="24">
        <v>3.6539999999999999</v>
      </c>
      <c r="L3" s="24">
        <v>4.2999999999999997E-2</v>
      </c>
      <c r="M3" s="24">
        <v>0.2</v>
      </c>
      <c r="N3" s="24">
        <v>1.7999999999999999E-2</v>
      </c>
      <c r="O3" s="22">
        <f>SUM(D3:N3)</f>
        <v>1622.4689999999998</v>
      </c>
      <c r="P3" s="22"/>
      <c r="Q3" s="22"/>
      <c r="R3" s="33">
        <f>G3+H3+J3+L3+N3</f>
        <v>403.96299999999997</v>
      </c>
    </row>
    <row r="4" spans="1:21" ht="29.25" thickBot="1" x14ac:dyDescent="0.25">
      <c r="A4" s="35"/>
      <c r="B4" s="36"/>
      <c r="C4" s="23" t="s">
        <v>15</v>
      </c>
      <c r="D4" s="26">
        <f>(D3/$O$3)*100</f>
        <v>52.148916250479985</v>
      </c>
      <c r="E4" s="26">
        <f t="shared" ref="E4:N4" si="0">(E3/$O$3)*100</f>
        <v>22.262366800228541</v>
      </c>
      <c r="F4" s="26">
        <f t="shared" si="0"/>
        <v>0.45141078196255219</v>
      </c>
      <c r="G4" s="26">
        <f t="shared" si="0"/>
        <v>20.20993929622076</v>
      </c>
      <c r="H4" s="26">
        <f t="shared" si="0"/>
        <v>4.6837258523891681</v>
      </c>
      <c r="I4" s="26">
        <f t="shared" si="0"/>
        <v>1.725764868234771E-3</v>
      </c>
      <c r="J4" s="26">
        <f t="shared" si="0"/>
        <v>6.1634459579813241E-4</v>
      </c>
      <c r="K4" s="26">
        <f t="shared" si="0"/>
        <v>0.22521231530463759</v>
      </c>
      <c r="L4" s="26">
        <f t="shared" si="0"/>
        <v>2.6502817619319693E-3</v>
      </c>
      <c r="M4" s="26">
        <f t="shared" si="0"/>
        <v>1.2326891915962651E-2</v>
      </c>
      <c r="N4" s="26">
        <f t="shared" si="0"/>
        <v>1.1094202724366382E-3</v>
      </c>
      <c r="O4" s="22">
        <f>SUM(D4:N4)</f>
        <v>100.00000000000003</v>
      </c>
      <c r="P4" s="22"/>
      <c r="Q4" s="22"/>
      <c r="R4" s="34">
        <f>R3/O3</f>
        <v>0.24898041195240095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 t="e">
        <f t="shared" si="2"/>
        <v>#DIV/0!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>
        <f t="shared" si="3"/>
        <v>0</v>
      </c>
      <c r="G8" s="13">
        <f t="shared" si="3"/>
        <v>0</v>
      </c>
      <c r="H8" s="13">
        <f t="shared" si="3"/>
        <v>0</v>
      </c>
      <c r="I8" s="13">
        <f t="shared" si="3"/>
        <v>0</v>
      </c>
      <c r="J8" s="13" t="e">
        <f t="shared" si="3"/>
        <v>#DIV/0!</v>
      </c>
      <c r="K8" s="13">
        <f t="shared" si="3"/>
        <v>0</v>
      </c>
      <c r="L8" s="13">
        <f t="shared" si="3"/>
        <v>0</v>
      </c>
      <c r="M8" s="13">
        <f t="shared" si="3"/>
        <v>0</v>
      </c>
      <c r="N8" s="13">
        <f t="shared" si="3"/>
        <v>0</v>
      </c>
      <c r="O8" s="13" t="e">
        <f t="shared" ref="O8:O48" si="4">SUM(D8:N8)</f>
        <v>#DIV/0!</v>
      </c>
      <c r="P8" s="13" t="e">
        <f>(100*O8)/$O$189</f>
        <v>#DIV/0!</v>
      </c>
      <c r="Q8" s="18" t="e">
        <f>(1000000*P8)/100</f>
        <v>#DIV/0!</v>
      </c>
      <c r="R8" s="30" t="e">
        <f>O8-G8-H8-J8-L8-N8</f>
        <v>#DIV/0!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>
        <v>5.0000000000000001E-3</v>
      </c>
      <c r="F9" s="9"/>
      <c r="G9" s="9"/>
      <c r="H9" s="9"/>
      <c r="I9" s="9">
        <v>0.01</v>
      </c>
      <c r="J9" s="9"/>
      <c r="K9" s="9">
        <v>3</v>
      </c>
      <c r="L9" s="9">
        <v>1</v>
      </c>
      <c r="M9" s="9">
        <v>0.5</v>
      </c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1.6E-2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3.2000000000000001E-2</v>
      </c>
      <c r="J10" s="3">
        <f t="shared" si="5"/>
        <v>0</v>
      </c>
      <c r="K10" s="3">
        <f t="shared" si="5"/>
        <v>9.6000000000000014</v>
      </c>
      <c r="L10" s="3">
        <f t="shared" si="5"/>
        <v>3.2</v>
      </c>
      <c r="M10" s="3">
        <f t="shared" si="5"/>
        <v>1.6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6.0600553760285199E-3</v>
      </c>
      <c r="F11" s="3">
        <f t="shared" si="6"/>
        <v>0</v>
      </c>
      <c r="G11" s="3">
        <f t="shared" si="6"/>
        <v>0</v>
      </c>
      <c r="H11" s="3">
        <f t="shared" si="6"/>
        <v>0</v>
      </c>
      <c r="I11" s="3">
        <f t="shared" si="6"/>
        <v>6.5555463322660634E-3</v>
      </c>
      <c r="J11" s="3" t="e">
        <f t="shared" si="6"/>
        <v>#DIV/0!</v>
      </c>
      <c r="K11" s="3">
        <f t="shared" si="6"/>
        <v>2.7762956407820494</v>
      </c>
      <c r="L11" s="3">
        <f t="shared" si="6"/>
        <v>1.0028477742890511</v>
      </c>
      <c r="M11" s="3">
        <f t="shared" si="6"/>
        <v>0.73435498022106649</v>
      </c>
      <c r="N11" s="3">
        <f t="shared" si="6"/>
        <v>0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2.1888920018215012E-2</v>
      </c>
      <c r="F12" s="13">
        <f t="shared" si="7"/>
        <v>0</v>
      </c>
      <c r="G12" s="13">
        <f t="shared" si="7"/>
        <v>0</v>
      </c>
      <c r="H12" s="13">
        <f t="shared" si="7"/>
        <v>0</v>
      </c>
      <c r="I12" s="13">
        <f t="shared" si="7"/>
        <v>1.8355529730344978E-6</v>
      </c>
      <c r="J12" s="13" t="e">
        <f t="shared" si="7"/>
        <v>#DIV/0!</v>
      </c>
      <c r="K12" s="13">
        <f t="shared" si="7"/>
        <v>0.10144584271417609</v>
      </c>
      <c r="L12" s="13">
        <f t="shared" si="7"/>
        <v>4.3122454294429192E-4</v>
      </c>
      <c r="M12" s="13">
        <f t="shared" si="7"/>
        <v>1.4687099604421331E-3</v>
      </c>
      <c r="N12" s="13">
        <f t="shared" si="7"/>
        <v>0</v>
      </c>
      <c r="O12" s="13" t="e">
        <f t="shared" si="4"/>
        <v>#DIV/0!</v>
      </c>
      <c r="P12" s="13" t="e">
        <f>(100*O12)/$O$189</f>
        <v>#DIV/0!</v>
      </c>
      <c r="Q12" s="18" t="e">
        <f t="shared" ref="Q12" si="8">(1000000*P12)/100</f>
        <v>#DIV/0!</v>
      </c>
      <c r="R12" s="30" t="e">
        <f t="shared" ref="R12" si="9">O12-G12-H12-J12-L12-N12</f>
        <v>#DIV/0!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>
        <v>1E-3</v>
      </c>
      <c r="F13" s="9"/>
      <c r="G13" s="9"/>
      <c r="H13" s="9"/>
      <c r="I13" s="9"/>
      <c r="J13" s="9"/>
      <c r="K13" s="9">
        <v>10</v>
      </c>
      <c r="L13" s="9">
        <v>1</v>
      </c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4.2500000000000003E-3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42.5</v>
      </c>
      <c r="L14" s="3">
        <f t="shared" si="13"/>
        <v>4.25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1.6097022092575759E-3</v>
      </c>
      <c r="F15" s="3">
        <f t="shared" si="14"/>
        <v>0</v>
      </c>
      <c r="G15" s="3">
        <f t="shared" si="14"/>
        <v>0</v>
      </c>
      <c r="H15" s="3">
        <f t="shared" si="14"/>
        <v>0</v>
      </c>
      <c r="I15" s="3">
        <f t="shared" si="14"/>
        <v>0</v>
      </c>
      <c r="J15" s="3" t="e">
        <f t="shared" si="14"/>
        <v>#DIV/0!</v>
      </c>
      <c r="K15" s="3">
        <f t="shared" si="14"/>
        <v>12.290892159712195</v>
      </c>
      <c r="L15" s="3">
        <f t="shared" si="14"/>
        <v>1.331907200227646</v>
      </c>
      <c r="M15" s="3">
        <f t="shared" si="14"/>
        <v>0</v>
      </c>
      <c r="N15" s="3">
        <f t="shared" si="14"/>
        <v>0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5.8142443798383635E-3</v>
      </c>
      <c r="F16" s="13">
        <f t="shared" si="15"/>
        <v>0</v>
      </c>
      <c r="G16" s="13">
        <f t="shared" si="15"/>
        <v>0</v>
      </c>
      <c r="H16" s="13">
        <f t="shared" si="15"/>
        <v>0</v>
      </c>
      <c r="I16" s="13">
        <f t="shared" si="15"/>
        <v>0</v>
      </c>
      <c r="J16" s="13" t="e">
        <f t="shared" si="15"/>
        <v>#DIV/0!</v>
      </c>
      <c r="K16" s="13">
        <f t="shared" si="15"/>
        <v>0.44910919951588363</v>
      </c>
      <c r="L16" s="13">
        <f t="shared" si="15"/>
        <v>5.7272009609788776E-4</v>
      </c>
      <c r="M16" s="13">
        <f t="shared" si="15"/>
        <v>0</v>
      </c>
      <c r="N16" s="13">
        <f t="shared" si="15"/>
        <v>0</v>
      </c>
      <c r="O16" s="13" t="e">
        <f t="shared" si="4"/>
        <v>#DIV/0!</v>
      </c>
      <c r="P16" s="13" t="e">
        <f>(100*O16)/$O$189</f>
        <v>#DIV/0!</v>
      </c>
      <c r="Q16" s="18" t="e">
        <f t="shared" ref="Q16" si="16">(1000000*P16)/100</f>
        <v>#DIV/0!</v>
      </c>
      <c r="R16" s="30" t="e">
        <f t="shared" ref="R16" si="17">O16-G16-H16-J16-L16-N16</f>
        <v>#DIV/0!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>
        <v>15</v>
      </c>
      <c r="N17" s="9">
        <v>2</v>
      </c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47.85</v>
      </c>
      <c r="N18" s="3">
        <f t="shared" si="21"/>
        <v>6.38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>
        <f t="shared" si="22"/>
        <v>0</v>
      </c>
      <c r="G19" s="3">
        <f t="shared" si="22"/>
        <v>0</v>
      </c>
      <c r="H19" s="3">
        <f t="shared" si="22"/>
        <v>0</v>
      </c>
      <c r="I19" s="3">
        <f t="shared" si="22"/>
        <v>0</v>
      </c>
      <c r="J19" s="3" t="e">
        <f t="shared" si="22"/>
        <v>#DIV/0!</v>
      </c>
      <c r="K19" s="3">
        <f t="shared" si="22"/>
        <v>0</v>
      </c>
      <c r="L19" s="3">
        <f t="shared" si="22"/>
        <v>0</v>
      </c>
      <c r="M19" s="3">
        <f t="shared" si="22"/>
        <v>21.961803627236268</v>
      </c>
      <c r="N19" s="3">
        <f t="shared" si="22"/>
        <v>2.4925956625397405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>
        <f t="shared" si="23"/>
        <v>0</v>
      </c>
      <c r="G20" s="13">
        <f t="shared" si="23"/>
        <v>0</v>
      </c>
      <c r="H20" s="13">
        <f t="shared" si="23"/>
        <v>0</v>
      </c>
      <c r="I20" s="13">
        <f t="shared" si="23"/>
        <v>0</v>
      </c>
      <c r="J20" s="13" t="e">
        <f t="shared" si="23"/>
        <v>#DIV/0!</v>
      </c>
      <c r="K20" s="13">
        <f t="shared" si="23"/>
        <v>0</v>
      </c>
      <c r="L20" s="13">
        <f t="shared" si="23"/>
        <v>0</v>
      </c>
      <c r="M20" s="13">
        <f t="shared" si="23"/>
        <v>4.3923607254472537E-2</v>
      </c>
      <c r="N20" s="13">
        <f t="shared" si="23"/>
        <v>4.4866721925715326E-4</v>
      </c>
      <c r="O20" s="13" t="e">
        <f t="shared" si="4"/>
        <v>#DIV/0!</v>
      </c>
      <c r="P20" s="13" t="e">
        <f>(100*O20)/$O$189</f>
        <v>#DIV/0!</v>
      </c>
      <c r="Q20" s="18" t="e">
        <f t="shared" ref="Q20" si="24">(1000000*P20)/100</f>
        <v>#DIV/0!</v>
      </c>
      <c r="R20" s="30" t="e">
        <f t="shared" ref="R20" si="25">O20-G20-H20-J20-L20-N20</f>
        <v>#DIV/0!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>
        <v>10</v>
      </c>
      <c r="F21" s="9">
        <v>3</v>
      </c>
      <c r="G21" s="9">
        <v>6</v>
      </c>
      <c r="H21" s="9">
        <v>0.5</v>
      </c>
      <c r="I21" s="9">
        <v>5.0000000000000001E-3</v>
      </c>
      <c r="J21" s="9"/>
      <c r="K21" s="9">
        <v>40.485999999999997</v>
      </c>
      <c r="L21" s="9">
        <v>39.996000000000002</v>
      </c>
      <c r="M21" s="9"/>
      <c r="N21" s="9">
        <v>0.5</v>
      </c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34.5</v>
      </c>
      <c r="F22" s="3">
        <f t="shared" si="29"/>
        <v>10.350000000000001</v>
      </c>
      <c r="G22" s="3">
        <f t="shared" si="29"/>
        <v>20.700000000000003</v>
      </c>
      <c r="H22" s="3">
        <f t="shared" si="29"/>
        <v>1.7250000000000001</v>
      </c>
      <c r="I22" s="3">
        <f t="shared" si="29"/>
        <v>1.7250000000000001E-2</v>
      </c>
      <c r="J22" s="3">
        <f t="shared" si="29"/>
        <v>0</v>
      </c>
      <c r="K22" s="3">
        <f t="shared" si="29"/>
        <v>139.67670000000001</v>
      </c>
      <c r="L22" s="3">
        <f t="shared" si="29"/>
        <v>137.98620000000003</v>
      </c>
      <c r="M22" s="3">
        <f t="shared" si="29"/>
        <v>0</v>
      </c>
      <c r="N22" s="3">
        <f t="shared" si="29"/>
        <v>1.7250000000000001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13.066994404561497</v>
      </c>
      <c r="F23" s="3">
        <f t="shared" si="30"/>
        <v>3.8492617208996656</v>
      </c>
      <c r="G23" s="3">
        <f t="shared" si="30"/>
        <v>8.2126562190041668</v>
      </c>
      <c r="H23" s="3">
        <f t="shared" si="30"/>
        <v>0.6530823271038364</v>
      </c>
      <c r="I23" s="3">
        <f t="shared" si="30"/>
        <v>3.5338491947371747E-3</v>
      </c>
      <c r="J23" s="3" t="e">
        <f t="shared" si="30"/>
        <v>#DIV/0!</v>
      </c>
      <c r="K23" s="3">
        <f t="shared" si="30"/>
        <v>40.394147221752299</v>
      </c>
      <c r="L23" s="3">
        <f t="shared" si="30"/>
        <v>43.243485485188714</v>
      </c>
      <c r="M23" s="3">
        <f t="shared" si="30"/>
        <v>0</v>
      </c>
      <c r="N23" s="3">
        <f t="shared" si="30"/>
        <v>0.67393848242649723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47.197983789276122</v>
      </c>
      <c r="F24" s="13">
        <f t="shared" si="31"/>
        <v>0.28191992843869151</v>
      </c>
      <c r="G24" s="13">
        <f t="shared" si="31"/>
        <v>26.929299742114662</v>
      </c>
      <c r="H24" s="13">
        <f t="shared" si="31"/>
        <v>0.49629032201274742</v>
      </c>
      <c r="I24" s="13">
        <f t="shared" si="31"/>
        <v>9.8947777452640902E-7</v>
      </c>
      <c r="J24" s="13" t="e">
        <f t="shared" si="31"/>
        <v>#DIV/0!</v>
      </c>
      <c r="K24" s="13">
        <f t="shared" si="31"/>
        <v>1.4760021394828289</v>
      </c>
      <c r="L24" s="13">
        <f t="shared" si="31"/>
        <v>1.8594698758631144E-2</v>
      </c>
      <c r="M24" s="13">
        <f t="shared" si="31"/>
        <v>0</v>
      </c>
      <c r="N24" s="13">
        <f t="shared" si="31"/>
        <v>1.2130892683676949E-4</v>
      </c>
      <c r="O24" s="13" t="e">
        <f t="shared" si="4"/>
        <v>#DIV/0!</v>
      </c>
      <c r="P24" s="13" t="e">
        <f>(100*O24)/$O$189</f>
        <v>#DIV/0!</v>
      </c>
      <c r="Q24" s="18" t="e">
        <f t="shared" ref="Q24" si="32">(1000000*P24)/100</f>
        <v>#DIV/0!</v>
      </c>
      <c r="R24" s="30" t="e">
        <f t="shared" ref="R24" si="33">O24-G24-H24-J24-L24-N24</f>
        <v>#DIV/0!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>
        <f t="shared" si="38"/>
        <v>0</v>
      </c>
      <c r="G27" s="3">
        <f t="shared" si="38"/>
        <v>0</v>
      </c>
      <c r="H27" s="3">
        <f t="shared" si="38"/>
        <v>0</v>
      </c>
      <c r="I27" s="3">
        <f t="shared" si="38"/>
        <v>0</v>
      </c>
      <c r="J27" s="3" t="e">
        <f t="shared" si="38"/>
        <v>#DIV/0!</v>
      </c>
      <c r="K27" s="3">
        <f t="shared" si="38"/>
        <v>0</v>
      </c>
      <c r="L27" s="3">
        <f t="shared" si="38"/>
        <v>0</v>
      </c>
      <c r="M27" s="3">
        <f t="shared" si="38"/>
        <v>0</v>
      </c>
      <c r="N27" s="3">
        <f t="shared" si="38"/>
        <v>0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>
        <f t="shared" si="39"/>
        <v>0</v>
      </c>
      <c r="G28" s="13">
        <f t="shared" si="39"/>
        <v>0</v>
      </c>
      <c r="H28" s="13">
        <f t="shared" si="39"/>
        <v>0</v>
      </c>
      <c r="I28" s="13">
        <f t="shared" si="39"/>
        <v>0</v>
      </c>
      <c r="J28" s="13" t="e">
        <f t="shared" si="39"/>
        <v>#DIV/0!</v>
      </c>
      <c r="K28" s="13">
        <f t="shared" si="39"/>
        <v>0</v>
      </c>
      <c r="L28" s="13">
        <f t="shared" si="39"/>
        <v>0</v>
      </c>
      <c r="M28" s="13">
        <f t="shared" si="39"/>
        <v>0</v>
      </c>
      <c r="N28" s="13">
        <f t="shared" si="39"/>
        <v>0</v>
      </c>
      <c r="O28" s="13" t="e">
        <f t="shared" si="4"/>
        <v>#DIV/0!</v>
      </c>
      <c r="P28" s="13" t="e">
        <f>(100*O28)/$O$189</f>
        <v>#DIV/0!</v>
      </c>
      <c r="Q28" s="18" t="e">
        <f t="shared" ref="Q28" si="40">(1000000*P28)/100</f>
        <v>#DIV/0!</v>
      </c>
      <c r="R28" s="30" t="e">
        <f t="shared" ref="R28" si="41">O28-G28-H28-J28-L28-N28</f>
        <v>#DIV/0!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>
        <v>6</v>
      </c>
      <c r="E29" s="9">
        <v>6</v>
      </c>
      <c r="F29" s="9"/>
      <c r="G29" s="9">
        <v>15</v>
      </c>
      <c r="H29" s="9">
        <v>2</v>
      </c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7.8000000000000007</v>
      </c>
      <c r="E30" s="3">
        <f t="shared" ref="E30:N30" si="45">E29*$B$32</f>
        <v>7.8000000000000007</v>
      </c>
      <c r="F30" s="3">
        <f t="shared" si="45"/>
        <v>0</v>
      </c>
      <c r="G30" s="3">
        <f t="shared" si="45"/>
        <v>19.5</v>
      </c>
      <c r="H30" s="3">
        <f t="shared" si="45"/>
        <v>2.6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3.1054305619754365</v>
      </c>
      <c r="E31" s="3">
        <f t="shared" si="46"/>
        <v>2.9542769958139039</v>
      </c>
      <c r="F31" s="3">
        <f t="shared" si="46"/>
        <v>0</v>
      </c>
      <c r="G31" s="3">
        <f t="shared" si="46"/>
        <v>7.7365602063082717</v>
      </c>
      <c r="H31" s="3">
        <f t="shared" si="46"/>
        <v>0.98435597128694186</v>
      </c>
      <c r="I31" s="3">
        <f t="shared" si="46"/>
        <v>0</v>
      </c>
      <c r="J31" s="3" t="e">
        <f t="shared" si="46"/>
        <v>#DIV/0!</v>
      </c>
      <c r="K31" s="3">
        <f t="shared" si="46"/>
        <v>0</v>
      </c>
      <c r="L31" s="3">
        <f t="shared" si="46"/>
        <v>0</v>
      </c>
      <c r="M31" s="3">
        <f t="shared" si="46"/>
        <v>0</v>
      </c>
      <c r="N31" s="3">
        <f t="shared" si="46"/>
        <v>0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26.275047984874167</v>
      </c>
      <c r="E32" s="13">
        <f t="shared" si="47"/>
        <v>10.670848508879821</v>
      </c>
      <c r="F32" s="13">
        <f t="shared" si="47"/>
        <v>0</v>
      </c>
      <c r="G32" s="13">
        <f t="shared" si="47"/>
        <v>25.368180916484821</v>
      </c>
      <c r="H32" s="13">
        <f t="shared" si="47"/>
        <v>0.74803178970037298</v>
      </c>
      <c r="I32" s="13">
        <f t="shared" si="47"/>
        <v>0</v>
      </c>
      <c r="J32" s="13" t="e">
        <f t="shared" si="47"/>
        <v>#DIV/0!</v>
      </c>
      <c r="K32" s="13">
        <f t="shared" si="47"/>
        <v>0</v>
      </c>
      <c r="L32" s="13">
        <f t="shared" si="47"/>
        <v>0</v>
      </c>
      <c r="M32" s="13">
        <f t="shared" si="47"/>
        <v>0</v>
      </c>
      <c r="N32" s="13">
        <f t="shared" si="47"/>
        <v>0</v>
      </c>
      <c r="O32" s="13" t="e">
        <f t="shared" si="4"/>
        <v>#DIV/0!</v>
      </c>
      <c r="P32" s="13" t="e">
        <f>(100*O32)/$O$189</f>
        <v>#DIV/0!</v>
      </c>
      <c r="Q32" s="18" t="e">
        <f t="shared" ref="Q32" si="48">(1000000*P32)/100</f>
        <v>#DIV/0!</v>
      </c>
      <c r="R32" s="30" t="e">
        <f t="shared" ref="R32" si="49">O32-G32-H32-J32-L32-N32</f>
        <v>#DIV/0!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>
        <f t="shared" si="54"/>
        <v>0</v>
      </c>
      <c r="G35" s="3">
        <f t="shared" si="54"/>
        <v>0</v>
      </c>
      <c r="H35" s="3">
        <f t="shared" si="54"/>
        <v>0</v>
      </c>
      <c r="I35" s="3">
        <f t="shared" si="54"/>
        <v>0</v>
      </c>
      <c r="J35" s="3" t="e">
        <f t="shared" si="54"/>
        <v>#DIV/0!</v>
      </c>
      <c r="K35" s="3">
        <f t="shared" si="54"/>
        <v>0</v>
      </c>
      <c r="L35" s="3">
        <f t="shared" si="54"/>
        <v>0</v>
      </c>
      <c r="M35" s="3">
        <f t="shared" si="54"/>
        <v>0</v>
      </c>
      <c r="N35" s="3">
        <f t="shared" si="54"/>
        <v>0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>
        <f t="shared" si="55"/>
        <v>0</v>
      </c>
      <c r="G36" s="13">
        <f t="shared" si="55"/>
        <v>0</v>
      </c>
      <c r="H36" s="13">
        <f t="shared" si="55"/>
        <v>0</v>
      </c>
      <c r="I36" s="13">
        <f t="shared" si="55"/>
        <v>0</v>
      </c>
      <c r="J36" s="13" t="e">
        <f t="shared" si="55"/>
        <v>#DIV/0!</v>
      </c>
      <c r="K36" s="13">
        <f t="shared" si="55"/>
        <v>0</v>
      </c>
      <c r="L36" s="13">
        <f t="shared" si="55"/>
        <v>0</v>
      </c>
      <c r="M36" s="13">
        <f t="shared" si="55"/>
        <v>0</v>
      </c>
      <c r="N36" s="13">
        <f t="shared" si="55"/>
        <v>0</v>
      </c>
      <c r="O36" s="13" t="e">
        <f t="shared" si="4"/>
        <v>#DIV/0!</v>
      </c>
      <c r="P36" s="13" t="e">
        <f>(100*O36)/$O$189</f>
        <v>#DIV/0!</v>
      </c>
      <c r="Q36" s="18" t="e">
        <f t="shared" ref="Q36" si="56">(1000000*P36)/100</f>
        <v>#DIV/0!</v>
      </c>
      <c r="R36" s="30" t="e">
        <f t="shared" ref="R36" si="57">O36-G36-H36-J36-L36-N36</f>
        <v>#DIV/0!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>
        <v>2</v>
      </c>
      <c r="F37" s="9">
        <v>2E-3</v>
      </c>
      <c r="G37" s="9">
        <v>0.5</v>
      </c>
      <c r="H37" s="9">
        <v>5.0000000000000001E-3</v>
      </c>
      <c r="I37" s="9">
        <v>1</v>
      </c>
      <c r="J37" s="9"/>
      <c r="K37" s="9">
        <v>0.01</v>
      </c>
      <c r="L37" s="9">
        <v>5</v>
      </c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8.4</v>
      </c>
      <c r="F38" s="3">
        <f t="shared" si="61"/>
        <v>8.4000000000000012E-3</v>
      </c>
      <c r="G38" s="3">
        <f t="shared" si="61"/>
        <v>2.1</v>
      </c>
      <c r="H38" s="3">
        <f t="shared" si="61"/>
        <v>2.1000000000000001E-2</v>
      </c>
      <c r="I38" s="3">
        <f t="shared" si="61"/>
        <v>4.2</v>
      </c>
      <c r="J38" s="3">
        <f t="shared" si="61"/>
        <v>0</v>
      </c>
      <c r="K38" s="3">
        <f t="shared" si="61"/>
        <v>4.2000000000000003E-2</v>
      </c>
      <c r="L38" s="3">
        <f t="shared" si="61"/>
        <v>21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3.181529072414973</v>
      </c>
      <c r="F39" s="3">
        <f t="shared" si="62"/>
        <v>3.1240384981214672E-3</v>
      </c>
      <c r="G39" s="3">
        <f t="shared" si="62"/>
        <v>0.83316802221781394</v>
      </c>
      <c r="H39" s="3">
        <f t="shared" si="62"/>
        <v>7.9505674603945302E-3</v>
      </c>
      <c r="I39" s="3">
        <f t="shared" si="62"/>
        <v>0.86041545610992076</v>
      </c>
      <c r="J39" s="3" t="e">
        <f t="shared" si="62"/>
        <v>#DIV/0!</v>
      </c>
      <c r="K39" s="3">
        <f t="shared" si="62"/>
        <v>1.2146293428421464E-2</v>
      </c>
      <c r="L39" s="3">
        <f t="shared" si="62"/>
        <v>6.5811885187718984</v>
      </c>
      <c r="M39" s="3">
        <f t="shared" si="62"/>
        <v>0</v>
      </c>
      <c r="N39" s="3">
        <f t="shared" si="62"/>
        <v>0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11.491683009562882</v>
      </c>
      <c r="F40" s="13">
        <f t="shared" si="63"/>
        <v>2.2880457960241626E-4</v>
      </c>
      <c r="G40" s="13">
        <f t="shared" si="63"/>
        <v>2.731957944852212</v>
      </c>
      <c r="H40" s="13">
        <f t="shared" si="63"/>
        <v>6.0417952245030116E-3</v>
      </c>
      <c r="I40" s="13">
        <f t="shared" si="63"/>
        <v>2.4091632771077782E-4</v>
      </c>
      <c r="J40" s="13" t="e">
        <f t="shared" si="63"/>
        <v>#DIV/0!</v>
      </c>
      <c r="K40" s="13">
        <f t="shared" si="63"/>
        <v>4.4382556187452029E-4</v>
      </c>
      <c r="L40" s="13">
        <f t="shared" si="63"/>
        <v>2.8299110630719158E-3</v>
      </c>
      <c r="M40" s="13">
        <f t="shared" si="63"/>
        <v>0</v>
      </c>
      <c r="N40" s="13">
        <f t="shared" si="63"/>
        <v>0</v>
      </c>
      <c r="O40" s="13" t="e">
        <f t="shared" si="4"/>
        <v>#DIV/0!</v>
      </c>
      <c r="P40" s="13" t="e">
        <f>(100*O40)/$O$189</f>
        <v>#DIV/0!</v>
      </c>
      <c r="Q40" s="18" t="e">
        <f t="shared" ref="Q40" si="64">(1000000*P40)/100</f>
        <v>#DIV/0!</v>
      </c>
      <c r="R40" s="30" t="e">
        <f t="shared" ref="R40" si="65">O40-G40-H40-J40-L40-N40</f>
        <v>#DIV/0!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9">E41*$B$44</f>
        <v>0</v>
      </c>
      <c r="F42" s="3">
        <f t="shared" si="69"/>
        <v>0</v>
      </c>
      <c r="G42" s="3">
        <f t="shared" si="69"/>
        <v>0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0</v>
      </c>
      <c r="E43" s="3">
        <f t="shared" si="70"/>
        <v>0</v>
      </c>
      <c r="F43" s="3">
        <f t="shared" si="70"/>
        <v>0</v>
      </c>
      <c r="G43" s="3">
        <f t="shared" si="70"/>
        <v>0</v>
      </c>
      <c r="H43" s="3">
        <f t="shared" si="70"/>
        <v>0</v>
      </c>
      <c r="I43" s="3">
        <f t="shared" si="70"/>
        <v>0</v>
      </c>
      <c r="J43" s="3" t="e">
        <f t="shared" si="70"/>
        <v>#DIV/0!</v>
      </c>
      <c r="K43" s="3">
        <f t="shared" si="70"/>
        <v>0</v>
      </c>
      <c r="L43" s="3">
        <f t="shared" si="70"/>
        <v>0</v>
      </c>
      <c r="M43" s="3">
        <f t="shared" si="70"/>
        <v>0</v>
      </c>
      <c r="N43" s="3">
        <f t="shared" si="70"/>
        <v>0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0</v>
      </c>
      <c r="E44" s="13">
        <f t="shared" si="71"/>
        <v>0</v>
      </c>
      <c r="F44" s="13">
        <f t="shared" si="71"/>
        <v>0</v>
      </c>
      <c r="G44" s="13">
        <f t="shared" si="71"/>
        <v>0</v>
      </c>
      <c r="H44" s="13">
        <f t="shared" si="71"/>
        <v>0</v>
      </c>
      <c r="I44" s="13">
        <f t="shared" si="71"/>
        <v>0</v>
      </c>
      <c r="J44" s="13" t="e">
        <f t="shared" si="71"/>
        <v>#DIV/0!</v>
      </c>
      <c r="K44" s="13">
        <f t="shared" si="71"/>
        <v>0</v>
      </c>
      <c r="L44" s="13">
        <f t="shared" si="71"/>
        <v>0</v>
      </c>
      <c r="M44" s="13">
        <f t="shared" si="71"/>
        <v>0</v>
      </c>
      <c r="N44" s="13">
        <f t="shared" si="71"/>
        <v>0</v>
      </c>
      <c r="O44" s="13" t="e">
        <f t="shared" si="4"/>
        <v>#DIV/0!</v>
      </c>
      <c r="P44" s="13" t="e">
        <f>(100*O44)/$O$189</f>
        <v>#DIV/0!</v>
      </c>
      <c r="Q44" s="18" t="e">
        <f t="shared" ref="Q44" si="72">(1000000*P44)/100</f>
        <v>#DIV/0!</v>
      </c>
      <c r="R44" s="30" t="e">
        <f t="shared" ref="R44" si="73">O44-G44-H44-J44-L44-N44</f>
        <v>#DIV/0!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0</v>
      </c>
      <c r="F46" s="3">
        <f t="shared" si="77"/>
        <v>0</v>
      </c>
      <c r="G46" s="3">
        <f t="shared" si="77"/>
        <v>0</v>
      </c>
      <c r="H46" s="3">
        <f t="shared" si="77"/>
        <v>0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0</v>
      </c>
      <c r="E47" s="3">
        <f t="shared" si="78"/>
        <v>0</v>
      </c>
      <c r="F47" s="3">
        <f t="shared" si="78"/>
        <v>0</v>
      </c>
      <c r="G47" s="3">
        <f t="shared" si="78"/>
        <v>0</v>
      </c>
      <c r="H47" s="3">
        <f t="shared" si="78"/>
        <v>0</v>
      </c>
      <c r="I47" s="3">
        <f t="shared" si="78"/>
        <v>0</v>
      </c>
      <c r="J47" s="3" t="e">
        <f t="shared" si="78"/>
        <v>#DIV/0!</v>
      </c>
      <c r="K47" s="3">
        <f t="shared" si="78"/>
        <v>0</v>
      </c>
      <c r="L47" s="3">
        <f t="shared" si="78"/>
        <v>0</v>
      </c>
      <c r="M47" s="3">
        <f t="shared" si="78"/>
        <v>0</v>
      </c>
      <c r="N47" s="3">
        <f t="shared" si="78"/>
        <v>0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0</v>
      </c>
      <c r="E48" s="13">
        <f t="shared" si="79"/>
        <v>0</v>
      </c>
      <c r="F48" s="13">
        <f t="shared" si="79"/>
        <v>0</v>
      </c>
      <c r="G48" s="13">
        <f t="shared" si="79"/>
        <v>0</v>
      </c>
      <c r="H48" s="13">
        <f t="shared" si="79"/>
        <v>0</v>
      </c>
      <c r="I48" s="13">
        <f t="shared" si="79"/>
        <v>0</v>
      </c>
      <c r="J48" s="13" t="e">
        <f t="shared" si="79"/>
        <v>#DIV/0!</v>
      </c>
      <c r="K48" s="13">
        <f t="shared" si="79"/>
        <v>0</v>
      </c>
      <c r="L48" s="13">
        <f t="shared" si="79"/>
        <v>0</v>
      </c>
      <c r="M48" s="13">
        <f t="shared" si="79"/>
        <v>0</v>
      </c>
      <c r="N48" s="13">
        <f t="shared" si="79"/>
        <v>0</v>
      </c>
      <c r="O48" s="13" t="e">
        <f t="shared" si="4"/>
        <v>#DIV/0!</v>
      </c>
      <c r="P48" s="13" t="e">
        <f>(100*O48)/$O$189</f>
        <v>#DIV/0!</v>
      </c>
      <c r="Q48" s="18" t="e">
        <f t="shared" ref="Q48" si="80">(1000000*P48)/100</f>
        <v>#DIV/0!</v>
      </c>
      <c r="R48" s="30" t="e">
        <f t="shared" ref="R48" si="81">O48-G48-H48-J48-L48-N48</f>
        <v>#DIV/0!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>
        <f t="shared" si="86"/>
        <v>0</v>
      </c>
      <c r="G51" s="3">
        <f t="shared" si="86"/>
        <v>0</v>
      </c>
      <c r="H51" s="3">
        <f t="shared" si="86"/>
        <v>0</v>
      </c>
      <c r="I51" s="3">
        <f t="shared" si="86"/>
        <v>0</v>
      </c>
      <c r="J51" s="3" t="e">
        <f t="shared" si="86"/>
        <v>#DIV/0!</v>
      </c>
      <c r="K51" s="3">
        <f t="shared" si="86"/>
        <v>0</v>
      </c>
      <c r="L51" s="3">
        <f t="shared" si="86"/>
        <v>0</v>
      </c>
      <c r="M51" s="3">
        <f t="shared" si="86"/>
        <v>0</v>
      </c>
      <c r="N51" s="3">
        <f t="shared" si="86"/>
        <v>0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>
        <f t="shared" si="87"/>
        <v>0</v>
      </c>
      <c r="G52" s="13">
        <f t="shared" si="87"/>
        <v>0</v>
      </c>
      <c r="H52" s="13">
        <f t="shared" si="87"/>
        <v>0</v>
      </c>
      <c r="I52" s="13">
        <f t="shared" si="87"/>
        <v>0</v>
      </c>
      <c r="J52" s="13" t="e">
        <f t="shared" si="87"/>
        <v>#DIV/0!</v>
      </c>
      <c r="K52" s="13">
        <f t="shared" si="87"/>
        <v>0</v>
      </c>
      <c r="L52" s="13">
        <f t="shared" si="87"/>
        <v>0</v>
      </c>
      <c r="M52" s="13">
        <f t="shared" si="87"/>
        <v>0</v>
      </c>
      <c r="N52" s="13">
        <f t="shared" si="87"/>
        <v>0</v>
      </c>
      <c r="O52" s="13" t="e">
        <f>SUM(D52:N52)</f>
        <v>#DIV/0!</v>
      </c>
      <c r="P52" s="13" t="e">
        <f>(100*O52)/$O$189</f>
        <v>#DIV/0!</v>
      </c>
      <c r="Q52" s="18" t="e">
        <f t="shared" ref="Q52" si="88">(1000000*P52)/100</f>
        <v>#DIV/0!</v>
      </c>
      <c r="R52" s="30" t="e">
        <f t="shared" ref="R52" si="89">O52-G52-H52-J52-L52-N52</f>
        <v>#DIV/0!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>
        <v>0.01</v>
      </c>
      <c r="G53" s="9"/>
      <c r="H53" s="9">
        <v>0.5</v>
      </c>
      <c r="I53" s="9"/>
      <c r="J53" s="9"/>
      <c r="K53" s="9">
        <v>18</v>
      </c>
      <c r="L53" s="9">
        <v>10</v>
      </c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3.27E-2</v>
      </c>
      <c r="G54" s="3">
        <f t="shared" si="93"/>
        <v>0</v>
      </c>
      <c r="H54" s="3">
        <f t="shared" si="93"/>
        <v>1.635</v>
      </c>
      <c r="I54" s="3">
        <f t="shared" si="93"/>
        <v>0</v>
      </c>
      <c r="J54" s="3">
        <f t="shared" si="93"/>
        <v>0</v>
      </c>
      <c r="K54" s="3">
        <f t="shared" si="93"/>
        <v>58.86</v>
      </c>
      <c r="L54" s="3">
        <f t="shared" si="93"/>
        <v>32.700000000000003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>
        <f t="shared" si="94"/>
        <v>1.2161435581972854E-2</v>
      </c>
      <c r="G55" s="3">
        <f t="shared" si="94"/>
        <v>0</v>
      </c>
      <c r="H55" s="3">
        <f t="shared" si="94"/>
        <v>0.61900846655928843</v>
      </c>
      <c r="I55" s="3">
        <f t="shared" si="94"/>
        <v>0</v>
      </c>
      <c r="J55" s="3" t="e">
        <f t="shared" si="94"/>
        <v>#DIV/0!</v>
      </c>
      <c r="K55" s="3">
        <f t="shared" si="94"/>
        <v>17.022162647544938</v>
      </c>
      <c r="L55" s="3">
        <f t="shared" si="94"/>
        <v>10.247850693516243</v>
      </c>
      <c r="M55" s="3">
        <f t="shared" si="94"/>
        <v>0</v>
      </c>
      <c r="N55" s="3">
        <f t="shared" si="94"/>
        <v>0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>
        <f t="shared" si="95"/>
        <v>8.9070354202369184E-4</v>
      </c>
      <c r="G56" s="13">
        <f t="shared" si="95"/>
        <v>0</v>
      </c>
      <c r="H56" s="13">
        <f t="shared" si="95"/>
        <v>0.47039691390773447</v>
      </c>
      <c r="I56" s="13">
        <f t="shared" si="95"/>
        <v>0</v>
      </c>
      <c r="J56" s="13" t="e">
        <f t="shared" si="95"/>
        <v>#DIV/0!</v>
      </c>
      <c r="K56" s="13">
        <f t="shared" si="95"/>
        <v>0.62198982314129203</v>
      </c>
      <c r="L56" s="13">
        <f t="shared" si="95"/>
        <v>4.4065757982119837E-3</v>
      </c>
      <c r="M56" s="13">
        <f t="shared" si="95"/>
        <v>0</v>
      </c>
      <c r="N56" s="13">
        <f t="shared" si="95"/>
        <v>0</v>
      </c>
      <c r="O56" s="13" t="e">
        <f>SUM(D56:N56)</f>
        <v>#DIV/0!</v>
      </c>
      <c r="P56" s="13" t="e">
        <f>(100*O56)/$O$189</f>
        <v>#DIV/0!</v>
      </c>
      <c r="Q56" s="18" t="e">
        <f t="shared" ref="Q56" si="96">(1000000*P56)/100</f>
        <v>#DIV/0!</v>
      </c>
      <c r="R56" s="30" t="e">
        <f t="shared" ref="R56" si="97">O56-G56-H56-J56-L56-N56</f>
        <v>#DIV/0!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>
        <v>0.5</v>
      </c>
      <c r="F57" s="9">
        <v>5.0000000000000001E-3</v>
      </c>
      <c r="G57" s="9"/>
      <c r="H57" s="9">
        <v>1E-3</v>
      </c>
      <c r="I57" s="9">
        <v>5.0000000000000001E-3</v>
      </c>
      <c r="J57" s="9"/>
      <c r="K57" s="9">
        <v>10</v>
      </c>
      <c r="L57" s="9">
        <v>5</v>
      </c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1.6850000000000001</v>
      </c>
      <c r="F58" s="3">
        <f t="shared" si="101"/>
        <v>1.685E-2</v>
      </c>
      <c r="G58" s="3">
        <f t="shared" si="101"/>
        <v>0</v>
      </c>
      <c r="H58" s="3">
        <f t="shared" si="101"/>
        <v>3.3700000000000002E-3</v>
      </c>
      <c r="I58" s="3">
        <f t="shared" si="101"/>
        <v>1.685E-2</v>
      </c>
      <c r="J58" s="3">
        <f t="shared" si="101"/>
        <v>0</v>
      </c>
      <c r="K58" s="3">
        <f t="shared" si="101"/>
        <v>33.700000000000003</v>
      </c>
      <c r="L58" s="3">
        <f t="shared" si="101"/>
        <v>16.850000000000001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0.63819958178800351</v>
      </c>
      <c r="F59" s="3">
        <f t="shared" si="102"/>
        <v>6.2666724634936567E-3</v>
      </c>
      <c r="G59" s="3">
        <f t="shared" si="102"/>
        <v>0</v>
      </c>
      <c r="H59" s="3">
        <f t="shared" si="102"/>
        <v>1.2758767781680747E-3</v>
      </c>
      <c r="I59" s="3">
        <f t="shared" si="102"/>
        <v>3.451904865583849E-3</v>
      </c>
      <c r="J59" s="3" t="e">
        <f t="shared" si="102"/>
        <v>#DIV/0!</v>
      </c>
      <c r="K59" s="3">
        <f t="shared" si="102"/>
        <v>9.7459544889953182</v>
      </c>
      <c r="L59" s="3">
        <f t="shared" si="102"/>
        <v>5.2806203114907859</v>
      </c>
      <c r="M59" s="3">
        <f t="shared" si="102"/>
        <v>0</v>
      </c>
      <c r="N59" s="3">
        <f t="shared" si="102"/>
        <v>0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2.3051768894182687</v>
      </c>
      <c r="F60" s="13">
        <f t="shared" si="103"/>
        <v>4.5897109122627536E-4</v>
      </c>
      <c r="G60" s="13">
        <f t="shared" si="103"/>
        <v>0</v>
      </c>
      <c r="H60" s="13">
        <f t="shared" si="103"/>
        <v>9.6956428126548336E-4</v>
      </c>
      <c r="I60" s="13">
        <f t="shared" si="103"/>
        <v>9.6653336236347781E-7</v>
      </c>
      <c r="J60" s="13" t="e">
        <f t="shared" si="103"/>
        <v>#DIV/0!</v>
      </c>
      <c r="K60" s="13">
        <f t="shared" si="103"/>
        <v>0.35611717702788892</v>
      </c>
      <c r="L60" s="13">
        <f t="shared" si="103"/>
        <v>2.2706667339410379E-3</v>
      </c>
      <c r="M60" s="13">
        <f t="shared" si="103"/>
        <v>0</v>
      </c>
      <c r="N60" s="13">
        <f t="shared" si="103"/>
        <v>0</v>
      </c>
      <c r="O60" s="13" t="e">
        <f>SUM(D60:N60)</f>
        <v>#DIV/0!</v>
      </c>
      <c r="P60" s="13" t="e">
        <f>(100*O60)/$O$189</f>
        <v>#DIV/0!</v>
      </c>
      <c r="Q60" s="18" t="e">
        <f t="shared" ref="Q60" si="104">(1000000*P60)/100</f>
        <v>#DIV/0!</v>
      </c>
      <c r="R60" s="30" t="e">
        <f t="shared" ref="R60" si="105">O60-G60-H60-J60-L60-N60</f>
        <v>#DIV/0!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>
        <v>10</v>
      </c>
      <c r="J61" s="9"/>
      <c r="K61" s="9">
        <v>8</v>
      </c>
      <c r="L61" s="9">
        <v>5</v>
      </c>
      <c r="M61" s="9">
        <v>1</v>
      </c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47.199999999999996</v>
      </c>
      <c r="J62" s="3">
        <f t="shared" si="109"/>
        <v>0</v>
      </c>
      <c r="K62" s="3">
        <f t="shared" si="109"/>
        <v>37.76</v>
      </c>
      <c r="L62" s="3">
        <f t="shared" si="109"/>
        <v>23.599999999999998</v>
      </c>
      <c r="M62" s="3">
        <f t="shared" si="109"/>
        <v>4.72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>
        <f t="shared" si="110"/>
        <v>0</v>
      </c>
      <c r="G63" s="3">
        <f t="shared" si="110"/>
        <v>0</v>
      </c>
      <c r="H63" s="3">
        <f t="shared" si="110"/>
        <v>0</v>
      </c>
      <c r="I63" s="3">
        <f t="shared" si="110"/>
        <v>9.6694308400924438</v>
      </c>
      <c r="J63" s="3" t="e">
        <f t="shared" si="110"/>
        <v>#DIV/0!</v>
      </c>
      <c r="K63" s="3">
        <f t="shared" si="110"/>
        <v>10.920096187076059</v>
      </c>
      <c r="L63" s="3">
        <f t="shared" si="110"/>
        <v>7.3960023353817519</v>
      </c>
      <c r="M63" s="3">
        <f t="shared" si="110"/>
        <v>2.1663471916521462</v>
      </c>
      <c r="N63" s="3">
        <f t="shared" si="110"/>
        <v>0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>
        <f t="shared" si="111"/>
        <v>0</v>
      </c>
      <c r="G64" s="13">
        <f t="shared" si="111"/>
        <v>0</v>
      </c>
      <c r="H64" s="13">
        <f t="shared" si="111"/>
        <v>0</v>
      </c>
      <c r="I64" s="13">
        <f t="shared" si="111"/>
        <v>2.7074406352258847E-3</v>
      </c>
      <c r="J64" s="13" t="e">
        <f t="shared" si="111"/>
        <v>#DIV/0!</v>
      </c>
      <c r="K64" s="13">
        <f t="shared" si="111"/>
        <v>0.39902031467575916</v>
      </c>
      <c r="L64" s="13">
        <f t="shared" si="111"/>
        <v>3.1802810042141534E-3</v>
      </c>
      <c r="M64" s="13">
        <f t="shared" si="111"/>
        <v>4.3326943833042926E-3</v>
      </c>
      <c r="N64" s="13">
        <f t="shared" si="111"/>
        <v>0</v>
      </c>
      <c r="O64" s="13" t="e">
        <f>SUM(D64:N64)</f>
        <v>#DIV/0!</v>
      </c>
      <c r="P64" s="13" t="e">
        <f>(100*O64)/$O$189</f>
        <v>#DIV/0!</v>
      </c>
      <c r="Q64" s="18" t="e">
        <f t="shared" ref="Q64" si="112">(1000000*P64)/100</f>
        <v>#DIV/0!</v>
      </c>
      <c r="R64" s="30" t="e">
        <f t="shared" ref="R64" si="113">O64-G64-H64-J64-L64-N64</f>
        <v>#DIV/0!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79.989999999999995</v>
      </c>
      <c r="E65" s="9">
        <v>38.494</v>
      </c>
      <c r="F65" s="9">
        <v>10</v>
      </c>
      <c r="G65" s="9">
        <v>36</v>
      </c>
      <c r="H65" s="9">
        <v>20</v>
      </c>
      <c r="I65" s="9"/>
      <c r="J65" s="9"/>
      <c r="K65" s="9"/>
      <c r="L65" s="9">
        <v>2</v>
      </c>
      <c r="M65" s="9">
        <v>3</v>
      </c>
      <c r="N65" s="9">
        <v>25</v>
      </c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216.77289999999999</v>
      </c>
      <c r="E66" s="3">
        <f t="shared" si="117"/>
        <v>104.31873999999999</v>
      </c>
      <c r="F66" s="3">
        <f t="shared" si="117"/>
        <v>27.1</v>
      </c>
      <c r="G66" s="3">
        <f t="shared" si="117"/>
        <v>97.56</v>
      </c>
      <c r="H66" s="3">
        <f t="shared" si="117"/>
        <v>54.2</v>
      </c>
      <c r="I66" s="3">
        <f t="shared" si="117"/>
        <v>0</v>
      </c>
      <c r="J66" s="3">
        <f t="shared" si="117"/>
        <v>0</v>
      </c>
      <c r="K66" s="3">
        <f t="shared" si="117"/>
        <v>0</v>
      </c>
      <c r="L66" s="3">
        <f t="shared" si="117"/>
        <v>5.42</v>
      </c>
      <c r="M66" s="3">
        <f t="shared" si="117"/>
        <v>8.129999999999999</v>
      </c>
      <c r="N66" s="3">
        <f t="shared" si="117"/>
        <v>67.75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86.304254957441671</v>
      </c>
      <c r="E67" s="3">
        <f t="shared" si="118"/>
        <v>39.511083822345086</v>
      </c>
      <c r="F67" s="3">
        <f t="shared" si="118"/>
        <v>10.078743249891875</v>
      </c>
      <c r="G67" s="3">
        <f t="shared" si="118"/>
        <v>38.706605832176152</v>
      </c>
      <c r="H67" s="3">
        <f t="shared" si="118"/>
        <v>20.520036016827788</v>
      </c>
      <c r="I67" s="3">
        <f t="shared" si="118"/>
        <v>0</v>
      </c>
      <c r="J67" s="3" t="e">
        <f t="shared" si="118"/>
        <v>#DIV/0!</v>
      </c>
      <c r="K67" s="3">
        <f t="shared" si="118"/>
        <v>0</v>
      </c>
      <c r="L67" s="3">
        <f t="shared" si="118"/>
        <v>1.6985734177020804</v>
      </c>
      <c r="M67" s="3">
        <f t="shared" si="118"/>
        <v>3.7314412432482937</v>
      </c>
      <c r="N67" s="3">
        <f t="shared" si="118"/>
        <v>26.469178077910254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730.2203011949141</v>
      </c>
      <c r="E68" s="13">
        <f t="shared" si="119"/>
        <v>142.71403476631045</v>
      </c>
      <c r="F68" s="13">
        <f t="shared" si="119"/>
        <v>0.73816715562208091</v>
      </c>
      <c r="G68" s="13">
        <f t="shared" si="119"/>
        <v>126.91896052370559</v>
      </c>
      <c r="H68" s="13">
        <f t="shared" si="119"/>
        <v>15.593585769907774</v>
      </c>
      <c r="I68" s="13">
        <f t="shared" si="119"/>
        <v>0</v>
      </c>
      <c r="J68" s="13" t="e">
        <f t="shared" si="119"/>
        <v>#DIV/0!</v>
      </c>
      <c r="K68" s="13">
        <f t="shared" si="119"/>
        <v>0</v>
      </c>
      <c r="L68" s="13">
        <f t="shared" si="119"/>
        <v>7.3038656961189451E-4</v>
      </c>
      <c r="M68" s="13">
        <f t="shared" si="119"/>
        <v>7.4628824864965883E-3</v>
      </c>
      <c r="N68" s="13">
        <f t="shared" si="119"/>
        <v>4.7644520540238459E-3</v>
      </c>
      <c r="O68" s="13" t="e">
        <f>SUM(D68:N68)</f>
        <v>#DIV/0!</v>
      </c>
      <c r="P68" s="13" t="e">
        <f>(100*O68)/$O$189</f>
        <v>#DIV/0!</v>
      </c>
      <c r="Q68" s="18" t="e">
        <f t="shared" ref="Q68" si="120">(1000000*P68)/100</f>
        <v>#DIV/0!</v>
      </c>
      <c r="R68" s="30" t="e">
        <f t="shared" ref="R68" si="121">O68-G68-H68-J68-L68-N68</f>
        <v>#DIV/0!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>
        <v>10</v>
      </c>
      <c r="E69" s="9">
        <v>40</v>
      </c>
      <c r="F69" s="9">
        <v>86.983000000000004</v>
      </c>
      <c r="G69" s="9">
        <v>41.5</v>
      </c>
      <c r="H69" s="9">
        <v>75.992000000000004</v>
      </c>
      <c r="I69" s="9">
        <v>3.0000000000000001E-3</v>
      </c>
      <c r="J69" s="9"/>
      <c r="K69" s="9">
        <v>0.5</v>
      </c>
      <c r="L69" s="9">
        <v>18</v>
      </c>
      <c r="M69" s="9">
        <v>42.997999999999998</v>
      </c>
      <c r="N69" s="9">
        <v>58.898000000000003</v>
      </c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26.6</v>
      </c>
      <c r="E70" s="3">
        <f t="shared" si="125"/>
        <v>106.4</v>
      </c>
      <c r="F70" s="3">
        <f t="shared" si="125"/>
        <v>231.37478000000002</v>
      </c>
      <c r="G70" s="3">
        <f t="shared" si="125"/>
        <v>110.39</v>
      </c>
      <c r="H70" s="3">
        <f t="shared" si="125"/>
        <v>202.13872000000003</v>
      </c>
      <c r="I70" s="3">
        <f t="shared" si="125"/>
        <v>7.980000000000001E-3</v>
      </c>
      <c r="J70" s="3">
        <f t="shared" si="125"/>
        <v>0</v>
      </c>
      <c r="K70" s="3">
        <f t="shared" si="125"/>
        <v>1.33</v>
      </c>
      <c r="L70" s="3">
        <f t="shared" si="125"/>
        <v>47.88</v>
      </c>
      <c r="M70" s="3">
        <f t="shared" si="125"/>
        <v>114.37468</v>
      </c>
      <c r="N70" s="3">
        <f t="shared" si="125"/>
        <v>156.66868000000002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10.590314480582897</v>
      </c>
      <c r="E71" s="3">
        <f t="shared" si="126"/>
        <v>40.299368250589659</v>
      </c>
      <c r="F71" s="3">
        <f t="shared" si="126"/>
        <v>86.050442882664868</v>
      </c>
      <c r="G71" s="3">
        <f t="shared" si="126"/>
        <v>43.79686570124975</v>
      </c>
      <c r="H71" s="3">
        <f t="shared" si="126"/>
        <v>76.529406177038155</v>
      </c>
      <c r="I71" s="3">
        <f t="shared" si="126"/>
        <v>1.6347893666088496E-3</v>
      </c>
      <c r="J71" s="3" t="e">
        <f t="shared" si="126"/>
        <v>#DIV/0!</v>
      </c>
      <c r="K71" s="3">
        <f t="shared" si="126"/>
        <v>0.38463262523334635</v>
      </c>
      <c r="L71" s="3">
        <f t="shared" si="126"/>
        <v>15.005109822799927</v>
      </c>
      <c r="M71" s="3">
        <f t="shared" si="126"/>
        <v>52.494759918244249</v>
      </c>
      <c r="N71" s="3">
        <f t="shared" si="126"/>
        <v>61.208726053891326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89.604650820211901</v>
      </c>
      <c r="E72" s="13">
        <f t="shared" si="127"/>
        <v>145.56131812112983</v>
      </c>
      <c r="F72" s="13">
        <f t="shared" si="127"/>
        <v>6.3023344367263743</v>
      </c>
      <c r="G72" s="13">
        <f t="shared" si="127"/>
        <v>143.60992263439792</v>
      </c>
      <c r="H72" s="13">
        <f t="shared" si="127"/>
        <v>58.156226342054836</v>
      </c>
      <c r="I72" s="13">
        <f t="shared" si="127"/>
        <v>4.5774102265047786E-7</v>
      </c>
      <c r="J72" s="13" t="e">
        <f t="shared" si="127"/>
        <v>#DIV/0!</v>
      </c>
      <c r="K72" s="13">
        <f t="shared" si="127"/>
        <v>1.4054476126026475E-2</v>
      </c>
      <c r="L72" s="13">
        <f t="shared" si="127"/>
        <v>6.4521972238039682E-3</v>
      </c>
      <c r="M72" s="13">
        <f t="shared" si="127"/>
        <v>0.10498951983648851</v>
      </c>
      <c r="N72" s="13">
        <f t="shared" si="127"/>
        <v>1.1017570689700438E-2</v>
      </c>
      <c r="O72" s="13" t="e">
        <f t="shared" ref="O72:O88" si="128">SUM(D72:N72)</f>
        <v>#DIV/0!</v>
      </c>
      <c r="P72" s="13" t="e">
        <f>(100*O72)/$O$189</f>
        <v>#DIV/0!</v>
      </c>
      <c r="Q72" s="18" t="e">
        <f t="shared" ref="Q72" si="129">(1000000*P72)/100</f>
        <v>#DIV/0!</v>
      </c>
      <c r="R72" s="30" t="e">
        <f t="shared" ref="R72" si="130">O72-G72-H72-J72-L72-N72</f>
        <v>#DIV/0!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>
        <v>1E-3</v>
      </c>
      <c r="L73" s="9"/>
      <c r="M73" s="9">
        <v>1E-3</v>
      </c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3.6000000000000003E-3</v>
      </c>
      <c r="L74" s="3">
        <f t="shared" si="134"/>
        <v>0</v>
      </c>
      <c r="M74" s="3">
        <f t="shared" si="134"/>
        <v>3.6000000000000003E-3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>
        <f t="shared" si="135"/>
        <v>0</v>
      </c>
      <c r="G75" s="3">
        <f t="shared" si="135"/>
        <v>0</v>
      </c>
      <c r="H75" s="3">
        <f t="shared" si="135"/>
        <v>0</v>
      </c>
      <c r="I75" s="3">
        <f t="shared" si="135"/>
        <v>0</v>
      </c>
      <c r="J75" s="3" t="e">
        <f t="shared" si="135"/>
        <v>#DIV/0!</v>
      </c>
      <c r="K75" s="3">
        <f t="shared" si="135"/>
        <v>1.0411108652932685E-3</v>
      </c>
      <c r="L75" s="3">
        <f t="shared" si="135"/>
        <v>0</v>
      </c>
      <c r="M75" s="3">
        <f t="shared" si="135"/>
        <v>1.6522987054973998E-3</v>
      </c>
      <c r="N75" s="3">
        <f t="shared" si="135"/>
        <v>0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>
        <f t="shared" si="136"/>
        <v>0</v>
      </c>
      <c r="G76" s="13">
        <f t="shared" si="136"/>
        <v>0</v>
      </c>
      <c r="H76" s="13">
        <f t="shared" si="136"/>
        <v>0</v>
      </c>
      <c r="I76" s="13">
        <f t="shared" si="136"/>
        <v>0</v>
      </c>
      <c r="J76" s="13" t="e">
        <f t="shared" si="136"/>
        <v>#DIV/0!</v>
      </c>
      <c r="K76" s="13">
        <f t="shared" si="136"/>
        <v>3.8042191017816025E-5</v>
      </c>
      <c r="L76" s="13">
        <f t="shared" si="136"/>
        <v>0</v>
      </c>
      <c r="M76" s="13">
        <f t="shared" si="136"/>
        <v>3.3045974109947998E-6</v>
      </c>
      <c r="N76" s="13">
        <f t="shared" si="136"/>
        <v>0</v>
      </c>
      <c r="O76" s="13" t="e">
        <f t="shared" si="128"/>
        <v>#DIV/0!</v>
      </c>
      <c r="P76" s="13" t="e">
        <f>(100*O76)/$O$189</f>
        <v>#DIV/0!</v>
      </c>
      <c r="Q76" s="18" t="e">
        <f t="shared" ref="Q76" si="137">(1000000*P76)/100</f>
        <v>#DIV/0!</v>
      </c>
      <c r="R76" s="30" t="e">
        <f t="shared" ref="R76" si="138">O76-G76-H76-J76-L76-N76</f>
        <v>#DIV/0!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>
        <v>1E-3</v>
      </c>
      <c r="I77" s="9"/>
      <c r="J77" s="9"/>
      <c r="K77" s="9">
        <v>2</v>
      </c>
      <c r="L77" s="9">
        <v>0.5</v>
      </c>
      <c r="M77" s="9">
        <v>3</v>
      </c>
      <c r="N77" s="9">
        <v>2</v>
      </c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4.2000000000000006E-3</v>
      </c>
      <c r="I78" s="3">
        <f t="shared" si="142"/>
        <v>0</v>
      </c>
      <c r="J78" s="3">
        <f t="shared" si="142"/>
        <v>0</v>
      </c>
      <c r="K78" s="3">
        <f t="shared" si="142"/>
        <v>8.4</v>
      </c>
      <c r="L78" s="3">
        <f t="shared" si="142"/>
        <v>2.1</v>
      </c>
      <c r="M78" s="3">
        <f t="shared" si="142"/>
        <v>12.600000000000001</v>
      </c>
      <c r="N78" s="3">
        <f t="shared" si="142"/>
        <v>8.4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>
        <f t="shared" si="143"/>
        <v>0</v>
      </c>
      <c r="G79" s="3">
        <f t="shared" si="143"/>
        <v>0</v>
      </c>
      <c r="H79" s="3">
        <f t="shared" si="143"/>
        <v>1.5901134920789063E-3</v>
      </c>
      <c r="I79" s="3">
        <f t="shared" si="143"/>
        <v>0</v>
      </c>
      <c r="J79" s="3" t="e">
        <f t="shared" si="143"/>
        <v>#DIV/0!</v>
      </c>
      <c r="K79" s="3">
        <f t="shared" si="143"/>
        <v>2.4292586856842928</v>
      </c>
      <c r="L79" s="3">
        <f t="shared" si="143"/>
        <v>0.65811885187718977</v>
      </c>
      <c r="M79" s="3">
        <f t="shared" si="143"/>
        <v>5.7830454692408999</v>
      </c>
      <c r="N79" s="3">
        <f t="shared" si="143"/>
        <v>3.2817873926855521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>
        <f t="shared" si="144"/>
        <v>0</v>
      </c>
      <c r="G80" s="13">
        <f t="shared" si="144"/>
        <v>0</v>
      </c>
      <c r="H80" s="13">
        <f t="shared" si="144"/>
        <v>1.2083590449006025E-3</v>
      </c>
      <c r="I80" s="13">
        <f t="shared" si="144"/>
        <v>0</v>
      </c>
      <c r="J80" s="13" t="e">
        <f t="shared" si="144"/>
        <v>#DIV/0!</v>
      </c>
      <c r="K80" s="13">
        <f t="shared" si="144"/>
        <v>8.8765112374904045E-2</v>
      </c>
      <c r="L80" s="13">
        <f t="shared" si="144"/>
        <v>2.8299110630719158E-4</v>
      </c>
      <c r="M80" s="13">
        <f t="shared" si="144"/>
        <v>1.15660909384818E-2</v>
      </c>
      <c r="N80" s="13">
        <f t="shared" si="144"/>
        <v>5.9072173068339942E-4</v>
      </c>
      <c r="O80" s="13" t="e">
        <f t="shared" si="128"/>
        <v>#DIV/0!</v>
      </c>
      <c r="P80" s="13" t="e">
        <f>(100*O80)/$O$189</f>
        <v>#DIV/0!</v>
      </c>
      <c r="Q80" s="18" t="e">
        <f t="shared" ref="Q80" si="145">(1000000*P80)/100</f>
        <v>#DIV/0!</v>
      </c>
      <c r="R80" s="30" t="e">
        <f t="shared" ref="R80" si="146">O80-G80-H80-J80-L80-N80</f>
        <v>#DIV/0!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>
        <v>83.971000000000004</v>
      </c>
      <c r="J81" s="9"/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436.64920000000001</v>
      </c>
      <c r="J82" s="3">
        <f t="shared" si="150"/>
        <v>0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>
        <f t="shared" si="151"/>
        <v>0</v>
      </c>
      <c r="G83" s="3">
        <f t="shared" si="151"/>
        <v>0</v>
      </c>
      <c r="H83" s="3">
        <f t="shared" si="151"/>
        <v>0</v>
      </c>
      <c r="I83" s="3">
        <f t="shared" si="151"/>
        <v>89.452314423340951</v>
      </c>
      <c r="J83" s="3" t="e">
        <f t="shared" si="151"/>
        <v>#DIV/0!</v>
      </c>
      <c r="K83" s="3">
        <f t="shared" si="151"/>
        <v>0</v>
      </c>
      <c r="L83" s="3">
        <f t="shared" si="151"/>
        <v>0</v>
      </c>
      <c r="M83" s="3">
        <f t="shared" si="151"/>
        <v>0</v>
      </c>
      <c r="N83" s="3">
        <f t="shared" si="151"/>
        <v>0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>
        <f t="shared" si="152"/>
        <v>0</v>
      </c>
      <c r="G84" s="13">
        <f t="shared" si="152"/>
        <v>0</v>
      </c>
      <c r="H84" s="13">
        <f t="shared" si="152"/>
        <v>0</v>
      </c>
      <c r="I84" s="13">
        <f t="shared" si="152"/>
        <v>2.5046648038535468E-2</v>
      </c>
      <c r="J84" s="13" t="e">
        <f t="shared" si="152"/>
        <v>#DIV/0!</v>
      </c>
      <c r="K84" s="13">
        <f t="shared" si="152"/>
        <v>0</v>
      </c>
      <c r="L84" s="13">
        <f t="shared" si="152"/>
        <v>0</v>
      </c>
      <c r="M84" s="13">
        <f t="shared" si="152"/>
        <v>0</v>
      </c>
      <c r="N84" s="13">
        <f t="shared" si="152"/>
        <v>0</v>
      </c>
      <c r="O84" s="13" t="e">
        <f t="shared" si="128"/>
        <v>#DIV/0!</v>
      </c>
      <c r="P84" s="13" t="e">
        <f>(100*O84)/$O$189</f>
        <v>#DIV/0!</v>
      </c>
      <c r="Q84" s="18" t="e">
        <f t="shared" ref="Q84" si="153">(1000000*P84)/100</f>
        <v>#DIV/0!</v>
      </c>
      <c r="R84" s="30" t="e">
        <f t="shared" ref="R84" si="154">O84-G84-H84-J84-L84-N84</f>
        <v>#DIV/0!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>
        <v>1E-3</v>
      </c>
      <c r="I85" s="9"/>
      <c r="J85" s="9"/>
      <c r="K85" s="9">
        <v>2E-3</v>
      </c>
      <c r="L85" s="9">
        <v>1</v>
      </c>
      <c r="M85" s="9">
        <v>0.5</v>
      </c>
      <c r="N85" s="9">
        <v>0.1</v>
      </c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4.7999999999999996E-3</v>
      </c>
      <c r="I86" s="3">
        <f t="shared" si="158"/>
        <v>0</v>
      </c>
      <c r="J86" s="3">
        <f t="shared" si="158"/>
        <v>0</v>
      </c>
      <c r="K86" s="3">
        <f t="shared" si="158"/>
        <v>9.5999999999999992E-3</v>
      </c>
      <c r="L86" s="3">
        <f t="shared" si="158"/>
        <v>4.8</v>
      </c>
      <c r="M86" s="3">
        <f t="shared" si="158"/>
        <v>2.4</v>
      </c>
      <c r="N86" s="3">
        <f t="shared" si="158"/>
        <v>0.48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>
        <f t="shared" si="159"/>
        <v>0</v>
      </c>
      <c r="G87" s="3">
        <f t="shared" si="159"/>
        <v>0</v>
      </c>
      <c r="H87" s="3">
        <f t="shared" si="159"/>
        <v>1.8172725623758926E-3</v>
      </c>
      <c r="I87" s="3">
        <f t="shared" si="159"/>
        <v>0</v>
      </c>
      <c r="J87" s="3" t="e">
        <f t="shared" si="159"/>
        <v>#DIV/0!</v>
      </c>
      <c r="K87" s="3">
        <f t="shared" si="159"/>
        <v>2.7762956407820488E-3</v>
      </c>
      <c r="L87" s="3">
        <f t="shared" si="159"/>
        <v>1.5042716614335767</v>
      </c>
      <c r="M87" s="3">
        <f t="shared" si="159"/>
        <v>1.1015324703315998</v>
      </c>
      <c r="N87" s="3">
        <f t="shared" si="159"/>
        <v>0.18753070815346012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>
        <f t="shared" si="160"/>
        <v>0</v>
      </c>
      <c r="G88" s="13">
        <f t="shared" si="160"/>
        <v>0</v>
      </c>
      <c r="H88" s="13">
        <f t="shared" si="160"/>
        <v>1.3809817656006884E-3</v>
      </c>
      <c r="I88" s="13">
        <f t="shared" si="160"/>
        <v>0</v>
      </c>
      <c r="J88" s="13" t="e">
        <f t="shared" si="160"/>
        <v>#DIV/0!</v>
      </c>
      <c r="K88" s="13">
        <f t="shared" si="160"/>
        <v>1.0144584271417606E-4</v>
      </c>
      <c r="L88" s="13">
        <f t="shared" si="160"/>
        <v>6.4683681441643796E-4</v>
      </c>
      <c r="M88" s="13">
        <f t="shared" si="160"/>
        <v>2.2030649406631995E-3</v>
      </c>
      <c r="N88" s="13">
        <f t="shared" si="160"/>
        <v>3.375552746762282E-5</v>
      </c>
      <c r="O88" s="13" t="e">
        <f t="shared" si="128"/>
        <v>#DIV/0!</v>
      </c>
      <c r="P88" s="13" t="e">
        <f>(100*O88)/$O$189</f>
        <v>#DIV/0!</v>
      </c>
      <c r="Q88" s="18" t="e">
        <f t="shared" ref="Q88" si="161">(1000000*P88)/100</f>
        <v>#DIV/0!</v>
      </c>
      <c r="R88" s="30" t="e">
        <f t="shared" ref="R88" si="162">O88-G88-H88-J88-L88-N88</f>
        <v>#DIV/0!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>
        <v>3</v>
      </c>
      <c r="N89" s="9"/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15.899999999999999</v>
      </c>
      <c r="N90" s="3">
        <f t="shared" si="166"/>
        <v>0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>
        <f t="shared" si="167"/>
        <v>0</v>
      </c>
      <c r="G91" s="3">
        <f t="shared" si="167"/>
        <v>0</v>
      </c>
      <c r="H91" s="3">
        <f t="shared" si="167"/>
        <v>0</v>
      </c>
      <c r="I91" s="3">
        <f t="shared" si="167"/>
        <v>0</v>
      </c>
      <c r="J91" s="3" t="e">
        <f t="shared" si="167"/>
        <v>#DIV/0!</v>
      </c>
      <c r="K91" s="3">
        <f t="shared" si="167"/>
        <v>0</v>
      </c>
      <c r="L91" s="3">
        <f t="shared" si="167"/>
        <v>0</v>
      </c>
      <c r="M91" s="3">
        <f t="shared" si="167"/>
        <v>7.2976526159468476</v>
      </c>
      <c r="N91" s="3">
        <f t="shared" si="167"/>
        <v>0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>
        <f t="shared" si="168"/>
        <v>0</v>
      </c>
      <c r="G92" s="13">
        <f t="shared" si="168"/>
        <v>0</v>
      </c>
      <c r="H92" s="13">
        <f t="shared" si="168"/>
        <v>0</v>
      </c>
      <c r="I92" s="13">
        <f t="shared" si="168"/>
        <v>0</v>
      </c>
      <c r="J92" s="13" t="e">
        <f t="shared" si="168"/>
        <v>#DIV/0!</v>
      </c>
      <c r="K92" s="13">
        <f t="shared" si="168"/>
        <v>0</v>
      </c>
      <c r="L92" s="13">
        <f t="shared" si="168"/>
        <v>0</v>
      </c>
      <c r="M92" s="13">
        <f t="shared" si="168"/>
        <v>1.4595305231893696E-2</v>
      </c>
      <c r="N92" s="13">
        <f t="shared" si="168"/>
        <v>0</v>
      </c>
      <c r="O92" s="13" t="e">
        <f t="shared" ref="O92" si="169">SUM(D92:N92)</f>
        <v>#DIV/0!</v>
      </c>
      <c r="P92" s="13" t="e">
        <f>(100*O92)/$O$189</f>
        <v>#DIV/0!</v>
      </c>
      <c r="Q92" s="18" t="e">
        <f t="shared" ref="Q92" si="170">(1000000*P92)/100</f>
        <v>#DIV/0!</v>
      </c>
      <c r="R92" s="30" t="e">
        <f t="shared" ref="R92" si="171">O92-G92-H92-J92-L92-N92</f>
        <v>#DIV/0!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>
        <v>1E-3</v>
      </c>
      <c r="M93" s="9"/>
      <c r="N93" s="9">
        <v>0.5</v>
      </c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5.0999999999999995E-3</v>
      </c>
      <c r="M94" s="3">
        <f t="shared" si="175"/>
        <v>0</v>
      </c>
      <c r="N94" s="3">
        <f t="shared" si="175"/>
        <v>2.5499999999999998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>
        <f t="shared" si="176"/>
        <v>0</v>
      </c>
      <c r="G95" s="3">
        <f t="shared" si="176"/>
        <v>0</v>
      </c>
      <c r="H95" s="3">
        <f t="shared" si="176"/>
        <v>0</v>
      </c>
      <c r="I95" s="3">
        <f t="shared" si="176"/>
        <v>0</v>
      </c>
      <c r="J95" s="3" t="e">
        <f t="shared" si="176"/>
        <v>#DIV/0!</v>
      </c>
      <c r="K95" s="3">
        <f t="shared" si="176"/>
        <v>0</v>
      </c>
      <c r="L95" s="3">
        <f t="shared" si="176"/>
        <v>1.598288640273175E-3</v>
      </c>
      <c r="M95" s="3">
        <f t="shared" si="176"/>
        <v>0</v>
      </c>
      <c r="N95" s="3">
        <f t="shared" si="176"/>
        <v>0.99625688706525672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>
        <f t="shared" si="177"/>
        <v>0</v>
      </c>
      <c r="G96" s="13">
        <f t="shared" si="177"/>
        <v>0</v>
      </c>
      <c r="H96" s="13">
        <f t="shared" si="177"/>
        <v>0</v>
      </c>
      <c r="I96" s="13">
        <f t="shared" si="177"/>
        <v>0</v>
      </c>
      <c r="J96" s="13" t="e">
        <f t="shared" si="177"/>
        <v>#DIV/0!</v>
      </c>
      <c r="K96" s="13">
        <f t="shared" si="177"/>
        <v>0</v>
      </c>
      <c r="L96" s="13">
        <f t="shared" si="177"/>
        <v>6.8726411531746522E-7</v>
      </c>
      <c r="M96" s="13">
        <f t="shared" si="177"/>
        <v>0</v>
      </c>
      <c r="N96" s="13">
        <f t="shared" si="177"/>
        <v>1.7932623967174621E-4</v>
      </c>
      <c r="O96" s="13" t="e">
        <f>SUM(D96:N96)</f>
        <v>#DIV/0!</v>
      </c>
      <c r="P96" s="13" t="e">
        <f>(100*O96)/$O$189</f>
        <v>#DIV/0!</v>
      </c>
      <c r="Q96" s="18" t="e">
        <f t="shared" ref="Q96" si="178">(1000000*P96)/100</f>
        <v>#DIV/0!</v>
      </c>
      <c r="R96" s="30" t="e">
        <f t="shared" ref="R96" si="179">O96-G96-H96-J96-L96-N96</f>
        <v>#DIV/0!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>
        <v>1E-3</v>
      </c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2.6000000000000003E-3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>
        <f t="shared" si="184"/>
        <v>0</v>
      </c>
      <c r="G99" s="3">
        <f t="shared" si="184"/>
        <v>0</v>
      </c>
      <c r="H99" s="3">
        <f t="shared" si="184"/>
        <v>0</v>
      </c>
      <c r="I99" s="3">
        <f t="shared" si="184"/>
        <v>0</v>
      </c>
      <c r="J99" s="3" t="e">
        <f t="shared" si="184"/>
        <v>#DIV/0!</v>
      </c>
      <c r="K99" s="3">
        <f t="shared" si="184"/>
        <v>7.5191340271180487E-4</v>
      </c>
      <c r="L99" s="3">
        <f t="shared" si="184"/>
        <v>0</v>
      </c>
      <c r="M99" s="3">
        <f t="shared" si="184"/>
        <v>0</v>
      </c>
      <c r="N99" s="3">
        <f t="shared" si="184"/>
        <v>0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>
        <f t="shared" si="185"/>
        <v>0</v>
      </c>
      <c r="G100" s="13">
        <f t="shared" si="185"/>
        <v>0</v>
      </c>
      <c r="H100" s="13">
        <f t="shared" si="185"/>
        <v>0</v>
      </c>
      <c r="I100" s="13">
        <f t="shared" si="185"/>
        <v>0</v>
      </c>
      <c r="J100" s="13" t="e">
        <f t="shared" si="185"/>
        <v>#DIV/0!</v>
      </c>
      <c r="K100" s="13">
        <f t="shared" si="185"/>
        <v>2.7474915735089352E-5</v>
      </c>
      <c r="L100" s="13">
        <f t="shared" si="185"/>
        <v>0</v>
      </c>
      <c r="M100" s="13">
        <f t="shared" si="185"/>
        <v>0</v>
      </c>
      <c r="N100" s="13">
        <f t="shared" si="185"/>
        <v>0</v>
      </c>
      <c r="O100" s="13" t="e">
        <f>SUM(D100:N100)</f>
        <v>#DIV/0!</v>
      </c>
      <c r="P100" s="13" t="e">
        <f>(100*O100)/$O$189</f>
        <v>#DIV/0!</v>
      </c>
      <c r="Q100" s="18" t="e">
        <f t="shared" ref="Q100" si="186">(1000000*P100)/100</f>
        <v>#DIV/0!</v>
      </c>
      <c r="R100" s="30" t="e">
        <f t="shared" ref="R100" si="187">O100-G100-H100-J100-L100-N100</f>
        <v>#DIV/0!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>
        <v>0.5</v>
      </c>
      <c r="F101" s="9"/>
      <c r="G101" s="9">
        <v>1</v>
      </c>
      <c r="H101" s="9">
        <v>1</v>
      </c>
      <c r="I101" s="9"/>
      <c r="J101" s="9"/>
      <c r="K101" s="9"/>
      <c r="L101" s="9">
        <v>10</v>
      </c>
      <c r="M101" s="9">
        <v>0.5</v>
      </c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0.9</v>
      </c>
      <c r="F102" s="3">
        <f t="shared" si="191"/>
        <v>0</v>
      </c>
      <c r="G102" s="3">
        <f t="shared" si="191"/>
        <v>1.8</v>
      </c>
      <c r="H102" s="3">
        <f t="shared" si="191"/>
        <v>1.8</v>
      </c>
      <c r="I102" s="3">
        <f t="shared" si="191"/>
        <v>0</v>
      </c>
      <c r="J102" s="3">
        <f t="shared" si="191"/>
        <v>0</v>
      </c>
      <c r="K102" s="3">
        <f t="shared" si="191"/>
        <v>0</v>
      </c>
      <c r="L102" s="3">
        <f t="shared" si="191"/>
        <v>18</v>
      </c>
      <c r="M102" s="3">
        <f t="shared" si="191"/>
        <v>0.9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0.34087811490160425</v>
      </c>
      <c r="F103" s="3">
        <f t="shared" si="192"/>
        <v>0</v>
      </c>
      <c r="G103" s="3">
        <f t="shared" si="192"/>
        <v>0.71414401904384051</v>
      </c>
      <c r="H103" s="3">
        <f t="shared" si="192"/>
        <v>0.68147721089095969</v>
      </c>
      <c r="I103" s="3">
        <f t="shared" si="192"/>
        <v>0</v>
      </c>
      <c r="J103" s="3" t="e">
        <f t="shared" si="192"/>
        <v>#DIV/0!</v>
      </c>
      <c r="K103" s="3">
        <f t="shared" si="192"/>
        <v>0</v>
      </c>
      <c r="L103" s="3">
        <f t="shared" si="192"/>
        <v>5.6410187303759125</v>
      </c>
      <c r="M103" s="3">
        <f t="shared" si="192"/>
        <v>0.41307467637434991</v>
      </c>
      <c r="N103" s="3">
        <f t="shared" si="192"/>
        <v>0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1.2312517510245946</v>
      </c>
      <c r="F104" s="13">
        <f t="shared" si="193"/>
        <v>0</v>
      </c>
      <c r="G104" s="13">
        <f t="shared" si="193"/>
        <v>2.3416782384447528</v>
      </c>
      <c r="H104" s="13">
        <f t="shared" si="193"/>
        <v>0.5178681621002581</v>
      </c>
      <c r="I104" s="13">
        <f t="shared" si="193"/>
        <v>0</v>
      </c>
      <c r="J104" s="13" t="e">
        <f t="shared" si="193"/>
        <v>#DIV/0!</v>
      </c>
      <c r="K104" s="13">
        <f t="shared" si="193"/>
        <v>0</v>
      </c>
      <c r="L104" s="13">
        <f t="shared" si="193"/>
        <v>2.4256380540616422E-3</v>
      </c>
      <c r="M104" s="13">
        <f t="shared" si="193"/>
        <v>8.2614935274869991E-4</v>
      </c>
      <c r="N104" s="13">
        <f t="shared" si="193"/>
        <v>0</v>
      </c>
      <c r="O104" s="13" t="e">
        <f>SUM(D104:N104)</f>
        <v>#DIV/0!</v>
      </c>
      <c r="P104" s="13" t="e">
        <f>(100*O104)/$O$189</f>
        <v>#DIV/0!</v>
      </c>
      <c r="Q104" s="18" t="e">
        <f t="shared" ref="Q104" si="194">(1000000*P104)/100</f>
        <v>#DIV/0!</v>
      </c>
      <c r="R104" s="30" t="e">
        <f t="shared" ref="R104" si="195">O104-G104-H104-J104-L104-N104</f>
        <v>#DIV/0!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>
        <v>3</v>
      </c>
      <c r="N105" s="9">
        <v>8</v>
      </c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4.5</v>
      </c>
      <c r="N106" s="3">
        <f t="shared" si="199"/>
        <v>12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>
        <f t="shared" si="200"/>
        <v>0</v>
      </c>
      <c r="G107" s="3">
        <f t="shared" si="200"/>
        <v>0</v>
      </c>
      <c r="H107" s="3">
        <f t="shared" si="200"/>
        <v>0</v>
      </c>
      <c r="I107" s="3">
        <f t="shared" si="200"/>
        <v>0</v>
      </c>
      <c r="J107" s="3" t="e">
        <f t="shared" si="200"/>
        <v>#DIV/0!</v>
      </c>
      <c r="K107" s="3">
        <f t="shared" si="200"/>
        <v>0</v>
      </c>
      <c r="L107" s="3">
        <f t="shared" si="200"/>
        <v>0</v>
      </c>
      <c r="M107" s="3">
        <f t="shared" si="200"/>
        <v>2.0653733818717495</v>
      </c>
      <c r="N107" s="3">
        <f t="shared" si="200"/>
        <v>4.6882677038365026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>
        <f t="shared" si="201"/>
        <v>0</v>
      </c>
      <c r="G108" s="13">
        <f t="shared" si="201"/>
        <v>0</v>
      </c>
      <c r="H108" s="13">
        <f t="shared" si="201"/>
        <v>0</v>
      </c>
      <c r="I108" s="13">
        <f t="shared" si="201"/>
        <v>0</v>
      </c>
      <c r="J108" s="13" t="e">
        <f t="shared" si="201"/>
        <v>#DIV/0!</v>
      </c>
      <c r="K108" s="13">
        <f t="shared" si="201"/>
        <v>0</v>
      </c>
      <c r="L108" s="13">
        <f t="shared" si="201"/>
        <v>0</v>
      </c>
      <c r="M108" s="13">
        <f t="shared" si="201"/>
        <v>4.1307467637434992E-3</v>
      </c>
      <c r="N108" s="13">
        <f t="shared" si="201"/>
        <v>8.4388818669057033E-4</v>
      </c>
      <c r="O108" s="13" t="e">
        <f>SUM(D108:N108)</f>
        <v>#DIV/0!</v>
      </c>
      <c r="P108" s="13" t="e">
        <f>(100*O108)/$O$189</f>
        <v>#DIV/0!</v>
      </c>
      <c r="Q108" s="18" t="e">
        <f t="shared" ref="Q108" si="202">(1000000*P108)/100</f>
        <v>#DIV/0!</v>
      </c>
      <c r="R108" s="30" t="e">
        <f t="shared" ref="R108" si="203">O108-G108-H108-J108-L108-N108</f>
        <v>#DIV/0!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>
        <v>1E-3</v>
      </c>
      <c r="J109" s="9"/>
      <c r="K109" s="9">
        <v>0.5</v>
      </c>
      <c r="L109" s="9">
        <v>2E-3</v>
      </c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>
        <f t="shared" si="208"/>
        <v>0</v>
      </c>
      <c r="G111" s="3">
        <f t="shared" si="208"/>
        <v>0</v>
      </c>
      <c r="H111" s="3">
        <f t="shared" si="208"/>
        <v>0</v>
      </c>
      <c r="I111" s="3">
        <f t="shared" si="208"/>
        <v>0</v>
      </c>
      <c r="J111" s="3" t="e">
        <f t="shared" si="208"/>
        <v>#DIV/0!</v>
      </c>
      <c r="K111" s="3">
        <f t="shared" si="208"/>
        <v>0</v>
      </c>
      <c r="L111" s="3">
        <f t="shared" si="208"/>
        <v>0</v>
      </c>
      <c r="M111" s="3">
        <f t="shared" si="208"/>
        <v>0</v>
      </c>
      <c r="N111" s="3">
        <f t="shared" si="208"/>
        <v>0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>
        <f t="shared" si="209"/>
        <v>0</v>
      </c>
      <c r="G112" s="13">
        <f t="shared" si="209"/>
        <v>0</v>
      </c>
      <c r="H112" s="13">
        <f t="shared" si="209"/>
        <v>0</v>
      </c>
      <c r="I112" s="13">
        <f t="shared" si="209"/>
        <v>0</v>
      </c>
      <c r="J112" s="13" t="e">
        <f t="shared" si="209"/>
        <v>#DIV/0!</v>
      </c>
      <c r="K112" s="13">
        <f t="shared" si="209"/>
        <v>0</v>
      </c>
      <c r="L112" s="13">
        <f t="shared" si="209"/>
        <v>0</v>
      </c>
      <c r="M112" s="13">
        <f t="shared" si="209"/>
        <v>0</v>
      </c>
      <c r="N112" s="13">
        <f t="shared" si="209"/>
        <v>0</v>
      </c>
      <c r="O112" s="13" t="e">
        <f>SUM(D112:N112)</f>
        <v>#DIV/0!</v>
      </c>
      <c r="P112" s="13" t="e">
        <f>(100*O112)/$O$189</f>
        <v>#DIV/0!</v>
      </c>
      <c r="Q112" s="18" t="e">
        <f t="shared" ref="Q112" si="210">(1000000*P112)/100</f>
        <v>#DIV/0!</v>
      </c>
      <c r="R112" s="30" t="e">
        <f t="shared" ref="R112" si="211">O112-G112-H112-J112-L112-N112</f>
        <v>#DIV/0!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>
        <f t="shared" si="216"/>
        <v>0</v>
      </c>
      <c r="G115" s="3">
        <f t="shared" si="216"/>
        <v>0</v>
      </c>
      <c r="H115" s="3">
        <f t="shared" si="216"/>
        <v>0</v>
      </c>
      <c r="I115" s="3">
        <f t="shared" si="216"/>
        <v>0</v>
      </c>
      <c r="J115" s="3" t="e">
        <f t="shared" si="216"/>
        <v>#DIV/0!</v>
      </c>
      <c r="K115" s="3">
        <f t="shared" si="216"/>
        <v>0</v>
      </c>
      <c r="L115" s="3">
        <f t="shared" si="216"/>
        <v>0</v>
      </c>
      <c r="M115" s="3">
        <f t="shared" si="216"/>
        <v>0</v>
      </c>
      <c r="N115" s="3">
        <f t="shared" si="216"/>
        <v>0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>
        <f t="shared" si="217"/>
        <v>0</v>
      </c>
      <c r="G116" s="13">
        <f t="shared" si="217"/>
        <v>0</v>
      </c>
      <c r="H116" s="13">
        <f t="shared" si="217"/>
        <v>0</v>
      </c>
      <c r="I116" s="13">
        <f t="shared" si="217"/>
        <v>0</v>
      </c>
      <c r="J116" s="13" t="e">
        <f t="shared" si="217"/>
        <v>#DIV/0!</v>
      </c>
      <c r="K116" s="13">
        <f t="shared" si="217"/>
        <v>0</v>
      </c>
      <c r="L116" s="13">
        <f t="shared" si="217"/>
        <v>0</v>
      </c>
      <c r="M116" s="13">
        <f t="shared" si="217"/>
        <v>0</v>
      </c>
      <c r="N116" s="13">
        <f t="shared" si="217"/>
        <v>0</v>
      </c>
      <c r="O116" s="13" t="e">
        <f>SUM(D116:N116)</f>
        <v>#DIV/0!</v>
      </c>
      <c r="P116" s="13" t="e">
        <f>(100*O116)/$O$189</f>
        <v>#DIV/0!</v>
      </c>
      <c r="Q116" s="18" t="e">
        <f t="shared" ref="Q116" si="218">(1000000*P116)/100</f>
        <v>#DIV/0!</v>
      </c>
      <c r="R116" s="30" t="e">
        <f t="shared" ref="R116" si="219">O116-G116-H116-J116-L116-N116</f>
        <v>#DIV/0!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>
        <f t="shared" si="224"/>
        <v>0</v>
      </c>
      <c r="G119" s="3">
        <f t="shared" si="224"/>
        <v>0</v>
      </c>
      <c r="H119" s="3">
        <f t="shared" si="224"/>
        <v>0</v>
      </c>
      <c r="I119" s="3">
        <f t="shared" si="224"/>
        <v>0</v>
      </c>
      <c r="J119" s="3" t="e">
        <f t="shared" si="224"/>
        <v>#DIV/0!</v>
      </c>
      <c r="K119" s="3">
        <f t="shared" si="224"/>
        <v>0</v>
      </c>
      <c r="L119" s="3">
        <f t="shared" si="224"/>
        <v>0</v>
      </c>
      <c r="M119" s="3">
        <f t="shared" si="224"/>
        <v>0</v>
      </c>
      <c r="N119" s="3">
        <f t="shared" si="224"/>
        <v>0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>
        <f t="shared" si="225"/>
        <v>0</v>
      </c>
      <c r="G120" s="13">
        <f t="shared" si="225"/>
        <v>0</v>
      </c>
      <c r="H120" s="13">
        <f t="shared" si="225"/>
        <v>0</v>
      </c>
      <c r="I120" s="13">
        <f t="shared" si="225"/>
        <v>0</v>
      </c>
      <c r="J120" s="13" t="e">
        <f t="shared" si="225"/>
        <v>#DIV/0!</v>
      </c>
      <c r="K120" s="13">
        <f t="shared" si="225"/>
        <v>0</v>
      </c>
      <c r="L120" s="13">
        <f t="shared" si="225"/>
        <v>0</v>
      </c>
      <c r="M120" s="13">
        <f t="shared" si="225"/>
        <v>0</v>
      </c>
      <c r="N120" s="13">
        <f t="shared" si="225"/>
        <v>0</v>
      </c>
      <c r="O120" s="13" t="e">
        <f>SUM(D120:N120)</f>
        <v>#DIV/0!</v>
      </c>
      <c r="P120" s="13" t="e">
        <f>(100*O120)/$O$189</f>
        <v>#DIV/0!</v>
      </c>
      <c r="Q120" s="18" t="e">
        <f t="shared" ref="Q120" si="226">(1000000*P120)/100</f>
        <v>#DIV/0!</v>
      </c>
      <c r="R120" s="30" t="e">
        <f t="shared" ref="R120" si="227">O120-G120-H120-J120-L120-N120</f>
        <v>#DIV/0!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>
        <v>1</v>
      </c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>
        <f t="shared" si="232"/>
        <v>0</v>
      </c>
      <c r="G123" s="3">
        <f t="shared" si="232"/>
        <v>0</v>
      </c>
      <c r="H123" s="3">
        <f t="shared" si="232"/>
        <v>0</v>
      </c>
      <c r="I123" s="3">
        <f t="shared" si="232"/>
        <v>0</v>
      </c>
      <c r="J123" s="3" t="e">
        <f t="shared" si="232"/>
        <v>#DIV/0!</v>
      </c>
      <c r="K123" s="3">
        <f t="shared" si="232"/>
        <v>0</v>
      </c>
      <c r="L123" s="3">
        <f t="shared" si="232"/>
        <v>0</v>
      </c>
      <c r="M123" s="3">
        <f t="shared" si="232"/>
        <v>0</v>
      </c>
      <c r="N123" s="3">
        <f t="shared" si="232"/>
        <v>0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>
        <f t="shared" si="233"/>
        <v>0</v>
      </c>
      <c r="G124" s="13">
        <f t="shared" si="233"/>
        <v>0</v>
      </c>
      <c r="H124" s="13">
        <f t="shared" si="233"/>
        <v>0</v>
      </c>
      <c r="I124" s="13">
        <f t="shared" si="233"/>
        <v>0</v>
      </c>
      <c r="J124" s="13" t="e">
        <f t="shared" si="233"/>
        <v>#DIV/0!</v>
      </c>
      <c r="K124" s="13">
        <f t="shared" si="233"/>
        <v>0</v>
      </c>
      <c r="L124" s="13">
        <f t="shared" si="233"/>
        <v>0</v>
      </c>
      <c r="M124" s="13">
        <f t="shared" si="233"/>
        <v>0</v>
      </c>
      <c r="N124" s="13">
        <f t="shared" si="233"/>
        <v>0</v>
      </c>
      <c r="O124" s="13" t="e">
        <f>SUM(D124:N124)</f>
        <v>#DIV/0!</v>
      </c>
      <c r="P124" s="13" t="e">
        <f>(100*O124)/$O$189</f>
        <v>#DIV/0!</v>
      </c>
      <c r="Q124" s="18" t="e">
        <f t="shared" ref="Q124" si="234">(1000000*P124)/100</f>
        <v>#DIV/0!</v>
      </c>
      <c r="R124" s="30" t="e">
        <f t="shared" ref="R124" si="235">O124-G124-H124-J124-L124-N124</f>
        <v>#DIV/0!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>
        <v>5.0000000000000001E-3</v>
      </c>
      <c r="J125" s="9"/>
      <c r="K125" s="9">
        <v>5</v>
      </c>
      <c r="L125" s="9">
        <v>0.5</v>
      </c>
      <c r="M125" s="9">
        <v>0.5</v>
      </c>
      <c r="N125" s="9"/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1.3000000000000001E-2</v>
      </c>
      <c r="J126" s="3">
        <f t="shared" si="239"/>
        <v>0</v>
      </c>
      <c r="K126" s="3">
        <f t="shared" si="239"/>
        <v>13</v>
      </c>
      <c r="L126" s="3">
        <f t="shared" si="239"/>
        <v>1.3</v>
      </c>
      <c r="M126" s="3">
        <f t="shared" si="239"/>
        <v>1.3</v>
      </c>
      <c r="N126" s="3">
        <f t="shared" si="239"/>
        <v>0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>
        <f t="shared" si="240"/>
        <v>0</v>
      </c>
      <c r="G127" s="3">
        <f t="shared" si="240"/>
        <v>0</v>
      </c>
      <c r="H127" s="3">
        <f t="shared" si="240"/>
        <v>0</v>
      </c>
      <c r="I127" s="3">
        <f t="shared" si="240"/>
        <v>2.6631906974830884E-3</v>
      </c>
      <c r="J127" s="3" t="e">
        <f t="shared" si="240"/>
        <v>#DIV/0!</v>
      </c>
      <c r="K127" s="3">
        <f t="shared" si="240"/>
        <v>3.7595670135590247</v>
      </c>
      <c r="L127" s="3">
        <f t="shared" si="240"/>
        <v>0.40740690830492704</v>
      </c>
      <c r="M127" s="3">
        <f t="shared" si="240"/>
        <v>0.59666342142961648</v>
      </c>
      <c r="N127" s="3">
        <f t="shared" si="240"/>
        <v>0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>
        <f t="shared" si="241"/>
        <v>0</v>
      </c>
      <c r="G128" s="13">
        <f t="shared" si="241"/>
        <v>0</v>
      </c>
      <c r="H128" s="13">
        <f t="shared" si="241"/>
        <v>0</v>
      </c>
      <c r="I128" s="13">
        <f t="shared" si="241"/>
        <v>7.4569339529526476E-7</v>
      </c>
      <c r="J128" s="13" t="e">
        <f t="shared" si="241"/>
        <v>#DIV/0!</v>
      </c>
      <c r="K128" s="13">
        <f t="shared" si="241"/>
        <v>0.13737457867544675</v>
      </c>
      <c r="L128" s="13">
        <f t="shared" si="241"/>
        <v>1.7518497057111861E-4</v>
      </c>
      <c r="M128" s="13">
        <f t="shared" si="241"/>
        <v>1.1933268428592331E-3</v>
      </c>
      <c r="N128" s="13">
        <f t="shared" si="241"/>
        <v>0</v>
      </c>
      <c r="O128" s="13" t="e">
        <f>SUM(D128:N128)</f>
        <v>#DIV/0!</v>
      </c>
      <c r="P128" s="13" t="e">
        <f>(100*O128)/$O$189</f>
        <v>#DIV/0!</v>
      </c>
      <c r="Q128" s="18" t="e">
        <f t="shared" ref="Q128" si="242">(1000000*P128)/100</f>
        <v>#DIV/0!</v>
      </c>
      <c r="R128" s="30" t="e">
        <f t="shared" ref="R128" si="243">O128-G128-H128-J128-L128-N128</f>
        <v>#DIV/0!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>
        <v>0.5</v>
      </c>
      <c r="L129" s="9"/>
      <c r="M129" s="9">
        <v>2</v>
      </c>
      <c r="N129" s="9">
        <v>1E-3</v>
      </c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0.9</v>
      </c>
      <c r="L130" s="3">
        <f t="shared" si="247"/>
        <v>0</v>
      </c>
      <c r="M130" s="3">
        <f t="shared" si="247"/>
        <v>3.6</v>
      </c>
      <c r="N130" s="3">
        <f t="shared" si="247"/>
        <v>1.8000000000000002E-3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>
        <f t="shared" si="248"/>
        <v>0</v>
      </c>
      <c r="G131" s="3">
        <f t="shared" si="248"/>
        <v>0</v>
      </c>
      <c r="H131" s="3">
        <f t="shared" si="248"/>
        <v>0</v>
      </c>
      <c r="I131" s="3">
        <f t="shared" si="248"/>
        <v>0</v>
      </c>
      <c r="J131" s="3" t="e">
        <f t="shared" si="248"/>
        <v>#DIV/0!</v>
      </c>
      <c r="K131" s="3">
        <f t="shared" si="248"/>
        <v>0.26027771632331709</v>
      </c>
      <c r="L131" s="3">
        <f t="shared" si="248"/>
        <v>0</v>
      </c>
      <c r="M131" s="3">
        <f t="shared" si="248"/>
        <v>1.6522987054973997</v>
      </c>
      <c r="N131" s="3">
        <f t="shared" si="248"/>
        <v>7.0324015557547551E-4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>
        <f t="shared" si="249"/>
        <v>0</v>
      </c>
      <c r="G132" s="13">
        <f t="shared" si="249"/>
        <v>0</v>
      </c>
      <c r="H132" s="13">
        <f t="shared" si="249"/>
        <v>0</v>
      </c>
      <c r="I132" s="13">
        <f t="shared" si="249"/>
        <v>0</v>
      </c>
      <c r="J132" s="13" t="e">
        <f t="shared" si="249"/>
        <v>#DIV/0!</v>
      </c>
      <c r="K132" s="13">
        <f t="shared" si="249"/>
        <v>9.5105477544540056E-3</v>
      </c>
      <c r="L132" s="13">
        <f t="shared" si="249"/>
        <v>0</v>
      </c>
      <c r="M132" s="13">
        <f t="shared" si="249"/>
        <v>3.3045974109947997E-3</v>
      </c>
      <c r="N132" s="13">
        <f t="shared" si="249"/>
        <v>1.2658322800358557E-7</v>
      </c>
      <c r="O132" s="13" t="e">
        <f>SUM(D132:N132)</f>
        <v>#DIV/0!</v>
      </c>
      <c r="P132" s="13" t="e">
        <f>(100*O132)/$O$189</f>
        <v>#DIV/0!</v>
      </c>
      <c r="Q132" s="18" t="e">
        <f t="shared" ref="Q132" si="250">(1000000*P132)/100</f>
        <v>#DIV/0!</v>
      </c>
      <c r="R132" s="30" t="e">
        <f t="shared" ref="R132" si="251">O132-G132-H132-J132-L132-N132</f>
        <v>#DIV/0!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>
        <f t="shared" si="256"/>
        <v>0</v>
      </c>
      <c r="G135" s="3">
        <f t="shared" si="256"/>
        <v>0</v>
      </c>
      <c r="H135" s="3">
        <f t="shared" si="256"/>
        <v>0</v>
      </c>
      <c r="I135" s="3">
        <f t="shared" si="256"/>
        <v>0</v>
      </c>
      <c r="J135" s="3" t="e">
        <f t="shared" si="256"/>
        <v>#DIV/0!</v>
      </c>
      <c r="K135" s="3">
        <f t="shared" si="256"/>
        <v>0</v>
      </c>
      <c r="L135" s="3">
        <f t="shared" si="256"/>
        <v>0</v>
      </c>
      <c r="M135" s="3">
        <f t="shared" si="256"/>
        <v>0</v>
      </c>
      <c r="N135" s="3">
        <f t="shared" si="256"/>
        <v>0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>
        <f t="shared" si="257"/>
        <v>0</v>
      </c>
      <c r="G136" s="13">
        <f t="shared" si="257"/>
        <v>0</v>
      </c>
      <c r="H136" s="13">
        <f t="shared" si="257"/>
        <v>0</v>
      </c>
      <c r="I136" s="13">
        <f t="shared" si="257"/>
        <v>0</v>
      </c>
      <c r="J136" s="13" t="e">
        <f t="shared" si="257"/>
        <v>#DIV/0!</v>
      </c>
      <c r="K136" s="13">
        <f t="shared" si="257"/>
        <v>0</v>
      </c>
      <c r="L136" s="13">
        <f t="shared" si="257"/>
        <v>0</v>
      </c>
      <c r="M136" s="13">
        <f t="shared" si="257"/>
        <v>0</v>
      </c>
      <c r="N136" s="13">
        <f t="shared" si="257"/>
        <v>0</v>
      </c>
      <c r="O136" s="13" t="e">
        <f>SUM(D136:N136)</f>
        <v>#DIV/0!</v>
      </c>
      <c r="P136" s="13" t="e">
        <f>(100*O136)/$O$189</f>
        <v>#DIV/0!</v>
      </c>
      <c r="Q136" s="18" t="e">
        <f t="shared" ref="Q136" si="258">(1000000*P136)/100</f>
        <v>#DIV/0!</v>
      </c>
      <c r="R136" s="30" t="e">
        <f t="shared" ref="R136" si="259">O136-G136-H136-J136-L136-N136</f>
        <v>#DIV/0!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>
        <v>20</v>
      </c>
      <c r="N137" s="9">
        <v>2</v>
      </c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>
        <f t="shared" si="264"/>
        <v>0</v>
      </c>
      <c r="G139" s="3">
        <f t="shared" si="264"/>
        <v>0</v>
      </c>
      <c r="H139" s="3">
        <f t="shared" si="264"/>
        <v>0</v>
      </c>
      <c r="I139" s="3">
        <f t="shared" si="264"/>
        <v>0</v>
      </c>
      <c r="J139" s="3" t="e">
        <f t="shared" si="264"/>
        <v>#DIV/0!</v>
      </c>
      <c r="K139" s="3">
        <f t="shared" si="264"/>
        <v>0</v>
      </c>
      <c r="L139" s="3">
        <f t="shared" si="264"/>
        <v>0</v>
      </c>
      <c r="M139" s="3">
        <f t="shared" si="264"/>
        <v>0</v>
      </c>
      <c r="N139" s="3">
        <f t="shared" si="264"/>
        <v>0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>
        <f t="shared" si="265"/>
        <v>0</v>
      </c>
      <c r="G140" s="13">
        <f t="shared" si="265"/>
        <v>0</v>
      </c>
      <c r="H140" s="13">
        <f t="shared" si="265"/>
        <v>0</v>
      </c>
      <c r="I140" s="13">
        <f t="shared" si="265"/>
        <v>0</v>
      </c>
      <c r="J140" s="13" t="e">
        <f t="shared" si="265"/>
        <v>#DIV/0!</v>
      </c>
      <c r="K140" s="13">
        <f t="shared" si="265"/>
        <v>0</v>
      </c>
      <c r="L140" s="13">
        <f t="shared" si="265"/>
        <v>0</v>
      </c>
      <c r="M140" s="13">
        <f t="shared" si="265"/>
        <v>0</v>
      </c>
      <c r="N140" s="13">
        <f t="shared" si="265"/>
        <v>0</v>
      </c>
      <c r="O140" s="13" t="e">
        <f>SUM(D140:N140)</f>
        <v>#DIV/0!</v>
      </c>
      <c r="P140" s="13" t="e">
        <f>(100*O140)/$O$189</f>
        <v>#DIV/0!</v>
      </c>
      <c r="Q140" s="18" t="e">
        <f t="shared" ref="Q140" si="266">(1000000*P140)/100</f>
        <v>#DIV/0!</v>
      </c>
      <c r="R140" s="30" t="e">
        <f t="shared" ref="R140" si="267">O140-G140-H140-J140-L140-N140</f>
        <v>#DIV/0!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/>
      <c r="L141" s="9">
        <v>1E-3</v>
      </c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>
        <f t="shared" si="272"/>
        <v>0</v>
      </c>
      <c r="G143" s="3">
        <f t="shared" si="272"/>
        <v>0</v>
      </c>
      <c r="H143" s="3">
        <f t="shared" si="272"/>
        <v>0</v>
      </c>
      <c r="I143" s="3">
        <f t="shared" si="272"/>
        <v>0</v>
      </c>
      <c r="J143" s="3" t="e">
        <f t="shared" si="272"/>
        <v>#DIV/0!</v>
      </c>
      <c r="K143" s="3">
        <f t="shared" si="272"/>
        <v>0</v>
      </c>
      <c r="L143" s="3">
        <f t="shared" si="272"/>
        <v>0</v>
      </c>
      <c r="M143" s="3">
        <f t="shared" si="272"/>
        <v>0</v>
      </c>
      <c r="N143" s="3">
        <f t="shared" si="272"/>
        <v>0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>
        <f t="shared" si="273"/>
        <v>0</v>
      </c>
      <c r="G144" s="13">
        <f t="shared" si="273"/>
        <v>0</v>
      </c>
      <c r="H144" s="13">
        <f t="shared" si="273"/>
        <v>0</v>
      </c>
      <c r="I144" s="13">
        <f t="shared" si="273"/>
        <v>0</v>
      </c>
      <c r="J144" s="13" t="e">
        <f t="shared" si="273"/>
        <v>#DIV/0!</v>
      </c>
      <c r="K144" s="13">
        <f t="shared" si="273"/>
        <v>0</v>
      </c>
      <c r="L144" s="13">
        <f t="shared" si="273"/>
        <v>0</v>
      </c>
      <c r="M144" s="13">
        <f t="shared" si="273"/>
        <v>0</v>
      </c>
      <c r="N144" s="13">
        <f t="shared" si="273"/>
        <v>0</v>
      </c>
      <c r="O144" s="13" t="e">
        <f>SUM(D144:N144)</f>
        <v>#DIV/0!</v>
      </c>
      <c r="P144" s="13" t="e">
        <f>(100*O144)/$O$189</f>
        <v>#DIV/0!</v>
      </c>
      <c r="Q144" s="18" t="e">
        <f t="shared" ref="Q144" si="274">(1000000*P144)/100</f>
        <v>#DIV/0!</v>
      </c>
      <c r="R144" s="30" t="e">
        <f t="shared" ref="R144" si="275">O144-G144-H144-J144-L144-N144</f>
        <v>#DIV/0!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>
        <f t="shared" si="280"/>
        <v>0</v>
      </c>
      <c r="G147" s="3">
        <f t="shared" si="280"/>
        <v>0</v>
      </c>
      <c r="H147" s="3">
        <f t="shared" si="280"/>
        <v>0</v>
      </c>
      <c r="I147" s="3">
        <f t="shared" si="280"/>
        <v>0</v>
      </c>
      <c r="J147" s="3" t="e">
        <f t="shared" si="280"/>
        <v>#DIV/0!</v>
      </c>
      <c r="K147" s="3">
        <f t="shared" si="280"/>
        <v>0</v>
      </c>
      <c r="L147" s="3">
        <f t="shared" si="280"/>
        <v>0</v>
      </c>
      <c r="M147" s="3">
        <f t="shared" si="280"/>
        <v>0</v>
      </c>
      <c r="N147" s="3">
        <f t="shared" si="280"/>
        <v>0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>
        <f t="shared" si="281"/>
        <v>0</v>
      </c>
      <c r="G148" s="13">
        <f t="shared" si="281"/>
        <v>0</v>
      </c>
      <c r="H148" s="13">
        <f t="shared" si="281"/>
        <v>0</v>
      </c>
      <c r="I148" s="13">
        <f t="shared" si="281"/>
        <v>0</v>
      </c>
      <c r="J148" s="13" t="e">
        <f t="shared" si="281"/>
        <v>#DIV/0!</v>
      </c>
      <c r="K148" s="13">
        <f t="shared" si="281"/>
        <v>0</v>
      </c>
      <c r="L148" s="13">
        <f t="shared" si="281"/>
        <v>0</v>
      </c>
      <c r="M148" s="13">
        <f t="shared" si="281"/>
        <v>0</v>
      </c>
      <c r="N148" s="13">
        <f t="shared" si="281"/>
        <v>0</v>
      </c>
      <c r="O148" s="13" t="e">
        <f>SUM(D148:N148)</f>
        <v>#DIV/0!</v>
      </c>
      <c r="P148" s="13" t="e">
        <f>(100*O148)/$O$189</f>
        <v>#DIV/0!</v>
      </c>
      <c r="Q148" s="18" t="e">
        <f t="shared" ref="Q148" si="282">(1000000*P148)/100</f>
        <v>#DIV/0!</v>
      </c>
      <c r="R148" s="30" t="e">
        <f t="shared" ref="R148" si="283">O148-G148-H148-J148-L148-N148</f>
        <v>#DIV/0!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>
        <f t="shared" si="288"/>
        <v>0</v>
      </c>
      <c r="G151" s="3">
        <f t="shared" si="288"/>
        <v>0</v>
      </c>
      <c r="H151" s="3">
        <f t="shared" si="288"/>
        <v>0</v>
      </c>
      <c r="I151" s="3">
        <f t="shared" si="288"/>
        <v>0</v>
      </c>
      <c r="J151" s="3" t="e">
        <f t="shared" si="288"/>
        <v>#DIV/0!</v>
      </c>
      <c r="K151" s="3">
        <f t="shared" si="288"/>
        <v>0</v>
      </c>
      <c r="L151" s="3">
        <f t="shared" si="288"/>
        <v>0</v>
      </c>
      <c r="M151" s="3">
        <f t="shared" si="288"/>
        <v>0</v>
      </c>
      <c r="N151" s="3">
        <f t="shared" si="288"/>
        <v>0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>
        <f t="shared" si="289"/>
        <v>0</v>
      </c>
      <c r="G152" s="13">
        <f t="shared" si="289"/>
        <v>0</v>
      </c>
      <c r="H152" s="13">
        <f t="shared" si="289"/>
        <v>0</v>
      </c>
      <c r="I152" s="13">
        <f t="shared" si="289"/>
        <v>0</v>
      </c>
      <c r="J152" s="13" t="e">
        <f t="shared" si="289"/>
        <v>#DIV/0!</v>
      </c>
      <c r="K152" s="13">
        <f t="shared" si="289"/>
        <v>0</v>
      </c>
      <c r="L152" s="13">
        <f t="shared" si="289"/>
        <v>0</v>
      </c>
      <c r="M152" s="13">
        <f t="shared" si="289"/>
        <v>0</v>
      </c>
      <c r="N152" s="13">
        <f t="shared" si="289"/>
        <v>0</v>
      </c>
      <c r="O152" s="13" t="e">
        <f>SUM(D152:N152)</f>
        <v>#DIV/0!</v>
      </c>
      <c r="P152" s="13" t="e">
        <f>(100*O152)/$O$189</f>
        <v>#DIV/0!</v>
      </c>
      <c r="Q152" s="18" t="e">
        <f t="shared" ref="Q152" si="290">(1000000*P152)/100</f>
        <v>#DIV/0!</v>
      </c>
      <c r="R152" s="30" t="e">
        <f t="shared" ref="R152" si="291">O152-G152-H152-J152-L152-N152</f>
        <v>#DIV/0!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>
        <v>0.5</v>
      </c>
      <c r="F153" s="9"/>
      <c r="G153" s="9"/>
      <c r="H153" s="9"/>
      <c r="I153" s="9">
        <v>5</v>
      </c>
      <c r="J153" s="9"/>
      <c r="K153" s="9">
        <v>1</v>
      </c>
      <c r="L153" s="9">
        <v>1</v>
      </c>
      <c r="M153" s="9">
        <v>5.0010000000000003</v>
      </c>
      <c r="N153" s="9">
        <v>1</v>
      </c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>
        <f t="shared" si="296"/>
        <v>0</v>
      </c>
      <c r="G155" s="3">
        <f t="shared" si="296"/>
        <v>0</v>
      </c>
      <c r="H155" s="3">
        <f t="shared" si="296"/>
        <v>0</v>
      </c>
      <c r="I155" s="3">
        <f t="shared" si="296"/>
        <v>0</v>
      </c>
      <c r="J155" s="3" t="e">
        <f t="shared" si="296"/>
        <v>#DIV/0!</v>
      </c>
      <c r="K155" s="3">
        <f t="shared" si="296"/>
        <v>0</v>
      </c>
      <c r="L155" s="3">
        <f t="shared" si="296"/>
        <v>0</v>
      </c>
      <c r="M155" s="3">
        <f t="shared" si="296"/>
        <v>0</v>
      </c>
      <c r="N155" s="3">
        <f t="shared" si="296"/>
        <v>0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>
        <f t="shared" si="297"/>
        <v>0</v>
      </c>
      <c r="G156" s="13">
        <f t="shared" si="297"/>
        <v>0</v>
      </c>
      <c r="H156" s="13">
        <f t="shared" si="297"/>
        <v>0</v>
      </c>
      <c r="I156" s="13">
        <f t="shared" si="297"/>
        <v>0</v>
      </c>
      <c r="J156" s="13" t="e">
        <f t="shared" si="297"/>
        <v>#DIV/0!</v>
      </c>
      <c r="K156" s="13">
        <f t="shared" si="297"/>
        <v>0</v>
      </c>
      <c r="L156" s="13">
        <f t="shared" si="297"/>
        <v>0</v>
      </c>
      <c r="M156" s="13">
        <f t="shared" si="297"/>
        <v>0</v>
      </c>
      <c r="N156" s="13">
        <f t="shared" si="297"/>
        <v>0</v>
      </c>
      <c r="O156" s="13" t="e">
        <f>SUM(D156:N156)</f>
        <v>#DIV/0!</v>
      </c>
      <c r="P156" s="13" t="e">
        <f>(100*O156)/$O$189</f>
        <v>#DIV/0!</v>
      </c>
      <c r="Q156" s="18" t="e">
        <f t="shared" ref="Q156" si="298">(1000000*P156)/100</f>
        <v>#DIV/0!</v>
      </c>
      <c r="R156" s="30" t="e">
        <f t="shared" ref="R156" si="299">O156-G156-H156-J156-L156-N156</f>
        <v>#DIV/0!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>
        <v>1E-3</v>
      </c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2.6000000000000003E-3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>
        <f t="shared" si="304"/>
        <v>0</v>
      </c>
      <c r="G159" s="3">
        <f t="shared" si="304"/>
        <v>0</v>
      </c>
      <c r="H159" s="3">
        <f t="shared" si="304"/>
        <v>0</v>
      </c>
      <c r="I159" s="3">
        <f t="shared" si="304"/>
        <v>0</v>
      </c>
      <c r="J159" s="3" t="e">
        <f t="shared" si="304"/>
        <v>#DIV/0!</v>
      </c>
      <c r="K159" s="3">
        <f t="shared" si="304"/>
        <v>0</v>
      </c>
      <c r="L159" s="3">
        <f t="shared" si="304"/>
        <v>0</v>
      </c>
      <c r="M159" s="3">
        <f t="shared" si="304"/>
        <v>0</v>
      </c>
      <c r="N159" s="3">
        <f t="shared" si="304"/>
        <v>1.0157913358312422E-3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>
        <f t="shared" si="305"/>
        <v>0</v>
      </c>
      <c r="G160" s="13">
        <f t="shared" si="305"/>
        <v>0</v>
      </c>
      <c r="H160" s="13">
        <f t="shared" si="305"/>
        <v>0</v>
      </c>
      <c r="I160" s="13">
        <f t="shared" si="305"/>
        <v>0</v>
      </c>
      <c r="J160" s="13" t="e">
        <f t="shared" si="305"/>
        <v>#DIV/0!</v>
      </c>
      <c r="K160" s="13">
        <f t="shared" si="305"/>
        <v>0</v>
      </c>
      <c r="L160" s="13">
        <f t="shared" si="305"/>
        <v>0</v>
      </c>
      <c r="M160" s="13">
        <f t="shared" si="305"/>
        <v>0</v>
      </c>
      <c r="N160" s="13">
        <f t="shared" si="305"/>
        <v>1.8284244044962359E-7</v>
      </c>
      <c r="O160" s="13" t="e">
        <f>SUM(D160:N160)</f>
        <v>#DIV/0!</v>
      </c>
      <c r="P160" s="13" t="e">
        <f>(100*O160)/$O$189</f>
        <v>#DIV/0!</v>
      </c>
      <c r="Q160" s="18" t="e">
        <f t="shared" ref="Q160" si="306">(1000000*P160)/100</f>
        <v>#DIV/0!</v>
      </c>
      <c r="R160" s="30" t="e">
        <f t="shared" ref="R160" si="307">O160-G160-H160-J160-L160-N160</f>
        <v>#DIV/0!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</v>
      </c>
      <c r="F163" s="3">
        <f t="shared" si="312"/>
        <v>0</v>
      </c>
      <c r="G163" s="3">
        <f t="shared" si="312"/>
        <v>0</v>
      </c>
      <c r="H163" s="3">
        <f t="shared" si="312"/>
        <v>0</v>
      </c>
      <c r="I163" s="3">
        <f t="shared" si="312"/>
        <v>0</v>
      </c>
      <c r="J163" s="3" t="e">
        <f t="shared" si="312"/>
        <v>#DIV/0!</v>
      </c>
      <c r="K163" s="3">
        <f t="shared" si="312"/>
        <v>0</v>
      </c>
      <c r="L163" s="3">
        <f t="shared" si="312"/>
        <v>0</v>
      </c>
      <c r="M163" s="3">
        <f t="shared" si="312"/>
        <v>0</v>
      </c>
      <c r="N163" s="3">
        <f t="shared" si="312"/>
        <v>0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</v>
      </c>
      <c r="F164" s="13">
        <f t="shared" si="313"/>
        <v>0</v>
      </c>
      <c r="G164" s="13">
        <f t="shared" si="313"/>
        <v>0</v>
      </c>
      <c r="H164" s="13">
        <f t="shared" si="313"/>
        <v>0</v>
      </c>
      <c r="I164" s="13">
        <f t="shared" si="313"/>
        <v>0</v>
      </c>
      <c r="J164" s="13" t="e">
        <f t="shared" si="313"/>
        <v>#DIV/0!</v>
      </c>
      <c r="K164" s="13">
        <f t="shared" si="313"/>
        <v>0</v>
      </c>
      <c r="L164" s="13">
        <f t="shared" si="313"/>
        <v>0</v>
      </c>
      <c r="M164" s="13">
        <f t="shared" si="313"/>
        <v>0</v>
      </c>
      <c r="N164" s="13">
        <f t="shared" si="313"/>
        <v>0</v>
      </c>
      <c r="O164" s="13" t="e">
        <f>SUM(D164:N164)</f>
        <v>#DIV/0!</v>
      </c>
      <c r="P164" s="13" t="e">
        <f>(100*O164)/$O$189</f>
        <v>#DIV/0!</v>
      </c>
      <c r="Q164" s="18" t="e">
        <f t="shared" ref="Q164" si="314">(1000000*P164)/100</f>
        <v>#DIV/0!</v>
      </c>
      <c r="R164" s="30" t="e">
        <f t="shared" ref="R164" si="315">O164-G164-H164-J164-L164-N164</f>
        <v>#DIV/0!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ht="15" customHeight="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ht="15" customHeight="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>
        <f t="shared" si="320"/>
        <v>0</v>
      </c>
      <c r="G167" s="3">
        <f t="shared" si="320"/>
        <v>0</v>
      </c>
      <c r="H167" s="3">
        <f t="shared" si="320"/>
        <v>0</v>
      </c>
      <c r="I167" s="3">
        <f t="shared" si="320"/>
        <v>0</v>
      </c>
      <c r="J167" s="3" t="e">
        <f t="shared" si="320"/>
        <v>#DIV/0!</v>
      </c>
      <c r="K167" s="3">
        <f t="shared" si="320"/>
        <v>0</v>
      </c>
      <c r="L167" s="3">
        <f t="shared" si="320"/>
        <v>0</v>
      </c>
      <c r="M167" s="3">
        <f t="shared" si="320"/>
        <v>0</v>
      </c>
      <c r="N167" s="3">
        <f t="shared" si="320"/>
        <v>0</v>
      </c>
      <c r="O167" s="3"/>
      <c r="P167" s="3"/>
      <c r="Q167" s="16"/>
      <c r="R167" s="14"/>
    </row>
    <row r="168" spans="1:21" s="10" customFormat="1" ht="15.75" customHeight="1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>
        <f t="shared" si="321"/>
        <v>0</v>
      </c>
      <c r="G168" s="13">
        <f t="shared" si="321"/>
        <v>0</v>
      </c>
      <c r="H168" s="13">
        <f t="shared" si="321"/>
        <v>0</v>
      </c>
      <c r="I168" s="13">
        <f t="shared" si="321"/>
        <v>0</v>
      </c>
      <c r="J168" s="13" t="e">
        <f t="shared" si="321"/>
        <v>#DIV/0!</v>
      </c>
      <c r="K168" s="13">
        <f t="shared" si="321"/>
        <v>0</v>
      </c>
      <c r="L168" s="13">
        <f t="shared" si="321"/>
        <v>0</v>
      </c>
      <c r="M168" s="13">
        <f t="shared" si="321"/>
        <v>0</v>
      </c>
      <c r="N168" s="13">
        <f t="shared" si="321"/>
        <v>0</v>
      </c>
      <c r="O168" s="13" t="e">
        <f>SUM(D168:N168)</f>
        <v>#DIV/0!</v>
      </c>
      <c r="P168" s="13" t="e">
        <f>(100*O168)/$O$189</f>
        <v>#DIV/0!</v>
      </c>
      <c r="Q168" s="18" t="e">
        <f t="shared" ref="Q168" si="322">(1000000*P168)/100</f>
        <v>#DIV/0!</v>
      </c>
      <c r="R168" s="30" t="e">
        <f t="shared" ref="R168" si="323">O168-G168-H168-J168-L168-N168</f>
        <v>#DIV/0!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>
        <f t="shared" si="328"/>
        <v>0</v>
      </c>
      <c r="G171" s="3">
        <f t="shared" si="328"/>
        <v>0</v>
      </c>
      <c r="H171" s="3">
        <f t="shared" si="328"/>
        <v>0</v>
      </c>
      <c r="I171" s="3">
        <f t="shared" si="328"/>
        <v>0</v>
      </c>
      <c r="J171" s="3" t="e">
        <f t="shared" si="328"/>
        <v>#DIV/0!</v>
      </c>
      <c r="K171" s="3">
        <f t="shared" si="328"/>
        <v>0</v>
      </c>
      <c r="L171" s="3">
        <f t="shared" si="328"/>
        <v>0</v>
      </c>
      <c r="M171" s="3">
        <f t="shared" si="328"/>
        <v>0</v>
      </c>
      <c r="N171" s="3">
        <f t="shared" si="328"/>
        <v>0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>
        <f t="shared" si="329"/>
        <v>0</v>
      </c>
      <c r="G172" s="13">
        <f t="shared" si="329"/>
        <v>0</v>
      </c>
      <c r="H172" s="13">
        <f t="shared" si="329"/>
        <v>0</v>
      </c>
      <c r="I172" s="13">
        <f t="shared" si="329"/>
        <v>0</v>
      </c>
      <c r="J172" s="13" t="e">
        <f t="shared" si="329"/>
        <v>#DIV/0!</v>
      </c>
      <c r="K172" s="13">
        <f t="shared" si="329"/>
        <v>0</v>
      </c>
      <c r="L172" s="13">
        <f t="shared" si="329"/>
        <v>0</v>
      </c>
      <c r="M172" s="13">
        <f t="shared" si="329"/>
        <v>0</v>
      </c>
      <c r="N172" s="13">
        <f t="shared" si="329"/>
        <v>0</v>
      </c>
      <c r="O172" s="13" t="e">
        <f>SUM(D172:N172)</f>
        <v>#DIV/0!</v>
      </c>
      <c r="P172" s="13" t="e">
        <f>(100*O172)/$O$189</f>
        <v>#DIV/0!</v>
      </c>
      <c r="Q172" s="18" t="e">
        <f t="shared" ref="Q172" si="330">(1000000*P172)/100</f>
        <v>#DIV/0!</v>
      </c>
      <c r="R172" s="30" t="e">
        <f t="shared" ref="R172" si="331">O172-G172-H172-J172-L172-N172</f>
        <v>#DIV/0!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>
        <v>4</v>
      </c>
      <c r="E173" s="9">
        <v>2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>
        <f t="shared" si="336"/>
        <v>0</v>
      </c>
      <c r="G175" s="3">
        <f t="shared" si="336"/>
        <v>0</v>
      </c>
      <c r="H175" s="3">
        <f t="shared" si="336"/>
        <v>0</v>
      </c>
      <c r="I175" s="3">
        <f t="shared" si="336"/>
        <v>0</v>
      </c>
      <c r="J175" s="3" t="e">
        <f t="shared" si="336"/>
        <v>#DIV/0!</v>
      </c>
      <c r="K175" s="3">
        <f t="shared" si="336"/>
        <v>0</v>
      </c>
      <c r="L175" s="3">
        <f t="shared" si="336"/>
        <v>0</v>
      </c>
      <c r="M175" s="3">
        <f t="shared" si="336"/>
        <v>0</v>
      </c>
      <c r="N175" s="3">
        <f t="shared" si="336"/>
        <v>0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>
        <f t="shared" si="337"/>
        <v>0</v>
      </c>
      <c r="G176" s="13">
        <f t="shared" si="337"/>
        <v>0</v>
      </c>
      <c r="H176" s="13">
        <f t="shared" si="337"/>
        <v>0</v>
      </c>
      <c r="I176" s="13">
        <f t="shared" si="337"/>
        <v>0</v>
      </c>
      <c r="J176" s="13" t="e">
        <f t="shared" si="337"/>
        <v>#DIV/0!</v>
      </c>
      <c r="K176" s="13">
        <f t="shared" si="337"/>
        <v>0</v>
      </c>
      <c r="L176" s="13">
        <f t="shared" si="337"/>
        <v>0</v>
      </c>
      <c r="M176" s="13">
        <f t="shared" si="337"/>
        <v>0</v>
      </c>
      <c r="N176" s="13">
        <f t="shared" si="337"/>
        <v>0</v>
      </c>
      <c r="O176" s="13" t="e">
        <f>SUM(D176:N176)</f>
        <v>#DIV/0!</v>
      </c>
      <c r="P176" s="13" t="e">
        <f>(100*O176)/$O$189</f>
        <v>#DIV/0!</v>
      </c>
      <c r="Q176" s="18" t="e">
        <f t="shared" ref="Q176" si="338">(1000000*P176)/100</f>
        <v>#DIV/0!</v>
      </c>
      <c r="R176" s="30" t="e">
        <f t="shared" ref="R176" si="339">O176-G176-H176-J176-L176-N176</f>
        <v>#DIV/0!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>
        <f t="shared" si="344"/>
        <v>0</v>
      </c>
      <c r="G179" s="3">
        <f t="shared" si="344"/>
        <v>0</v>
      </c>
      <c r="H179" s="3">
        <f t="shared" si="344"/>
        <v>0</v>
      </c>
      <c r="I179" s="3">
        <f t="shared" si="344"/>
        <v>0</v>
      </c>
      <c r="J179" s="3" t="e">
        <f t="shared" si="344"/>
        <v>#DIV/0!</v>
      </c>
      <c r="K179" s="3">
        <f t="shared" si="344"/>
        <v>0</v>
      </c>
      <c r="L179" s="3">
        <f t="shared" si="344"/>
        <v>0</v>
      </c>
      <c r="M179" s="3">
        <f t="shared" si="344"/>
        <v>0</v>
      </c>
      <c r="N179" s="3">
        <f t="shared" si="344"/>
        <v>0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>
        <f t="shared" si="345"/>
        <v>0</v>
      </c>
      <c r="G180" s="13">
        <f t="shared" si="345"/>
        <v>0</v>
      </c>
      <c r="H180" s="13">
        <f t="shared" si="345"/>
        <v>0</v>
      </c>
      <c r="I180" s="13">
        <f t="shared" si="345"/>
        <v>0</v>
      </c>
      <c r="J180" s="13" t="e">
        <f t="shared" si="345"/>
        <v>#DIV/0!</v>
      </c>
      <c r="K180" s="13">
        <f t="shared" si="345"/>
        <v>0</v>
      </c>
      <c r="L180" s="13">
        <f t="shared" si="345"/>
        <v>0</v>
      </c>
      <c r="M180" s="13">
        <f t="shared" si="345"/>
        <v>0</v>
      </c>
      <c r="N180" s="13">
        <f t="shared" si="345"/>
        <v>0</v>
      </c>
      <c r="O180" s="13" t="e">
        <f>SUM(D180:N180)</f>
        <v>#DIV/0!</v>
      </c>
      <c r="P180" s="13" t="e">
        <f>(100*O180)/$O$189</f>
        <v>#DIV/0!</v>
      </c>
      <c r="Q180" s="18" t="e">
        <f t="shared" ref="Q180" si="346">(1000000*P180)/100</f>
        <v>#DIV/0!</v>
      </c>
      <c r="R180" s="30" t="e">
        <f t="shared" ref="R180" si="347">O180-G180-H180-J180-L180-N180</f>
        <v>#DIV/0!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>
        <v>0.01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>
        <f t="shared" si="352"/>
        <v>0</v>
      </c>
      <c r="G183" s="3">
        <f t="shared" si="352"/>
        <v>0</v>
      </c>
      <c r="H183" s="3">
        <f t="shared" si="352"/>
        <v>0</v>
      </c>
      <c r="I183" s="3">
        <f t="shared" si="352"/>
        <v>0</v>
      </c>
      <c r="J183" s="3" t="e">
        <f t="shared" si="352"/>
        <v>#DIV/0!</v>
      </c>
      <c r="K183" s="3">
        <f t="shared" si="352"/>
        <v>0</v>
      </c>
      <c r="L183" s="3">
        <f t="shared" si="352"/>
        <v>0</v>
      </c>
      <c r="M183" s="3">
        <f t="shared" si="352"/>
        <v>0</v>
      </c>
      <c r="N183" s="3">
        <f t="shared" si="352"/>
        <v>0</v>
      </c>
      <c r="O183" s="3"/>
      <c r="P183" s="3"/>
      <c r="Q183" s="16"/>
      <c r="R183" s="14"/>
    </row>
    <row r="184" spans="1:21" ht="29.25" thickBot="1" x14ac:dyDescent="0.25">
      <c r="A184" s="21" t="s">
        <v>75</v>
      </c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>
        <f t="shared" si="353"/>
        <v>0</v>
      </c>
      <c r="G184" s="13">
        <f t="shared" si="353"/>
        <v>0</v>
      </c>
      <c r="H184" s="13">
        <f t="shared" si="353"/>
        <v>0</v>
      </c>
      <c r="I184" s="13">
        <f t="shared" si="353"/>
        <v>0</v>
      </c>
      <c r="J184" s="13" t="e">
        <f t="shared" si="353"/>
        <v>#DIV/0!</v>
      </c>
      <c r="K184" s="13">
        <f t="shared" si="353"/>
        <v>0</v>
      </c>
      <c r="L184" s="13">
        <f t="shared" si="353"/>
        <v>0</v>
      </c>
      <c r="M184" s="13">
        <f t="shared" si="353"/>
        <v>0</v>
      </c>
      <c r="N184" s="13">
        <f t="shared" si="353"/>
        <v>0</v>
      </c>
      <c r="O184" s="13" t="e">
        <f>SUM(D184:N184)</f>
        <v>#DIV/0!</v>
      </c>
      <c r="P184" s="13" t="e">
        <f>(100*O184)/$O$189</f>
        <v>#DIV/0!</v>
      </c>
      <c r="Q184" s="18" t="e">
        <f t="shared" ref="Q184" si="354">(1000000*P184)/100</f>
        <v>#DIV/0!</v>
      </c>
      <c r="R184" s="30" t="e">
        <f t="shared" ref="R184" si="355">O184-G184-H184-J184-L184-N184</f>
        <v>#DIV/0!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>
        <f t="shared" si="360"/>
        <v>0</v>
      </c>
      <c r="G187" s="3">
        <f t="shared" si="360"/>
        <v>0</v>
      </c>
      <c r="H187" s="3">
        <f t="shared" si="360"/>
        <v>0</v>
      </c>
      <c r="I187" s="3">
        <f t="shared" si="360"/>
        <v>0</v>
      </c>
      <c r="J187" s="3" t="e">
        <f t="shared" si="360"/>
        <v>#DIV/0!</v>
      </c>
      <c r="K187" s="3">
        <f t="shared" si="360"/>
        <v>0</v>
      </c>
      <c r="L187" s="3">
        <f t="shared" si="360"/>
        <v>0</v>
      </c>
      <c r="M187" s="3">
        <f t="shared" si="360"/>
        <v>0</v>
      </c>
      <c r="N187" s="3">
        <f t="shared" si="360"/>
        <v>0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>
        <f t="shared" si="361"/>
        <v>0</v>
      </c>
      <c r="G188" s="13">
        <f t="shared" si="361"/>
        <v>0</v>
      </c>
      <c r="H188" s="13">
        <f t="shared" si="361"/>
        <v>0</v>
      </c>
      <c r="I188" s="13">
        <f t="shared" si="361"/>
        <v>0</v>
      </c>
      <c r="J188" s="13" t="e">
        <f t="shared" si="361"/>
        <v>#DIV/0!</v>
      </c>
      <c r="K188" s="13">
        <f t="shared" si="361"/>
        <v>0</v>
      </c>
      <c r="L188" s="13">
        <f t="shared" si="361"/>
        <v>0</v>
      </c>
      <c r="M188" s="13">
        <f t="shared" si="361"/>
        <v>0</v>
      </c>
      <c r="N188" s="13">
        <f t="shared" si="361"/>
        <v>0</v>
      </c>
      <c r="O188" s="13" t="e">
        <f>SUM(D188:N188)</f>
        <v>#DIV/0!</v>
      </c>
      <c r="P188" s="13" t="e">
        <f t="shared" ref="P188" si="362">(100*O188)/$O$189</f>
        <v>#DIV/0!</v>
      </c>
      <c r="Q188" s="18" t="e">
        <f t="shared" ref="Q188" si="363">(1000000*P188)/100</f>
        <v>#DIV/0!</v>
      </c>
      <c r="R188" s="30" t="e">
        <f t="shared" ref="R188" si="364">O188-G188-H188-J188-L188-N188</f>
        <v>#DIV/0!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251.1729</v>
      </c>
      <c r="E189" s="9">
        <f t="shared" si="368"/>
        <v>264.02398999999997</v>
      </c>
      <c r="F189" s="9">
        <f t="shared" si="368"/>
        <v>268.88273000000004</v>
      </c>
      <c r="G189" s="9">
        <f t="shared" si="368"/>
        <v>252.05</v>
      </c>
      <c r="H189" s="9">
        <f t="shared" si="368"/>
        <v>264.13209000000006</v>
      </c>
      <c r="I189" s="9">
        <f t="shared" si="368"/>
        <v>488.13628</v>
      </c>
      <c r="J189" s="9">
        <f t="shared" si="368"/>
        <v>0</v>
      </c>
      <c r="K189" s="9">
        <f t="shared" si="368"/>
        <v>345.78449999999987</v>
      </c>
      <c r="L189" s="9">
        <f t="shared" si="368"/>
        <v>319.0913000000001</v>
      </c>
      <c r="M189" s="9">
        <f t="shared" si="368"/>
        <v>217.87828000000002</v>
      </c>
      <c r="N189" s="9">
        <f t="shared" si="368"/>
        <v>255.95808000000002</v>
      </c>
      <c r="O189" s="9" t="e">
        <f>SUMIF($C$5:$C$188,"маса, г",O5:O188)</f>
        <v>#DIV/0!</v>
      </c>
      <c r="P189" s="9">
        <f>SUMIF(P5:P188,"&gt;=0")</f>
        <v>0</v>
      </c>
      <c r="Q189" s="9">
        <f>SUMIF(Q5:Q188,"&gt;=0")</f>
        <v>0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100</v>
      </c>
      <c r="G190" s="3">
        <f t="shared" si="369"/>
        <v>100</v>
      </c>
      <c r="H190" s="3">
        <f t="shared" si="369"/>
        <v>100.00000000000001</v>
      </c>
      <c r="I190" s="3">
        <f t="shared" si="369"/>
        <v>100</v>
      </c>
      <c r="J190" s="3">
        <f t="shared" si="369"/>
        <v>0</v>
      </c>
      <c r="K190" s="3">
        <f t="shared" si="369"/>
        <v>100</v>
      </c>
      <c r="L190" s="3">
        <f t="shared" si="369"/>
        <v>100.00000000000001</v>
      </c>
      <c r="M190" s="3">
        <f t="shared" si="369"/>
        <v>100</v>
      </c>
      <c r="N190" s="3">
        <f t="shared" si="369"/>
        <v>100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846.10000000000014</v>
      </c>
      <c r="E191" s="2">
        <f t="shared" si="370"/>
        <v>361.20000000000005</v>
      </c>
      <c r="F191" s="2">
        <f t="shared" si="370"/>
        <v>7.323999999999999</v>
      </c>
      <c r="G191" s="2">
        <f t="shared" si="370"/>
        <v>327.9</v>
      </c>
      <c r="H191" s="2">
        <f t="shared" si="370"/>
        <v>75.99199999999999</v>
      </c>
      <c r="I191" s="2">
        <f t="shared" si="370"/>
        <v>2.8000000000000001E-2</v>
      </c>
      <c r="J191" s="2" t="e">
        <f t="shared" si="370"/>
        <v>#DIV/0!</v>
      </c>
      <c r="K191" s="2">
        <f t="shared" si="370"/>
        <v>3.6540000000000012</v>
      </c>
      <c r="L191" s="2">
        <f t="shared" si="370"/>
        <v>4.2999999999999983E-2</v>
      </c>
      <c r="M191" s="2">
        <f t="shared" si="370"/>
        <v>0.19999999999999993</v>
      </c>
      <c r="N191" s="2">
        <f t="shared" si="370"/>
        <v>1.7999999999999992E-2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70" zoomScaleNormal="70" workbookViewId="0">
      <pane ySplit="4" topLeftCell="A152" activePane="bottomLeft" state="frozen"/>
      <selection pane="bottomLeft" activeCell="N154" sqref="N154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5" width="16.85546875" style="1" bestFit="1" customWidth="1" outlineLevel="1"/>
    <col min="6" max="6" width="14.28515625" style="1" customWidth="1" outlineLevel="1"/>
    <col min="7" max="8" width="15.7109375" style="1" bestFit="1" customWidth="1" outlineLevel="1"/>
    <col min="9" max="9" width="14.28515625" style="1" customWidth="1" outlineLevel="1"/>
    <col min="10" max="12" width="15.7109375" style="1" bestFit="1" customWidth="1" outlineLevel="1"/>
    <col min="13" max="13" width="14.28515625" style="1" customWidth="1" outlineLevel="1"/>
    <col min="14" max="14" width="15.7109375" style="1" bestFit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82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1320</v>
      </c>
      <c r="E3" s="25">
        <v>1974</v>
      </c>
      <c r="F3" s="25"/>
      <c r="G3" s="24">
        <v>262.3</v>
      </c>
      <c r="H3" s="24">
        <v>6.8609999999999998</v>
      </c>
      <c r="I3" s="24"/>
      <c r="J3" s="24">
        <v>0.03</v>
      </c>
      <c r="K3" s="24">
        <v>131.5</v>
      </c>
      <c r="L3" s="24">
        <v>6.3E-2</v>
      </c>
      <c r="M3" s="24"/>
      <c r="N3" s="24">
        <v>2.7E-2</v>
      </c>
      <c r="O3" s="22">
        <f>SUM(D3:N3)</f>
        <v>3694.7810000000004</v>
      </c>
      <c r="P3" s="22"/>
      <c r="Q3" s="22"/>
      <c r="R3" s="33">
        <f>G3+H3+J3+L3+N3</f>
        <v>269.28099999999995</v>
      </c>
    </row>
    <row r="4" spans="1:21" ht="29.25" thickBot="1" x14ac:dyDescent="0.25">
      <c r="A4" s="35"/>
      <c r="B4" s="36"/>
      <c r="C4" s="23" t="s">
        <v>15</v>
      </c>
      <c r="D4" s="26">
        <f>(D3/$O$3)*100</f>
        <v>35.72606874399321</v>
      </c>
      <c r="E4" s="26">
        <f t="shared" ref="E4:N4" si="0">(E3/$O$3)*100</f>
        <v>53.426711894426212</v>
      </c>
      <c r="F4" s="26">
        <f t="shared" si="0"/>
        <v>0</v>
      </c>
      <c r="G4" s="26">
        <f t="shared" si="0"/>
        <v>7.0992029026889547</v>
      </c>
      <c r="H4" s="26">
        <f t="shared" si="0"/>
        <v>0.18569436185798288</v>
      </c>
      <c r="I4" s="26">
        <f t="shared" si="0"/>
        <v>0</v>
      </c>
      <c r="J4" s="26">
        <f t="shared" si="0"/>
        <v>8.1195610781802747E-4</v>
      </c>
      <c r="K4" s="26">
        <f t="shared" si="0"/>
        <v>3.5590742726023543</v>
      </c>
      <c r="L4" s="26">
        <f t="shared" si="0"/>
        <v>1.7051078264178577E-3</v>
      </c>
      <c r="M4" s="26">
        <f t="shared" si="0"/>
        <v>0</v>
      </c>
      <c r="N4" s="26">
        <f t="shared" si="0"/>
        <v>7.3076049703622479E-4</v>
      </c>
      <c r="O4" s="22">
        <f>SUM(D4:N4)</f>
        <v>100</v>
      </c>
      <c r="P4" s="22"/>
      <c r="Q4" s="22"/>
      <c r="R4" s="34">
        <f>R3/O3</f>
        <v>7.2881450889782082E-2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 t="e">
        <f t="shared" si="2"/>
        <v>#DIV/0!</v>
      </c>
      <c r="G7" s="3">
        <f t="shared" si="2"/>
        <v>0</v>
      </c>
      <c r="H7" s="3">
        <f t="shared" si="2"/>
        <v>0</v>
      </c>
      <c r="I7" s="3" t="e">
        <f t="shared" si="2"/>
        <v>#DIV/0!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 t="e">
        <f t="shared" si="2"/>
        <v>#DIV/0!</v>
      </c>
      <c r="N7" s="3">
        <f t="shared" si="2"/>
        <v>0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 t="e">
        <f t="shared" si="3"/>
        <v>#DIV/0!</v>
      </c>
      <c r="G8" s="13">
        <f t="shared" si="3"/>
        <v>0</v>
      </c>
      <c r="H8" s="13">
        <f t="shared" si="3"/>
        <v>0</v>
      </c>
      <c r="I8" s="13" t="e">
        <f t="shared" si="3"/>
        <v>#DIV/0!</v>
      </c>
      <c r="J8" s="13">
        <f t="shared" si="3"/>
        <v>0</v>
      </c>
      <c r="K8" s="13">
        <f t="shared" si="3"/>
        <v>0</v>
      </c>
      <c r="L8" s="13">
        <f t="shared" si="3"/>
        <v>0</v>
      </c>
      <c r="M8" s="13" t="e">
        <f t="shared" si="3"/>
        <v>#DIV/0!</v>
      </c>
      <c r="N8" s="13">
        <f t="shared" si="3"/>
        <v>0</v>
      </c>
      <c r="O8" s="13" t="e">
        <f t="shared" ref="O8:O48" si="4">SUM(D8:N8)</f>
        <v>#DIV/0!</v>
      </c>
      <c r="P8" s="13" t="e">
        <f>(100*O8)/$O$189</f>
        <v>#DIV/0!</v>
      </c>
      <c r="Q8" s="18" t="e">
        <f>(1000000*P8)/100</f>
        <v>#DIV/0!</v>
      </c>
      <c r="R8" s="30" t="e">
        <f>O8-G8-H8-J8-L8-N8</f>
        <v>#DIV/0!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/>
      <c r="H9" s="9">
        <v>2E-3</v>
      </c>
      <c r="I9" s="9"/>
      <c r="J9" s="9"/>
      <c r="K9" s="9"/>
      <c r="L9" s="9"/>
      <c r="M9" s="9"/>
      <c r="N9" s="9">
        <v>0.5</v>
      </c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0</v>
      </c>
      <c r="H10" s="3">
        <f t="shared" si="5"/>
        <v>6.4000000000000003E-3</v>
      </c>
      <c r="I10" s="3">
        <f t="shared" si="5"/>
        <v>0</v>
      </c>
      <c r="J10" s="3">
        <f t="shared" si="5"/>
        <v>0</v>
      </c>
      <c r="K10" s="3">
        <f t="shared" si="5"/>
        <v>0</v>
      </c>
      <c r="L10" s="3">
        <f t="shared" si="5"/>
        <v>0</v>
      </c>
      <c r="M10" s="3">
        <f t="shared" si="5"/>
        <v>0</v>
      </c>
      <c r="N10" s="3">
        <f t="shared" si="5"/>
        <v>1.6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0</v>
      </c>
      <c r="F11" s="3" t="e">
        <f t="shared" si="6"/>
        <v>#DIV/0!</v>
      </c>
      <c r="G11" s="3">
        <f t="shared" si="6"/>
        <v>0</v>
      </c>
      <c r="H11" s="3">
        <f t="shared" si="6"/>
        <v>2.3782409385490044E-3</v>
      </c>
      <c r="I11" s="3" t="e">
        <f t="shared" si="6"/>
        <v>#DIV/0!</v>
      </c>
      <c r="J11" s="3">
        <f t="shared" si="6"/>
        <v>0</v>
      </c>
      <c r="K11" s="3">
        <f t="shared" si="6"/>
        <v>0</v>
      </c>
      <c r="L11" s="3">
        <f t="shared" si="6"/>
        <v>0</v>
      </c>
      <c r="M11" s="3" t="e">
        <f t="shared" si="6"/>
        <v>#DIV/0!</v>
      </c>
      <c r="N11" s="3">
        <f t="shared" si="6"/>
        <v>0.54431259001144217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0</v>
      </c>
      <c r="F12" s="13" t="e">
        <f t="shared" si="7"/>
        <v>#DIV/0!</v>
      </c>
      <c r="G12" s="13">
        <f t="shared" si="7"/>
        <v>0</v>
      </c>
      <c r="H12" s="13">
        <f t="shared" si="7"/>
        <v>1.631711107938472E-4</v>
      </c>
      <c r="I12" s="13" t="e">
        <f t="shared" si="7"/>
        <v>#DIV/0!</v>
      </c>
      <c r="J12" s="13">
        <f t="shared" si="7"/>
        <v>0</v>
      </c>
      <c r="K12" s="13">
        <f t="shared" si="7"/>
        <v>0</v>
      </c>
      <c r="L12" s="13">
        <f t="shared" si="7"/>
        <v>0</v>
      </c>
      <c r="M12" s="13" t="e">
        <f t="shared" si="7"/>
        <v>#DIV/0!</v>
      </c>
      <c r="N12" s="13">
        <f t="shared" si="7"/>
        <v>1.4696439930308937E-4</v>
      </c>
      <c r="O12" s="13" t="e">
        <f t="shared" si="4"/>
        <v>#DIV/0!</v>
      </c>
      <c r="P12" s="13" t="e">
        <f>(100*O12)/$O$189</f>
        <v>#DIV/0!</v>
      </c>
      <c r="Q12" s="18" t="e">
        <f t="shared" ref="Q12" si="8">(1000000*P12)/100</f>
        <v>#DIV/0!</v>
      </c>
      <c r="R12" s="30" t="e">
        <f t="shared" ref="R12" si="9">O12-G12-H12-J12-L12-N12</f>
        <v>#DIV/0!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>
        <v>1E-3</v>
      </c>
      <c r="F13" s="9"/>
      <c r="G13" s="9"/>
      <c r="H13" s="9"/>
      <c r="I13" s="9"/>
      <c r="J13" s="9"/>
      <c r="K13" s="9">
        <v>5</v>
      </c>
      <c r="L13" s="9">
        <v>2</v>
      </c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4.2500000000000003E-3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21.25</v>
      </c>
      <c r="L14" s="3">
        <f t="shared" si="13"/>
        <v>8.5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1.5832080115540657E-3</v>
      </c>
      <c r="F15" s="3" t="e">
        <f t="shared" si="14"/>
        <v>#DIV/0!</v>
      </c>
      <c r="G15" s="3">
        <f t="shared" si="14"/>
        <v>0</v>
      </c>
      <c r="H15" s="3">
        <f t="shared" si="14"/>
        <v>0</v>
      </c>
      <c r="I15" s="3" t="e">
        <f t="shared" si="14"/>
        <v>#DIV/0!</v>
      </c>
      <c r="J15" s="3">
        <f t="shared" si="14"/>
        <v>0</v>
      </c>
      <c r="K15" s="3">
        <f t="shared" si="14"/>
        <v>6.5918228515077892</v>
      </c>
      <c r="L15" s="3">
        <f t="shared" si="14"/>
        <v>2.9702375211585745</v>
      </c>
      <c r="M15" s="3" t="e">
        <f t="shared" si="14"/>
        <v>#DIV/0!</v>
      </c>
      <c r="N15" s="3">
        <f t="shared" si="14"/>
        <v>0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3.1252526148077255E-2</v>
      </c>
      <c r="F16" s="13" t="e">
        <f t="shared" si="15"/>
        <v>#DIV/0!</v>
      </c>
      <c r="G16" s="13">
        <f t="shared" si="15"/>
        <v>0</v>
      </c>
      <c r="H16" s="13">
        <f t="shared" si="15"/>
        <v>0</v>
      </c>
      <c r="I16" s="13" t="e">
        <f t="shared" si="15"/>
        <v>#DIV/0!</v>
      </c>
      <c r="J16" s="13">
        <f t="shared" si="15"/>
        <v>0</v>
      </c>
      <c r="K16" s="13">
        <f t="shared" si="15"/>
        <v>8.6682470497327433</v>
      </c>
      <c r="L16" s="13">
        <f t="shared" si="15"/>
        <v>1.8712496383299021E-3</v>
      </c>
      <c r="M16" s="13" t="e">
        <f t="shared" si="15"/>
        <v>#DIV/0!</v>
      </c>
      <c r="N16" s="13">
        <f t="shared" si="15"/>
        <v>0</v>
      </c>
      <c r="O16" s="13" t="e">
        <f t="shared" si="4"/>
        <v>#DIV/0!</v>
      </c>
      <c r="P16" s="13" t="e">
        <f>(100*O16)/$O$189</f>
        <v>#DIV/0!</v>
      </c>
      <c r="Q16" s="18" t="e">
        <f t="shared" ref="Q16" si="16">(1000000*P16)/100</f>
        <v>#DIV/0!</v>
      </c>
      <c r="R16" s="30" t="e">
        <f t="shared" ref="R16" si="17">O16-G16-H16-J16-L16-N16</f>
        <v>#DIV/0!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>
        <v>6</v>
      </c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0</v>
      </c>
      <c r="N18" s="3">
        <f t="shared" si="21"/>
        <v>19.14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 t="e">
        <f t="shared" si="22"/>
        <v>#DIV/0!</v>
      </c>
      <c r="G19" s="3">
        <f t="shared" si="22"/>
        <v>0</v>
      </c>
      <c r="H19" s="3">
        <f t="shared" si="22"/>
        <v>0</v>
      </c>
      <c r="I19" s="3" t="e">
        <f t="shared" si="22"/>
        <v>#DIV/0!</v>
      </c>
      <c r="J19" s="3">
        <f t="shared" si="22"/>
        <v>0</v>
      </c>
      <c r="K19" s="3">
        <f t="shared" si="22"/>
        <v>0</v>
      </c>
      <c r="L19" s="3">
        <f t="shared" si="22"/>
        <v>0</v>
      </c>
      <c r="M19" s="3" t="e">
        <f t="shared" si="22"/>
        <v>#DIV/0!</v>
      </c>
      <c r="N19" s="3">
        <f t="shared" si="22"/>
        <v>6.5113393580118766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 t="e">
        <f t="shared" si="23"/>
        <v>#DIV/0!</v>
      </c>
      <c r="G20" s="13">
        <f t="shared" si="23"/>
        <v>0</v>
      </c>
      <c r="H20" s="13">
        <f t="shared" si="23"/>
        <v>0</v>
      </c>
      <c r="I20" s="13" t="e">
        <f t="shared" si="23"/>
        <v>#DIV/0!</v>
      </c>
      <c r="J20" s="13">
        <f t="shared" si="23"/>
        <v>0</v>
      </c>
      <c r="K20" s="13">
        <f t="shared" si="23"/>
        <v>0</v>
      </c>
      <c r="L20" s="13">
        <f t="shared" si="23"/>
        <v>0</v>
      </c>
      <c r="M20" s="13" t="e">
        <f t="shared" si="23"/>
        <v>#DIV/0!</v>
      </c>
      <c r="N20" s="13">
        <f t="shared" si="23"/>
        <v>1.7580616266632066E-3</v>
      </c>
      <c r="O20" s="13" t="e">
        <f t="shared" si="4"/>
        <v>#DIV/0!</v>
      </c>
      <c r="P20" s="13" t="e">
        <f>(100*O20)/$O$189</f>
        <v>#DIV/0!</v>
      </c>
      <c r="Q20" s="18" t="e">
        <f t="shared" ref="Q20" si="24">(1000000*P20)/100</f>
        <v>#DIV/0!</v>
      </c>
      <c r="R20" s="30" t="e">
        <f t="shared" ref="R20" si="25">O20-G20-H20-J20-L20-N20</f>
        <v>#DIV/0!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>
        <v>3</v>
      </c>
      <c r="F21" s="9"/>
      <c r="G21" s="9">
        <v>3</v>
      </c>
      <c r="H21" s="9">
        <v>4</v>
      </c>
      <c r="I21" s="9"/>
      <c r="J21" s="9">
        <v>5.0000000000000001E-3</v>
      </c>
      <c r="K21" s="9">
        <v>59.448</v>
      </c>
      <c r="L21" s="9">
        <v>57.482999999999997</v>
      </c>
      <c r="M21" s="9"/>
      <c r="N21" s="9">
        <v>2E-3</v>
      </c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10.350000000000001</v>
      </c>
      <c r="F22" s="3">
        <f t="shared" si="29"/>
        <v>0</v>
      </c>
      <c r="G22" s="3">
        <f t="shared" si="29"/>
        <v>10.350000000000001</v>
      </c>
      <c r="H22" s="3">
        <f t="shared" si="29"/>
        <v>13.8</v>
      </c>
      <c r="I22" s="3">
        <f t="shared" si="29"/>
        <v>0</v>
      </c>
      <c r="J22" s="3">
        <f t="shared" si="29"/>
        <v>1.7250000000000001E-2</v>
      </c>
      <c r="K22" s="3">
        <f t="shared" si="29"/>
        <v>205.09560000000002</v>
      </c>
      <c r="L22" s="3">
        <f t="shared" si="29"/>
        <v>198.31635</v>
      </c>
      <c r="M22" s="3">
        <f t="shared" si="29"/>
        <v>0</v>
      </c>
      <c r="N22" s="3">
        <f t="shared" si="29"/>
        <v>6.9000000000000008E-3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3.8555771575493134</v>
      </c>
      <c r="F23" s="3" t="e">
        <f t="shared" si="30"/>
        <v>#DIV/0!</v>
      </c>
      <c r="G23" s="3">
        <f t="shared" si="30"/>
        <v>3.8520888686950947</v>
      </c>
      <c r="H23" s="3">
        <f t="shared" si="30"/>
        <v>5.1280820237462903</v>
      </c>
      <c r="I23" s="3" t="e">
        <f t="shared" si="30"/>
        <v>#DIV/0!</v>
      </c>
      <c r="J23" s="3">
        <f t="shared" si="30"/>
        <v>9.2631091924034788E-3</v>
      </c>
      <c r="K23" s="3">
        <f t="shared" si="30"/>
        <v>63.621358250527102</v>
      </c>
      <c r="L23" s="3">
        <f t="shared" si="30"/>
        <v>69.299607509319557</v>
      </c>
      <c r="M23" s="3" t="e">
        <f t="shared" si="30"/>
        <v>#DIV/0!</v>
      </c>
      <c r="N23" s="3">
        <f t="shared" si="30"/>
        <v>2.3473480444243444E-3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76.10909309002345</v>
      </c>
      <c r="F24" s="13" t="e">
        <f t="shared" si="31"/>
        <v>#DIV/0!</v>
      </c>
      <c r="G24" s="13">
        <f t="shared" si="31"/>
        <v>10.104029102587234</v>
      </c>
      <c r="H24" s="13">
        <f t="shared" si="31"/>
        <v>0.35183770764923294</v>
      </c>
      <c r="I24" s="13" t="e">
        <f t="shared" si="31"/>
        <v>#DIV/0!</v>
      </c>
      <c r="J24" s="13">
        <f t="shared" si="31"/>
        <v>2.7789327577210435E-6</v>
      </c>
      <c r="K24" s="13">
        <f t="shared" si="31"/>
        <v>83.66208609944313</v>
      </c>
      <c r="L24" s="13">
        <f t="shared" si="31"/>
        <v>4.3658752730871324E-2</v>
      </c>
      <c r="M24" s="13" t="e">
        <f t="shared" si="31"/>
        <v>#DIV/0!</v>
      </c>
      <c r="N24" s="13">
        <f t="shared" si="31"/>
        <v>6.3378397199457302E-7</v>
      </c>
      <c r="O24" s="13" t="e">
        <f t="shared" si="4"/>
        <v>#DIV/0!</v>
      </c>
      <c r="P24" s="13" t="e">
        <f>(100*O24)/$O$189</f>
        <v>#DIV/0!</v>
      </c>
      <c r="Q24" s="18" t="e">
        <f t="shared" ref="Q24" si="32">(1000000*P24)/100</f>
        <v>#DIV/0!</v>
      </c>
      <c r="R24" s="30" t="e">
        <f t="shared" ref="R24" si="33">O24-G24-H24-J24-L24-N24</f>
        <v>#DIV/0!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>
        <v>5.0000000000000001E-3</v>
      </c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1.5500000000000002E-2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 t="e">
        <f t="shared" si="38"/>
        <v>#DIV/0!</v>
      </c>
      <c r="G27" s="3">
        <f t="shared" si="38"/>
        <v>0</v>
      </c>
      <c r="H27" s="3">
        <f t="shared" si="38"/>
        <v>0</v>
      </c>
      <c r="I27" s="3" t="e">
        <f t="shared" si="38"/>
        <v>#DIV/0!</v>
      </c>
      <c r="J27" s="3">
        <f t="shared" si="38"/>
        <v>0</v>
      </c>
      <c r="K27" s="3">
        <f t="shared" si="38"/>
        <v>0</v>
      </c>
      <c r="L27" s="3">
        <f t="shared" si="38"/>
        <v>0</v>
      </c>
      <c r="M27" s="3" t="e">
        <f t="shared" si="38"/>
        <v>#DIV/0!</v>
      </c>
      <c r="N27" s="3">
        <f t="shared" si="38"/>
        <v>5.2730282157358466E-3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 t="e">
        <f t="shared" si="39"/>
        <v>#DIV/0!</v>
      </c>
      <c r="G28" s="13">
        <f t="shared" si="39"/>
        <v>0</v>
      </c>
      <c r="H28" s="13">
        <f t="shared" si="39"/>
        <v>0</v>
      </c>
      <c r="I28" s="13" t="e">
        <f t="shared" si="39"/>
        <v>#DIV/0!</v>
      </c>
      <c r="J28" s="13">
        <f t="shared" si="39"/>
        <v>0</v>
      </c>
      <c r="K28" s="13">
        <f t="shared" si="39"/>
        <v>0</v>
      </c>
      <c r="L28" s="13">
        <f t="shared" si="39"/>
        <v>0</v>
      </c>
      <c r="M28" s="13" t="e">
        <f t="shared" si="39"/>
        <v>#DIV/0!</v>
      </c>
      <c r="N28" s="13">
        <f t="shared" si="39"/>
        <v>1.4237176182486787E-6</v>
      </c>
      <c r="O28" s="13" t="e">
        <f t="shared" si="4"/>
        <v>#DIV/0!</v>
      </c>
      <c r="P28" s="13" t="e">
        <f>(100*O28)/$O$189</f>
        <v>#DIV/0!</v>
      </c>
      <c r="Q28" s="18" t="e">
        <f t="shared" ref="Q28" si="40">(1000000*P28)/100</f>
        <v>#DIV/0!</v>
      </c>
      <c r="R28" s="30" t="e">
        <f t="shared" ref="R28" si="41">O28-G28-H28-J28-L28-N28</f>
        <v>#DIV/0!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>
        <v>0.5</v>
      </c>
      <c r="E29" s="9">
        <v>0.5</v>
      </c>
      <c r="F29" s="9"/>
      <c r="G29" s="9">
        <v>0.5</v>
      </c>
      <c r="H29" s="9">
        <v>0.5</v>
      </c>
      <c r="I29" s="9"/>
      <c r="J29" s="9"/>
      <c r="K29" s="9"/>
      <c r="L29" s="9">
        <v>5.0000000000000001E-3</v>
      </c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0.65</v>
      </c>
      <c r="E30" s="3">
        <f t="shared" ref="E30:N30" si="45">E29*$B$32</f>
        <v>0.65</v>
      </c>
      <c r="F30" s="3">
        <f t="shared" si="45"/>
        <v>0</v>
      </c>
      <c r="G30" s="3">
        <f t="shared" si="45"/>
        <v>0.65</v>
      </c>
      <c r="H30" s="3">
        <f t="shared" si="45"/>
        <v>0.65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6.5000000000000006E-3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0.24437927663734113</v>
      </c>
      <c r="E31" s="3">
        <f t="shared" si="46"/>
        <v>0.24213769588473943</v>
      </c>
      <c r="F31" s="3" t="e">
        <f t="shared" si="46"/>
        <v>#DIV/0!</v>
      </c>
      <c r="G31" s="3">
        <f t="shared" si="46"/>
        <v>0.24191862460403971</v>
      </c>
      <c r="H31" s="3">
        <f t="shared" si="46"/>
        <v>0.24154009532138324</v>
      </c>
      <c r="I31" s="3" t="e">
        <f t="shared" si="46"/>
        <v>#DIV/0!</v>
      </c>
      <c r="J31" s="3">
        <f t="shared" si="46"/>
        <v>0</v>
      </c>
      <c r="K31" s="3">
        <f t="shared" si="46"/>
        <v>0</v>
      </c>
      <c r="L31" s="3">
        <f t="shared" si="46"/>
        <v>2.2713581044153807E-3</v>
      </c>
      <c r="M31" s="3" t="e">
        <f t="shared" si="46"/>
        <v>#DIV/0!</v>
      </c>
      <c r="N31" s="3">
        <f t="shared" si="46"/>
        <v>0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3.225806451612903</v>
      </c>
      <c r="E32" s="13">
        <f t="shared" si="47"/>
        <v>4.7797981167647565</v>
      </c>
      <c r="F32" s="13" t="e">
        <f t="shared" si="47"/>
        <v>#DIV/0!</v>
      </c>
      <c r="G32" s="13">
        <f t="shared" si="47"/>
        <v>0.63455255233639618</v>
      </c>
      <c r="H32" s="13">
        <f t="shared" si="47"/>
        <v>1.6572065940000102E-2</v>
      </c>
      <c r="I32" s="13" t="e">
        <f t="shared" si="47"/>
        <v>#DIV/0!</v>
      </c>
      <c r="J32" s="13">
        <f t="shared" si="47"/>
        <v>0</v>
      </c>
      <c r="K32" s="13">
        <f t="shared" si="47"/>
        <v>0</v>
      </c>
      <c r="L32" s="13">
        <f t="shared" si="47"/>
        <v>1.43095560578169E-6</v>
      </c>
      <c r="M32" s="13" t="e">
        <f t="shared" si="47"/>
        <v>#DIV/0!</v>
      </c>
      <c r="N32" s="13">
        <f t="shared" si="47"/>
        <v>0</v>
      </c>
      <c r="O32" s="13" t="e">
        <f t="shared" si="4"/>
        <v>#DIV/0!</v>
      </c>
      <c r="P32" s="13" t="e">
        <f>(100*O32)/$O$189</f>
        <v>#DIV/0!</v>
      </c>
      <c r="Q32" s="18" t="e">
        <f t="shared" ref="Q32" si="48">(1000000*P32)/100</f>
        <v>#DIV/0!</v>
      </c>
      <c r="R32" s="30" t="e">
        <f t="shared" ref="R32" si="49">O32-G32-H32-J32-L32-N32</f>
        <v>#DIV/0!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 t="e">
        <f t="shared" si="54"/>
        <v>#DIV/0!</v>
      </c>
      <c r="G35" s="3">
        <f t="shared" si="54"/>
        <v>0</v>
      </c>
      <c r="H35" s="3">
        <f t="shared" si="54"/>
        <v>0</v>
      </c>
      <c r="I35" s="3" t="e">
        <f t="shared" si="54"/>
        <v>#DIV/0!</v>
      </c>
      <c r="J35" s="3">
        <f t="shared" si="54"/>
        <v>0</v>
      </c>
      <c r="K35" s="3">
        <f t="shared" si="54"/>
        <v>0</v>
      </c>
      <c r="L35" s="3">
        <f t="shared" si="54"/>
        <v>0</v>
      </c>
      <c r="M35" s="3" t="e">
        <f t="shared" si="54"/>
        <v>#DIV/0!</v>
      </c>
      <c r="N35" s="3">
        <f t="shared" si="54"/>
        <v>0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 t="e">
        <f t="shared" si="55"/>
        <v>#DIV/0!</v>
      </c>
      <c r="G36" s="13">
        <f t="shared" si="55"/>
        <v>0</v>
      </c>
      <c r="H36" s="13">
        <f t="shared" si="55"/>
        <v>0</v>
      </c>
      <c r="I36" s="13" t="e">
        <f t="shared" si="55"/>
        <v>#DIV/0!</v>
      </c>
      <c r="J36" s="13">
        <f t="shared" si="55"/>
        <v>0</v>
      </c>
      <c r="K36" s="13">
        <f t="shared" si="55"/>
        <v>0</v>
      </c>
      <c r="L36" s="13">
        <f t="shared" si="55"/>
        <v>0</v>
      </c>
      <c r="M36" s="13" t="e">
        <f t="shared" si="55"/>
        <v>#DIV/0!</v>
      </c>
      <c r="N36" s="13">
        <f t="shared" si="55"/>
        <v>0</v>
      </c>
      <c r="O36" s="13" t="e">
        <f t="shared" si="4"/>
        <v>#DIV/0!</v>
      </c>
      <c r="P36" s="13" t="e">
        <f>(100*O36)/$O$189</f>
        <v>#DIV/0!</v>
      </c>
      <c r="Q36" s="18" t="e">
        <f t="shared" ref="Q36" si="56">(1000000*P36)/100</f>
        <v>#DIV/0!</v>
      </c>
      <c r="R36" s="30" t="e">
        <f t="shared" ref="R36" si="57">O36-G36-H36-J36-L36-N36</f>
        <v>#DIV/0!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>
        <v>5.0000000000000001E-3</v>
      </c>
      <c r="I37" s="9"/>
      <c r="J37" s="9">
        <v>1</v>
      </c>
      <c r="K37" s="9"/>
      <c r="L37" s="9">
        <v>1</v>
      </c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0</v>
      </c>
      <c r="G38" s="3">
        <f t="shared" si="61"/>
        <v>0</v>
      </c>
      <c r="H38" s="3">
        <f t="shared" si="61"/>
        <v>2.1000000000000001E-2</v>
      </c>
      <c r="I38" s="3">
        <f t="shared" si="61"/>
        <v>0</v>
      </c>
      <c r="J38" s="3">
        <f t="shared" si="61"/>
        <v>4.2</v>
      </c>
      <c r="K38" s="3">
        <f t="shared" si="61"/>
        <v>0</v>
      </c>
      <c r="L38" s="3">
        <f t="shared" si="61"/>
        <v>4.2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</v>
      </c>
      <c r="F39" s="3" t="e">
        <f t="shared" si="62"/>
        <v>#DIV/0!</v>
      </c>
      <c r="G39" s="3">
        <f t="shared" si="62"/>
        <v>0</v>
      </c>
      <c r="H39" s="3">
        <f t="shared" si="62"/>
        <v>7.8036030796139206E-3</v>
      </c>
      <c r="I39" s="3" t="e">
        <f t="shared" si="62"/>
        <v>#DIV/0!</v>
      </c>
      <c r="J39" s="3">
        <f t="shared" si="62"/>
        <v>2.2553657164112817</v>
      </c>
      <c r="K39" s="3">
        <f t="shared" si="62"/>
        <v>0</v>
      </c>
      <c r="L39" s="3">
        <f t="shared" si="62"/>
        <v>1.4676467751607074</v>
      </c>
      <c r="M39" s="3" t="e">
        <f t="shared" si="62"/>
        <v>#DIV/0!</v>
      </c>
      <c r="N39" s="3">
        <f t="shared" si="62"/>
        <v>0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</v>
      </c>
      <c r="F40" s="13" t="e">
        <f t="shared" si="63"/>
        <v>#DIV/0!</v>
      </c>
      <c r="G40" s="13">
        <f t="shared" si="63"/>
        <v>0</v>
      </c>
      <c r="H40" s="13">
        <f t="shared" si="63"/>
        <v>5.3540520729231111E-4</v>
      </c>
      <c r="I40" s="13" t="e">
        <f t="shared" si="63"/>
        <v>#DIV/0!</v>
      </c>
      <c r="J40" s="13">
        <f t="shared" si="63"/>
        <v>6.7660971492338449E-4</v>
      </c>
      <c r="K40" s="13">
        <f t="shared" si="63"/>
        <v>0</v>
      </c>
      <c r="L40" s="13">
        <f t="shared" si="63"/>
        <v>9.2461746835124567E-4</v>
      </c>
      <c r="M40" s="13" t="e">
        <f t="shared" si="63"/>
        <v>#DIV/0!</v>
      </c>
      <c r="N40" s="13">
        <f t="shared" si="63"/>
        <v>0</v>
      </c>
      <c r="O40" s="13" t="e">
        <f t="shared" si="4"/>
        <v>#DIV/0!</v>
      </c>
      <c r="P40" s="13" t="e">
        <f>(100*O40)/$O$189</f>
        <v>#DIV/0!</v>
      </c>
      <c r="Q40" s="18" t="e">
        <f t="shared" ref="Q40" si="64">(1000000*P40)/100</f>
        <v>#DIV/0!</v>
      </c>
      <c r="R40" s="30" t="e">
        <f t="shared" ref="R40" si="65">O40-G40-H40-J40-L40-N40</f>
        <v>#DIV/0!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9">E41*$B$44</f>
        <v>0</v>
      </c>
      <c r="F42" s="3">
        <f t="shared" si="69"/>
        <v>0</v>
      </c>
      <c r="G42" s="3">
        <f t="shared" si="69"/>
        <v>0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0</v>
      </c>
      <c r="E43" s="3">
        <f t="shared" si="70"/>
        <v>0</v>
      </c>
      <c r="F43" s="3" t="e">
        <f t="shared" si="70"/>
        <v>#DIV/0!</v>
      </c>
      <c r="G43" s="3">
        <f t="shared" si="70"/>
        <v>0</v>
      </c>
      <c r="H43" s="3">
        <f t="shared" si="70"/>
        <v>0</v>
      </c>
      <c r="I43" s="3" t="e">
        <f t="shared" si="70"/>
        <v>#DIV/0!</v>
      </c>
      <c r="J43" s="3">
        <f t="shared" si="70"/>
        <v>0</v>
      </c>
      <c r="K43" s="3">
        <f t="shared" si="70"/>
        <v>0</v>
      </c>
      <c r="L43" s="3">
        <f t="shared" si="70"/>
        <v>0</v>
      </c>
      <c r="M43" s="3" t="e">
        <f t="shared" si="70"/>
        <v>#DIV/0!</v>
      </c>
      <c r="N43" s="3">
        <f t="shared" si="70"/>
        <v>0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0</v>
      </c>
      <c r="E44" s="13">
        <f t="shared" si="71"/>
        <v>0</v>
      </c>
      <c r="F44" s="13" t="e">
        <f t="shared" si="71"/>
        <v>#DIV/0!</v>
      </c>
      <c r="G44" s="13">
        <f t="shared" si="71"/>
        <v>0</v>
      </c>
      <c r="H44" s="13">
        <f t="shared" si="71"/>
        <v>0</v>
      </c>
      <c r="I44" s="13" t="e">
        <f t="shared" si="71"/>
        <v>#DIV/0!</v>
      </c>
      <c r="J44" s="13">
        <f t="shared" si="71"/>
        <v>0</v>
      </c>
      <c r="K44" s="13">
        <f t="shared" si="71"/>
        <v>0</v>
      </c>
      <c r="L44" s="13">
        <f t="shared" si="71"/>
        <v>0</v>
      </c>
      <c r="M44" s="13" t="e">
        <f t="shared" si="71"/>
        <v>#DIV/0!</v>
      </c>
      <c r="N44" s="13">
        <f t="shared" si="71"/>
        <v>0</v>
      </c>
      <c r="O44" s="13" t="e">
        <f t="shared" si="4"/>
        <v>#DIV/0!</v>
      </c>
      <c r="P44" s="13" t="e">
        <f>(100*O44)/$O$189</f>
        <v>#DIV/0!</v>
      </c>
      <c r="Q44" s="18" t="e">
        <f t="shared" ref="Q44" si="72">(1000000*P44)/100</f>
        <v>#DIV/0!</v>
      </c>
      <c r="R44" s="30" t="e">
        <f t="shared" ref="R44" si="73">O44-G44-H44-J44-L44-N44</f>
        <v>#DIV/0!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/>
      <c r="H45" s="9">
        <v>0.5</v>
      </c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0</v>
      </c>
      <c r="F46" s="3">
        <f t="shared" si="77"/>
        <v>0</v>
      </c>
      <c r="G46" s="3">
        <f t="shared" si="77"/>
        <v>0</v>
      </c>
      <c r="H46" s="3">
        <f t="shared" si="77"/>
        <v>1.2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0</v>
      </c>
      <c r="E47" s="3">
        <f t="shared" si="78"/>
        <v>0</v>
      </c>
      <c r="F47" s="3" t="e">
        <f t="shared" si="78"/>
        <v>#DIV/0!</v>
      </c>
      <c r="G47" s="3">
        <f t="shared" si="78"/>
        <v>0</v>
      </c>
      <c r="H47" s="3">
        <f t="shared" si="78"/>
        <v>0.44592017597793832</v>
      </c>
      <c r="I47" s="3" t="e">
        <f t="shared" si="78"/>
        <v>#DIV/0!</v>
      </c>
      <c r="J47" s="3">
        <f t="shared" si="78"/>
        <v>0</v>
      </c>
      <c r="K47" s="3">
        <f t="shared" si="78"/>
        <v>0</v>
      </c>
      <c r="L47" s="3">
        <f t="shared" si="78"/>
        <v>0</v>
      </c>
      <c r="M47" s="3" t="e">
        <f t="shared" si="78"/>
        <v>#DIV/0!</v>
      </c>
      <c r="N47" s="3">
        <f t="shared" si="78"/>
        <v>0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0</v>
      </c>
      <c r="E48" s="13">
        <f t="shared" si="79"/>
        <v>0</v>
      </c>
      <c r="F48" s="13" t="e">
        <f t="shared" si="79"/>
        <v>#DIV/0!</v>
      </c>
      <c r="G48" s="13">
        <f t="shared" si="79"/>
        <v>0</v>
      </c>
      <c r="H48" s="13">
        <f t="shared" si="79"/>
        <v>3.0594583273846346E-2</v>
      </c>
      <c r="I48" s="13" t="e">
        <f t="shared" si="79"/>
        <v>#DIV/0!</v>
      </c>
      <c r="J48" s="13">
        <f t="shared" si="79"/>
        <v>0</v>
      </c>
      <c r="K48" s="13">
        <f t="shared" si="79"/>
        <v>0</v>
      </c>
      <c r="L48" s="13">
        <f t="shared" si="79"/>
        <v>0</v>
      </c>
      <c r="M48" s="13" t="e">
        <f t="shared" si="79"/>
        <v>#DIV/0!</v>
      </c>
      <c r="N48" s="13">
        <f t="shared" si="79"/>
        <v>0</v>
      </c>
      <c r="O48" s="13" t="e">
        <f t="shared" si="4"/>
        <v>#DIV/0!</v>
      </c>
      <c r="P48" s="13" t="e">
        <f>(100*O48)/$O$189</f>
        <v>#DIV/0!</v>
      </c>
      <c r="Q48" s="18" t="e">
        <f t="shared" ref="Q48" si="80">(1000000*P48)/100</f>
        <v>#DIV/0!</v>
      </c>
      <c r="R48" s="30" t="e">
        <f t="shared" ref="R48" si="81">O48-G48-H48-J48-L48-N48</f>
        <v>#DIV/0!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 t="e">
        <f t="shared" si="86"/>
        <v>#DIV/0!</v>
      </c>
      <c r="G51" s="3">
        <f t="shared" si="86"/>
        <v>0</v>
      </c>
      <c r="H51" s="3">
        <f t="shared" si="86"/>
        <v>0</v>
      </c>
      <c r="I51" s="3" t="e">
        <f t="shared" si="86"/>
        <v>#DIV/0!</v>
      </c>
      <c r="J51" s="3">
        <f t="shared" si="86"/>
        <v>0</v>
      </c>
      <c r="K51" s="3">
        <f t="shared" si="86"/>
        <v>0</v>
      </c>
      <c r="L51" s="3">
        <f t="shared" si="86"/>
        <v>0</v>
      </c>
      <c r="M51" s="3" t="e">
        <f t="shared" si="86"/>
        <v>#DIV/0!</v>
      </c>
      <c r="N51" s="3">
        <f t="shared" si="86"/>
        <v>0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 t="e">
        <f t="shared" si="87"/>
        <v>#DIV/0!</v>
      </c>
      <c r="G52" s="13">
        <f t="shared" si="87"/>
        <v>0</v>
      </c>
      <c r="H52" s="13">
        <f t="shared" si="87"/>
        <v>0</v>
      </c>
      <c r="I52" s="13" t="e">
        <f t="shared" si="87"/>
        <v>#DIV/0!</v>
      </c>
      <c r="J52" s="13">
        <f t="shared" si="87"/>
        <v>0</v>
      </c>
      <c r="K52" s="13">
        <f t="shared" si="87"/>
        <v>0</v>
      </c>
      <c r="L52" s="13">
        <f t="shared" si="87"/>
        <v>0</v>
      </c>
      <c r="M52" s="13" t="e">
        <f t="shared" si="87"/>
        <v>#DIV/0!</v>
      </c>
      <c r="N52" s="13">
        <f t="shared" si="87"/>
        <v>0</v>
      </c>
      <c r="O52" s="13" t="e">
        <f>SUM(D52:N52)</f>
        <v>#DIV/0!</v>
      </c>
      <c r="P52" s="13" t="e">
        <f>(100*O52)/$O$189</f>
        <v>#DIV/0!</v>
      </c>
      <c r="Q52" s="18" t="e">
        <f t="shared" ref="Q52" si="88">(1000000*P52)/100</f>
        <v>#DIV/0!</v>
      </c>
      <c r="R52" s="30" t="e">
        <f t="shared" ref="R52" si="89">O52-G52-H52-J52-L52-N52</f>
        <v>#DIV/0!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>
        <v>0.05</v>
      </c>
      <c r="L53" s="9">
        <v>0.5</v>
      </c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0.16350000000000001</v>
      </c>
      <c r="L54" s="3">
        <f t="shared" si="93"/>
        <v>1.635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 t="e">
        <f t="shared" si="94"/>
        <v>#DIV/0!</v>
      </c>
      <c r="G55" s="3">
        <f t="shared" si="94"/>
        <v>0</v>
      </c>
      <c r="H55" s="3">
        <f t="shared" si="94"/>
        <v>0</v>
      </c>
      <c r="I55" s="3" t="e">
        <f t="shared" si="94"/>
        <v>#DIV/0!</v>
      </c>
      <c r="J55" s="3">
        <f t="shared" si="94"/>
        <v>0</v>
      </c>
      <c r="K55" s="3">
        <f t="shared" si="94"/>
        <v>5.0718260528071699E-2</v>
      </c>
      <c r="L55" s="3">
        <f t="shared" si="94"/>
        <v>0.57133392318756115</v>
      </c>
      <c r="M55" s="3" t="e">
        <f t="shared" si="94"/>
        <v>#DIV/0!</v>
      </c>
      <c r="N55" s="3">
        <f t="shared" si="94"/>
        <v>0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 t="e">
        <f t="shared" si="95"/>
        <v>#DIV/0!</v>
      </c>
      <c r="G56" s="13">
        <f t="shared" si="95"/>
        <v>0</v>
      </c>
      <c r="H56" s="13">
        <f t="shared" si="95"/>
        <v>0</v>
      </c>
      <c r="I56" s="13" t="e">
        <f t="shared" si="95"/>
        <v>#DIV/0!</v>
      </c>
      <c r="J56" s="13">
        <f t="shared" si="95"/>
        <v>0</v>
      </c>
      <c r="K56" s="13">
        <f t="shared" si="95"/>
        <v>6.6694512594414293E-2</v>
      </c>
      <c r="L56" s="13">
        <f t="shared" si="95"/>
        <v>3.5994037160816351E-4</v>
      </c>
      <c r="M56" s="13" t="e">
        <f t="shared" si="95"/>
        <v>#DIV/0!</v>
      </c>
      <c r="N56" s="13">
        <f t="shared" si="95"/>
        <v>0</v>
      </c>
      <c r="O56" s="13" t="e">
        <f>SUM(D56:N56)</f>
        <v>#DIV/0!</v>
      </c>
      <c r="P56" s="13" t="e">
        <f>(100*O56)/$O$189</f>
        <v>#DIV/0!</v>
      </c>
      <c r="Q56" s="18" t="e">
        <f t="shared" ref="Q56" si="96">(1000000*P56)/100</f>
        <v>#DIV/0!</v>
      </c>
      <c r="R56" s="30" t="e">
        <f t="shared" ref="R56" si="97">O56-G56-H56-J56-L56-N56</f>
        <v>#DIV/0!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>
        <v>1E-3</v>
      </c>
      <c r="F57" s="9"/>
      <c r="G57" s="9">
        <v>1E-3</v>
      </c>
      <c r="H57" s="9"/>
      <c r="I57" s="9"/>
      <c r="J57" s="9"/>
      <c r="K57" s="9">
        <v>8</v>
      </c>
      <c r="L57" s="9">
        <v>2</v>
      </c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3.3700000000000002E-3</v>
      </c>
      <c r="F58" s="3">
        <f t="shared" si="101"/>
        <v>0</v>
      </c>
      <c r="G58" s="3">
        <f t="shared" si="101"/>
        <v>3.3700000000000002E-3</v>
      </c>
      <c r="H58" s="3">
        <f t="shared" si="101"/>
        <v>0</v>
      </c>
      <c r="I58" s="3">
        <f t="shared" si="101"/>
        <v>0</v>
      </c>
      <c r="J58" s="3">
        <f t="shared" si="101"/>
        <v>0</v>
      </c>
      <c r="K58" s="3">
        <f t="shared" si="101"/>
        <v>26.96</v>
      </c>
      <c r="L58" s="3">
        <f t="shared" si="101"/>
        <v>6.74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1.2553908232793415E-3</v>
      </c>
      <c r="F59" s="3" t="e">
        <f t="shared" si="102"/>
        <v>#DIV/0!</v>
      </c>
      <c r="G59" s="3">
        <f t="shared" si="102"/>
        <v>1.2542550229470983E-3</v>
      </c>
      <c r="H59" s="3">
        <f t="shared" si="102"/>
        <v>0</v>
      </c>
      <c r="I59" s="3" t="e">
        <f t="shared" si="102"/>
        <v>#DIV/0!</v>
      </c>
      <c r="J59" s="3">
        <f t="shared" si="102"/>
        <v>0</v>
      </c>
      <c r="K59" s="3">
        <f t="shared" si="102"/>
        <v>8.3630844271364708</v>
      </c>
      <c r="L59" s="3">
        <f t="shared" si="102"/>
        <v>2.3552236344245636</v>
      </c>
      <c r="M59" s="3" t="e">
        <f t="shared" si="102"/>
        <v>#DIV/0!</v>
      </c>
      <c r="N59" s="3">
        <f t="shared" si="102"/>
        <v>0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2.4781414851534199E-2</v>
      </c>
      <c r="F60" s="13" t="e">
        <f t="shared" si="103"/>
        <v>#DIV/0!</v>
      </c>
      <c r="G60" s="13">
        <f t="shared" si="103"/>
        <v>3.2899109251902391E-3</v>
      </c>
      <c r="H60" s="13">
        <f t="shared" si="103"/>
        <v>0</v>
      </c>
      <c r="I60" s="13" t="e">
        <f t="shared" si="103"/>
        <v>#DIV/0!</v>
      </c>
      <c r="J60" s="13">
        <f t="shared" si="103"/>
        <v>0</v>
      </c>
      <c r="K60" s="13">
        <f t="shared" si="103"/>
        <v>10.997456021684458</v>
      </c>
      <c r="L60" s="13">
        <f t="shared" si="103"/>
        <v>1.4837908896874752E-3</v>
      </c>
      <c r="M60" s="13" t="e">
        <f t="shared" si="103"/>
        <v>#DIV/0!</v>
      </c>
      <c r="N60" s="13">
        <f t="shared" si="103"/>
        <v>0</v>
      </c>
      <c r="O60" s="13" t="e">
        <f>SUM(D60:N60)</f>
        <v>#DIV/0!</v>
      </c>
      <c r="P60" s="13" t="e">
        <f>(100*O60)/$O$189</f>
        <v>#DIV/0!</v>
      </c>
      <c r="Q60" s="18" t="e">
        <f t="shared" ref="Q60" si="104">(1000000*P60)/100</f>
        <v>#DIV/0!</v>
      </c>
      <c r="R60" s="30" t="e">
        <f t="shared" ref="R60" si="105">O60-G60-H60-J60-L60-N60</f>
        <v>#DIV/0!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/>
      <c r="J61" s="9"/>
      <c r="K61" s="9">
        <v>4</v>
      </c>
      <c r="L61" s="9">
        <v>0.5</v>
      </c>
      <c r="M61" s="9"/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0</v>
      </c>
      <c r="J62" s="3">
        <f t="shared" si="109"/>
        <v>0</v>
      </c>
      <c r="K62" s="3">
        <f t="shared" si="109"/>
        <v>18.88</v>
      </c>
      <c r="L62" s="3">
        <f t="shared" si="109"/>
        <v>2.36</v>
      </c>
      <c r="M62" s="3">
        <f t="shared" si="109"/>
        <v>0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 t="e">
        <f t="shared" si="110"/>
        <v>#DIV/0!</v>
      </c>
      <c r="G63" s="3">
        <f t="shared" si="110"/>
        <v>0</v>
      </c>
      <c r="H63" s="3">
        <f t="shared" si="110"/>
        <v>0</v>
      </c>
      <c r="I63" s="3" t="e">
        <f t="shared" si="110"/>
        <v>#DIV/0!</v>
      </c>
      <c r="J63" s="3">
        <f t="shared" si="110"/>
        <v>0</v>
      </c>
      <c r="K63" s="3">
        <f t="shared" si="110"/>
        <v>5.8566407264219791</v>
      </c>
      <c r="L63" s="3">
        <f t="shared" si="110"/>
        <v>0.82467771175696891</v>
      </c>
      <c r="M63" s="3" t="e">
        <f t="shared" si="110"/>
        <v>#DIV/0!</v>
      </c>
      <c r="N63" s="3">
        <f t="shared" si="110"/>
        <v>0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 t="e">
        <f t="shared" si="111"/>
        <v>#DIV/0!</v>
      </c>
      <c r="G64" s="13">
        <f t="shared" si="111"/>
        <v>0</v>
      </c>
      <c r="H64" s="13">
        <f t="shared" si="111"/>
        <v>0</v>
      </c>
      <c r="I64" s="13" t="e">
        <f t="shared" si="111"/>
        <v>#DIV/0!</v>
      </c>
      <c r="J64" s="13">
        <f t="shared" si="111"/>
        <v>0</v>
      </c>
      <c r="K64" s="13">
        <f t="shared" si="111"/>
        <v>7.701482555244902</v>
      </c>
      <c r="L64" s="13">
        <f t="shared" si="111"/>
        <v>5.1954695840689038E-4</v>
      </c>
      <c r="M64" s="13" t="e">
        <f t="shared" si="111"/>
        <v>#DIV/0!</v>
      </c>
      <c r="N64" s="13">
        <f t="shared" si="111"/>
        <v>0</v>
      </c>
      <c r="O64" s="13" t="e">
        <f>SUM(D64:N64)</f>
        <v>#DIV/0!</v>
      </c>
      <c r="P64" s="13" t="e">
        <f>(100*O64)/$O$189</f>
        <v>#DIV/0!</v>
      </c>
      <c r="Q64" s="18" t="e">
        <f t="shared" ref="Q64" si="112">(1000000*P64)/100</f>
        <v>#DIV/0!</v>
      </c>
      <c r="R64" s="30" t="e">
        <f t="shared" ref="R64" si="113">O64-G64-H64-J64-L64-N64</f>
        <v>#DIV/0!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93</v>
      </c>
      <c r="E65" s="9">
        <v>15</v>
      </c>
      <c r="F65" s="9"/>
      <c r="G65" s="9">
        <v>20</v>
      </c>
      <c r="H65" s="9">
        <v>15</v>
      </c>
      <c r="I65" s="9"/>
      <c r="J65" s="9"/>
      <c r="K65" s="9">
        <v>2</v>
      </c>
      <c r="L65" s="9">
        <v>5.0000000000000001E-3</v>
      </c>
      <c r="M65" s="9"/>
      <c r="N65" s="9">
        <v>5</v>
      </c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252.03</v>
      </c>
      <c r="E66" s="3">
        <f t="shared" si="117"/>
        <v>40.65</v>
      </c>
      <c r="F66" s="3">
        <f t="shared" si="117"/>
        <v>0</v>
      </c>
      <c r="G66" s="3">
        <f t="shared" si="117"/>
        <v>54.2</v>
      </c>
      <c r="H66" s="3">
        <f t="shared" si="117"/>
        <v>40.65</v>
      </c>
      <c r="I66" s="3">
        <f t="shared" si="117"/>
        <v>0</v>
      </c>
      <c r="J66" s="3">
        <f t="shared" si="117"/>
        <v>0</v>
      </c>
      <c r="K66" s="3">
        <f t="shared" si="117"/>
        <v>5.42</v>
      </c>
      <c r="L66" s="3">
        <f t="shared" si="117"/>
        <v>1.355E-2</v>
      </c>
      <c r="M66" s="3">
        <f t="shared" si="117"/>
        <v>0</v>
      </c>
      <c r="N66" s="3">
        <f t="shared" si="117"/>
        <v>13.55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94.755244755244746</v>
      </c>
      <c r="E67" s="3">
        <f t="shared" si="118"/>
        <v>15.142918981099474</v>
      </c>
      <c r="F67" s="3" t="e">
        <f t="shared" si="118"/>
        <v>#DIV/0!</v>
      </c>
      <c r="G67" s="3">
        <f t="shared" si="118"/>
        <v>20.172291466983005</v>
      </c>
      <c r="H67" s="3">
        <f t="shared" si="118"/>
        <v>15.105545961252659</v>
      </c>
      <c r="I67" s="3" t="e">
        <f t="shared" si="118"/>
        <v>#DIV/0!</v>
      </c>
      <c r="J67" s="3">
        <f t="shared" si="118"/>
        <v>0</v>
      </c>
      <c r="K67" s="3">
        <f t="shared" si="118"/>
        <v>1.681302581419869</v>
      </c>
      <c r="L67" s="3">
        <f t="shared" si="118"/>
        <v>4.7349080484351391E-3</v>
      </c>
      <c r="M67" s="3" t="e">
        <f t="shared" si="118"/>
        <v>#DIV/0!</v>
      </c>
      <c r="N67" s="3">
        <f t="shared" si="118"/>
        <v>4.6096472466594012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1250.7692307692307</v>
      </c>
      <c r="E68" s="13">
        <f t="shared" si="119"/>
        <v>298.92122068690361</v>
      </c>
      <c r="F68" s="13" t="e">
        <f t="shared" si="119"/>
        <v>#DIV/0!</v>
      </c>
      <c r="G68" s="13">
        <f t="shared" si="119"/>
        <v>52.911920517896426</v>
      </c>
      <c r="H68" s="13">
        <f t="shared" si="119"/>
        <v>1.0363915084015449</v>
      </c>
      <c r="I68" s="13" t="e">
        <f t="shared" si="119"/>
        <v>#DIV/0!</v>
      </c>
      <c r="J68" s="13">
        <f t="shared" si="119"/>
        <v>0</v>
      </c>
      <c r="K68" s="13">
        <f t="shared" si="119"/>
        <v>2.2109128945671279</v>
      </c>
      <c r="L68" s="13">
        <f t="shared" si="119"/>
        <v>2.9829920705141375E-6</v>
      </c>
      <c r="M68" s="13" t="e">
        <f t="shared" si="119"/>
        <v>#DIV/0!</v>
      </c>
      <c r="N68" s="13">
        <f t="shared" si="119"/>
        <v>1.2446047565980382E-3</v>
      </c>
      <c r="O68" s="13" t="e">
        <f>SUM(D68:N68)</f>
        <v>#DIV/0!</v>
      </c>
      <c r="P68" s="13" t="e">
        <f>(100*O68)/$O$189</f>
        <v>#DIV/0!</v>
      </c>
      <c r="Q68" s="18" t="e">
        <f t="shared" ref="Q68" si="120">(1000000*P68)/100</f>
        <v>#DIV/0!</v>
      </c>
      <c r="R68" s="30" t="e">
        <f t="shared" ref="R68" si="121">O68-G68-H68-J68-L68-N68</f>
        <v>#DIV/0!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>
        <v>5</v>
      </c>
      <c r="E69" s="9">
        <v>81.498000000000005</v>
      </c>
      <c r="F69" s="9"/>
      <c r="G69" s="9">
        <v>76.497</v>
      </c>
      <c r="H69" s="9">
        <v>79.991</v>
      </c>
      <c r="I69" s="9"/>
      <c r="J69" s="9">
        <v>2E-3</v>
      </c>
      <c r="K69" s="9">
        <v>5</v>
      </c>
      <c r="L69" s="9">
        <v>3</v>
      </c>
      <c r="M69" s="9"/>
      <c r="N69" s="9">
        <v>69.188999999999993</v>
      </c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13.3</v>
      </c>
      <c r="E70" s="3">
        <f t="shared" si="125"/>
        <v>216.78468000000004</v>
      </c>
      <c r="F70" s="3">
        <f t="shared" si="125"/>
        <v>0</v>
      </c>
      <c r="G70" s="3">
        <f t="shared" si="125"/>
        <v>203.48202000000001</v>
      </c>
      <c r="H70" s="3">
        <f t="shared" si="125"/>
        <v>212.77606</v>
      </c>
      <c r="I70" s="3">
        <f t="shared" si="125"/>
        <v>0</v>
      </c>
      <c r="J70" s="3">
        <f t="shared" si="125"/>
        <v>5.3200000000000001E-3</v>
      </c>
      <c r="K70" s="3">
        <f t="shared" si="125"/>
        <v>13.3</v>
      </c>
      <c r="L70" s="3">
        <f t="shared" si="125"/>
        <v>7.98</v>
      </c>
      <c r="M70" s="3">
        <f t="shared" si="125"/>
        <v>0</v>
      </c>
      <c r="N70" s="3">
        <f t="shared" si="125"/>
        <v>184.04273999999998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5.0003759681179032</v>
      </c>
      <c r="E71" s="3">
        <f t="shared" si="126"/>
        <v>80.756527566631647</v>
      </c>
      <c r="F71" s="3" t="e">
        <f t="shared" si="126"/>
        <v>#DIV/0!</v>
      </c>
      <c r="G71" s="3">
        <f t="shared" si="126"/>
        <v>75.732446784694929</v>
      </c>
      <c r="H71" s="3">
        <f t="shared" si="126"/>
        <v>79.067615099243625</v>
      </c>
      <c r="I71" s="3" t="e">
        <f t="shared" si="126"/>
        <v>#DIV/0!</v>
      </c>
      <c r="J71" s="3">
        <f t="shared" si="126"/>
        <v>2.8567965741209569E-3</v>
      </c>
      <c r="K71" s="3">
        <f t="shared" si="126"/>
        <v>4.12570559647311</v>
      </c>
      <c r="L71" s="3">
        <f t="shared" si="126"/>
        <v>2.7885288728053439</v>
      </c>
      <c r="M71" s="3" t="e">
        <f t="shared" si="126"/>
        <v>#DIV/0!</v>
      </c>
      <c r="N71" s="3">
        <f t="shared" si="126"/>
        <v>62.610487801376522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66.004962779156315</v>
      </c>
      <c r="E72" s="13">
        <f t="shared" si="127"/>
        <v>1594.1338541653085</v>
      </c>
      <c r="F72" s="13" t="e">
        <f t="shared" si="127"/>
        <v>#DIV/0!</v>
      </c>
      <c r="G72" s="13">
        <f t="shared" si="127"/>
        <v>198.64620791625484</v>
      </c>
      <c r="H72" s="13">
        <f t="shared" si="127"/>
        <v>5.4248290719591044</v>
      </c>
      <c r="I72" s="13" t="e">
        <f t="shared" si="127"/>
        <v>#DIV/0!</v>
      </c>
      <c r="J72" s="13">
        <f t="shared" si="127"/>
        <v>8.5703897223628697E-7</v>
      </c>
      <c r="K72" s="13">
        <f t="shared" si="127"/>
        <v>5.42530285936214</v>
      </c>
      <c r="L72" s="13">
        <f t="shared" si="127"/>
        <v>1.7567731898673667E-3</v>
      </c>
      <c r="M72" s="13" t="e">
        <f t="shared" si="127"/>
        <v>#DIV/0!</v>
      </c>
      <c r="N72" s="13">
        <f t="shared" si="127"/>
        <v>1.6904831706371661E-2</v>
      </c>
      <c r="O72" s="13" t="e">
        <f t="shared" ref="O72:O88" si="128">SUM(D72:N72)</f>
        <v>#DIV/0!</v>
      </c>
      <c r="P72" s="13" t="e">
        <f>(100*O72)/$O$189</f>
        <v>#DIV/0!</v>
      </c>
      <c r="Q72" s="18" t="e">
        <f t="shared" ref="Q72" si="129">(1000000*P72)/100</f>
        <v>#DIV/0!</v>
      </c>
      <c r="R72" s="30" t="e">
        <f t="shared" ref="R72" si="130">O72-G72-H72-J72-L72-N72</f>
        <v>#DIV/0!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>
        <v>1E-3</v>
      </c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3.6000000000000003E-3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 t="e">
        <f t="shared" si="135"/>
        <v>#DIV/0!</v>
      </c>
      <c r="G75" s="3">
        <f t="shared" si="135"/>
        <v>0</v>
      </c>
      <c r="H75" s="3">
        <f t="shared" si="135"/>
        <v>0</v>
      </c>
      <c r="I75" s="3" t="e">
        <f t="shared" si="135"/>
        <v>#DIV/0!</v>
      </c>
      <c r="J75" s="3">
        <f t="shared" si="135"/>
        <v>0</v>
      </c>
      <c r="K75" s="3">
        <f t="shared" si="135"/>
        <v>0</v>
      </c>
      <c r="L75" s="3">
        <f t="shared" si="135"/>
        <v>0</v>
      </c>
      <c r="M75" s="3" t="e">
        <f t="shared" si="135"/>
        <v>#DIV/0!</v>
      </c>
      <c r="N75" s="3">
        <f t="shared" si="135"/>
        <v>1.224703327525745E-3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 t="e">
        <f t="shared" si="136"/>
        <v>#DIV/0!</v>
      </c>
      <c r="G76" s="13">
        <f t="shared" si="136"/>
        <v>0</v>
      </c>
      <c r="H76" s="13">
        <f t="shared" si="136"/>
        <v>0</v>
      </c>
      <c r="I76" s="13" t="e">
        <f t="shared" si="136"/>
        <v>#DIV/0!</v>
      </c>
      <c r="J76" s="13">
        <f t="shared" si="136"/>
        <v>0</v>
      </c>
      <c r="K76" s="13">
        <f t="shared" si="136"/>
        <v>0</v>
      </c>
      <c r="L76" s="13">
        <f t="shared" si="136"/>
        <v>0</v>
      </c>
      <c r="M76" s="13" t="e">
        <f t="shared" si="136"/>
        <v>#DIV/0!</v>
      </c>
      <c r="N76" s="13">
        <f t="shared" si="136"/>
        <v>3.306698984319511E-7</v>
      </c>
      <c r="O76" s="13" t="e">
        <f t="shared" si="128"/>
        <v>#DIV/0!</v>
      </c>
      <c r="P76" s="13" t="e">
        <f>(100*O76)/$O$189</f>
        <v>#DIV/0!</v>
      </c>
      <c r="Q76" s="18" t="e">
        <f t="shared" ref="Q76" si="137">(1000000*P76)/100</f>
        <v>#DIV/0!</v>
      </c>
      <c r="R76" s="30" t="e">
        <f t="shared" ref="R76" si="138">O76-G76-H76-J76-L76-N76</f>
        <v>#DIV/0!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>
        <v>0.5</v>
      </c>
      <c r="L77" s="9">
        <v>5.0000000000000001E-3</v>
      </c>
      <c r="M77" s="9"/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2.1</v>
      </c>
      <c r="L78" s="3">
        <f t="shared" si="142"/>
        <v>2.1000000000000001E-2</v>
      </c>
      <c r="M78" s="3">
        <f t="shared" si="142"/>
        <v>0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 t="e">
        <f t="shared" si="143"/>
        <v>#DIV/0!</v>
      </c>
      <c r="G79" s="3">
        <f t="shared" si="143"/>
        <v>0</v>
      </c>
      <c r="H79" s="3">
        <f t="shared" si="143"/>
        <v>0</v>
      </c>
      <c r="I79" s="3" t="e">
        <f t="shared" si="143"/>
        <v>#DIV/0!</v>
      </c>
      <c r="J79" s="3">
        <f t="shared" si="143"/>
        <v>0</v>
      </c>
      <c r="K79" s="3">
        <f t="shared" si="143"/>
        <v>0.65142719944312266</v>
      </c>
      <c r="L79" s="3">
        <f t="shared" si="143"/>
        <v>7.3382338758035378E-3</v>
      </c>
      <c r="M79" s="3" t="e">
        <f t="shared" si="143"/>
        <v>#DIV/0!</v>
      </c>
      <c r="N79" s="3">
        <f t="shared" si="143"/>
        <v>0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 t="e">
        <f t="shared" si="144"/>
        <v>#DIV/0!</v>
      </c>
      <c r="G80" s="13">
        <f t="shared" si="144"/>
        <v>0</v>
      </c>
      <c r="H80" s="13">
        <f t="shared" si="144"/>
        <v>0</v>
      </c>
      <c r="I80" s="13" t="e">
        <f t="shared" si="144"/>
        <v>#DIV/0!</v>
      </c>
      <c r="J80" s="13">
        <f t="shared" si="144"/>
        <v>0</v>
      </c>
      <c r="K80" s="13">
        <f t="shared" si="144"/>
        <v>0.85662676726770626</v>
      </c>
      <c r="L80" s="13">
        <f t="shared" si="144"/>
        <v>4.6230873417562289E-6</v>
      </c>
      <c r="M80" s="13" t="e">
        <f t="shared" si="144"/>
        <v>#DIV/0!</v>
      </c>
      <c r="N80" s="13">
        <f t="shared" si="144"/>
        <v>0</v>
      </c>
      <c r="O80" s="13" t="e">
        <f t="shared" si="128"/>
        <v>#DIV/0!</v>
      </c>
      <c r="P80" s="13" t="e">
        <f>(100*O80)/$O$189</f>
        <v>#DIV/0!</v>
      </c>
      <c r="Q80" s="18" t="e">
        <f t="shared" ref="Q80" si="145">(1000000*P80)/100</f>
        <v>#DIV/0!</v>
      </c>
      <c r="R80" s="30" t="e">
        <f t="shared" ref="R80" si="146">O80-G80-H80-J80-L80-N80</f>
        <v>#DIV/0!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/>
      <c r="J81" s="9">
        <v>35</v>
      </c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0</v>
      </c>
      <c r="J82" s="3">
        <f t="shared" si="150"/>
        <v>182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 t="e">
        <f t="shared" si="151"/>
        <v>#DIV/0!</v>
      </c>
      <c r="G83" s="3">
        <f t="shared" si="151"/>
        <v>0</v>
      </c>
      <c r="H83" s="3">
        <f t="shared" si="151"/>
        <v>0</v>
      </c>
      <c r="I83" s="3" t="e">
        <f t="shared" si="151"/>
        <v>#DIV/0!</v>
      </c>
      <c r="J83" s="3">
        <f t="shared" si="151"/>
        <v>97.732514377822199</v>
      </c>
      <c r="K83" s="3">
        <f t="shared" si="151"/>
        <v>0</v>
      </c>
      <c r="L83" s="3">
        <f t="shared" si="151"/>
        <v>0</v>
      </c>
      <c r="M83" s="3" t="e">
        <f t="shared" si="151"/>
        <v>#DIV/0!</v>
      </c>
      <c r="N83" s="3">
        <f t="shared" si="151"/>
        <v>0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 t="e">
        <f t="shared" si="152"/>
        <v>#DIV/0!</v>
      </c>
      <c r="G84" s="13">
        <f t="shared" si="152"/>
        <v>0</v>
      </c>
      <c r="H84" s="13">
        <f t="shared" si="152"/>
        <v>0</v>
      </c>
      <c r="I84" s="13" t="e">
        <f t="shared" si="152"/>
        <v>#DIV/0!</v>
      </c>
      <c r="J84" s="13">
        <f t="shared" si="152"/>
        <v>2.9319754313346658E-2</v>
      </c>
      <c r="K84" s="13">
        <f t="shared" si="152"/>
        <v>0</v>
      </c>
      <c r="L84" s="13">
        <f t="shared" si="152"/>
        <v>0</v>
      </c>
      <c r="M84" s="13" t="e">
        <f t="shared" si="152"/>
        <v>#DIV/0!</v>
      </c>
      <c r="N84" s="13">
        <f t="shared" si="152"/>
        <v>0</v>
      </c>
      <c r="O84" s="13" t="e">
        <f t="shared" si="128"/>
        <v>#DIV/0!</v>
      </c>
      <c r="P84" s="13" t="e">
        <f>(100*O84)/$O$189</f>
        <v>#DIV/0!</v>
      </c>
      <c r="Q84" s="18" t="e">
        <f t="shared" ref="Q84" si="153">(1000000*P84)/100</f>
        <v>#DIV/0!</v>
      </c>
      <c r="R84" s="30" t="e">
        <f t="shared" ref="R84" si="154">O84-G84-H84-J84-L84-N84</f>
        <v>#DIV/0!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>
        <v>0.5</v>
      </c>
      <c r="M85" s="9"/>
      <c r="N85" s="9">
        <v>6</v>
      </c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2.4</v>
      </c>
      <c r="M86" s="3">
        <f t="shared" si="158"/>
        <v>0</v>
      </c>
      <c r="N86" s="3">
        <f t="shared" si="158"/>
        <v>28.799999999999997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 t="e">
        <f t="shared" si="159"/>
        <v>#DIV/0!</v>
      </c>
      <c r="G87" s="3">
        <f t="shared" si="159"/>
        <v>0</v>
      </c>
      <c r="H87" s="3">
        <f t="shared" si="159"/>
        <v>0</v>
      </c>
      <c r="I87" s="3" t="e">
        <f t="shared" si="159"/>
        <v>#DIV/0!</v>
      </c>
      <c r="J87" s="3">
        <f t="shared" si="159"/>
        <v>0</v>
      </c>
      <c r="K87" s="3">
        <f t="shared" si="159"/>
        <v>0</v>
      </c>
      <c r="L87" s="3">
        <f t="shared" si="159"/>
        <v>0.83865530009183276</v>
      </c>
      <c r="M87" s="3" t="e">
        <f t="shared" si="159"/>
        <v>#DIV/0!</v>
      </c>
      <c r="N87" s="3">
        <f t="shared" si="159"/>
        <v>9.797626620205957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 t="e">
        <f t="shared" si="160"/>
        <v>#DIV/0!</v>
      </c>
      <c r="G88" s="13">
        <f t="shared" si="160"/>
        <v>0</v>
      </c>
      <c r="H88" s="13">
        <f t="shared" si="160"/>
        <v>0</v>
      </c>
      <c r="I88" s="13" t="e">
        <f t="shared" si="160"/>
        <v>#DIV/0!</v>
      </c>
      <c r="J88" s="13">
        <f t="shared" si="160"/>
        <v>0</v>
      </c>
      <c r="K88" s="13">
        <f t="shared" si="160"/>
        <v>0</v>
      </c>
      <c r="L88" s="13">
        <f t="shared" si="160"/>
        <v>5.2835283905785461E-4</v>
      </c>
      <c r="M88" s="13" t="e">
        <f t="shared" si="160"/>
        <v>#DIV/0!</v>
      </c>
      <c r="N88" s="13">
        <f t="shared" si="160"/>
        <v>2.6453591874556082E-3</v>
      </c>
      <c r="O88" s="13" t="e">
        <f t="shared" si="128"/>
        <v>#DIV/0!</v>
      </c>
      <c r="P88" s="13" t="e">
        <f>(100*O88)/$O$189</f>
        <v>#DIV/0!</v>
      </c>
      <c r="Q88" s="18" t="e">
        <f t="shared" ref="Q88" si="161">(1000000*P88)/100</f>
        <v>#DIV/0!</v>
      </c>
      <c r="R88" s="30" t="e">
        <f t="shared" ref="R88" si="162">O88-G88-H88-J88-L88-N88</f>
        <v>#DIV/0!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0.5</v>
      </c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0</v>
      </c>
      <c r="N90" s="3">
        <f t="shared" si="166"/>
        <v>2.65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 t="e">
        <f t="shared" si="167"/>
        <v>#DIV/0!</v>
      </c>
      <c r="G91" s="3">
        <f t="shared" si="167"/>
        <v>0</v>
      </c>
      <c r="H91" s="3">
        <f t="shared" si="167"/>
        <v>0</v>
      </c>
      <c r="I91" s="3" t="e">
        <f t="shared" si="167"/>
        <v>#DIV/0!</v>
      </c>
      <c r="J91" s="3">
        <f t="shared" si="167"/>
        <v>0</v>
      </c>
      <c r="K91" s="3">
        <f t="shared" si="167"/>
        <v>0</v>
      </c>
      <c r="L91" s="3">
        <f t="shared" si="167"/>
        <v>0</v>
      </c>
      <c r="M91" s="3" t="e">
        <f t="shared" si="167"/>
        <v>#DIV/0!</v>
      </c>
      <c r="N91" s="3">
        <f t="shared" si="167"/>
        <v>0.90151772720645107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 t="e">
        <f t="shared" si="168"/>
        <v>#DIV/0!</v>
      </c>
      <c r="G92" s="13">
        <f t="shared" si="168"/>
        <v>0</v>
      </c>
      <c r="H92" s="13">
        <f t="shared" si="168"/>
        <v>0</v>
      </c>
      <c r="I92" s="13" t="e">
        <f t="shared" si="168"/>
        <v>#DIV/0!</v>
      </c>
      <c r="J92" s="13">
        <f t="shared" si="168"/>
        <v>0</v>
      </c>
      <c r="K92" s="13">
        <f t="shared" si="168"/>
        <v>0</v>
      </c>
      <c r="L92" s="13">
        <f t="shared" si="168"/>
        <v>0</v>
      </c>
      <c r="M92" s="13" t="e">
        <f t="shared" si="168"/>
        <v>#DIV/0!</v>
      </c>
      <c r="N92" s="13">
        <f t="shared" si="168"/>
        <v>2.4340978634574176E-4</v>
      </c>
      <c r="O92" s="13" t="e">
        <f t="shared" ref="O92" si="169">SUM(D92:N92)</f>
        <v>#DIV/0!</v>
      </c>
      <c r="P92" s="13" t="e">
        <f>(100*O92)/$O$189</f>
        <v>#DIV/0!</v>
      </c>
      <c r="Q92" s="18" t="e">
        <f t="shared" ref="Q92" si="170">(1000000*P92)/100</f>
        <v>#DIV/0!</v>
      </c>
      <c r="R92" s="30" t="e">
        <f t="shared" ref="R92" si="171">O92-G92-H92-J92-L92-N92</f>
        <v>#DIV/0!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>
        <v>8</v>
      </c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40.799999999999997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 t="e">
        <f t="shared" si="176"/>
        <v>#DIV/0!</v>
      </c>
      <c r="G95" s="3">
        <f t="shared" si="176"/>
        <v>0</v>
      </c>
      <c r="H95" s="3">
        <f t="shared" si="176"/>
        <v>0</v>
      </c>
      <c r="I95" s="3" t="e">
        <f t="shared" si="176"/>
        <v>#DIV/0!</v>
      </c>
      <c r="J95" s="3">
        <f t="shared" si="176"/>
        <v>0</v>
      </c>
      <c r="K95" s="3">
        <f t="shared" si="176"/>
        <v>0</v>
      </c>
      <c r="L95" s="3">
        <f t="shared" si="176"/>
        <v>0</v>
      </c>
      <c r="M95" s="3" t="e">
        <f t="shared" si="176"/>
        <v>#DIV/0!</v>
      </c>
      <c r="N95" s="3">
        <f t="shared" si="176"/>
        <v>13.879971045291773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 t="e">
        <f t="shared" si="177"/>
        <v>#DIV/0!</v>
      </c>
      <c r="G96" s="13">
        <f t="shared" si="177"/>
        <v>0</v>
      </c>
      <c r="H96" s="13">
        <f t="shared" si="177"/>
        <v>0</v>
      </c>
      <c r="I96" s="13" t="e">
        <f t="shared" si="177"/>
        <v>#DIV/0!</v>
      </c>
      <c r="J96" s="13">
        <f t="shared" si="177"/>
        <v>0</v>
      </c>
      <c r="K96" s="13">
        <f t="shared" si="177"/>
        <v>0</v>
      </c>
      <c r="L96" s="13">
        <f t="shared" si="177"/>
        <v>0</v>
      </c>
      <c r="M96" s="13" t="e">
        <f t="shared" si="177"/>
        <v>#DIV/0!</v>
      </c>
      <c r="N96" s="13">
        <f t="shared" si="177"/>
        <v>3.7475921822287791E-3</v>
      </c>
      <c r="O96" s="13" t="e">
        <f>SUM(D96:N96)</f>
        <v>#DIV/0!</v>
      </c>
      <c r="P96" s="13" t="e">
        <f>(100*O96)/$O$189</f>
        <v>#DIV/0!</v>
      </c>
      <c r="Q96" s="18" t="e">
        <f t="shared" ref="Q96" si="178">(1000000*P96)/100</f>
        <v>#DIV/0!</v>
      </c>
      <c r="R96" s="30" t="e">
        <f t="shared" ref="R96" si="179">O96-G96-H96-J96-L96-N96</f>
        <v>#DIV/0!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 t="e">
        <f t="shared" si="184"/>
        <v>#DIV/0!</v>
      </c>
      <c r="G99" s="3">
        <f t="shared" si="184"/>
        <v>0</v>
      </c>
      <c r="H99" s="3">
        <f t="shared" si="184"/>
        <v>0</v>
      </c>
      <c r="I99" s="3" t="e">
        <f t="shared" si="184"/>
        <v>#DIV/0!</v>
      </c>
      <c r="J99" s="3">
        <f t="shared" si="184"/>
        <v>0</v>
      </c>
      <c r="K99" s="3">
        <f t="shared" si="184"/>
        <v>0</v>
      </c>
      <c r="L99" s="3">
        <f t="shared" si="184"/>
        <v>0</v>
      </c>
      <c r="M99" s="3" t="e">
        <f t="shared" si="184"/>
        <v>#DIV/0!</v>
      </c>
      <c r="N99" s="3">
        <f t="shared" si="184"/>
        <v>0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 t="e">
        <f t="shared" si="185"/>
        <v>#DIV/0!</v>
      </c>
      <c r="G100" s="13">
        <f t="shared" si="185"/>
        <v>0</v>
      </c>
      <c r="H100" s="13">
        <f t="shared" si="185"/>
        <v>0</v>
      </c>
      <c r="I100" s="13" t="e">
        <f t="shared" si="185"/>
        <v>#DIV/0!</v>
      </c>
      <c r="J100" s="13">
        <f t="shared" si="185"/>
        <v>0</v>
      </c>
      <c r="K100" s="13">
        <f t="shared" si="185"/>
        <v>0</v>
      </c>
      <c r="L100" s="13">
        <f t="shared" si="185"/>
        <v>0</v>
      </c>
      <c r="M100" s="13" t="e">
        <f t="shared" si="185"/>
        <v>#DIV/0!</v>
      </c>
      <c r="N100" s="13">
        <f t="shared" si="185"/>
        <v>0</v>
      </c>
      <c r="O100" s="13" t="e">
        <f>SUM(D100:N100)</f>
        <v>#DIV/0!</v>
      </c>
      <c r="P100" s="13" t="e">
        <f>(100*O100)/$O$189</f>
        <v>#DIV/0!</v>
      </c>
      <c r="Q100" s="18" t="e">
        <f t="shared" ref="Q100" si="186">(1000000*P100)/100</f>
        <v>#DIV/0!</v>
      </c>
      <c r="R100" s="30" t="e">
        <f t="shared" ref="R100" si="187">O100-G100-H100-J100-L100-N100</f>
        <v>#DIV/0!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/>
      <c r="J101" s="9"/>
      <c r="K101" s="9">
        <v>15</v>
      </c>
      <c r="L101" s="9">
        <v>30</v>
      </c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</v>
      </c>
      <c r="J102" s="3">
        <f t="shared" si="191"/>
        <v>0</v>
      </c>
      <c r="K102" s="3">
        <f t="shared" si="191"/>
        <v>27</v>
      </c>
      <c r="L102" s="3">
        <f t="shared" si="191"/>
        <v>54</v>
      </c>
      <c r="M102" s="3">
        <f t="shared" si="191"/>
        <v>0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 t="e">
        <f t="shared" si="192"/>
        <v>#DIV/0!</v>
      </c>
      <c r="G103" s="3">
        <f t="shared" si="192"/>
        <v>0</v>
      </c>
      <c r="H103" s="3">
        <f t="shared" si="192"/>
        <v>0</v>
      </c>
      <c r="I103" s="3" t="e">
        <f t="shared" si="192"/>
        <v>#DIV/0!</v>
      </c>
      <c r="J103" s="3">
        <f t="shared" si="192"/>
        <v>0</v>
      </c>
      <c r="K103" s="3">
        <f t="shared" si="192"/>
        <v>8.3754925642687201</v>
      </c>
      <c r="L103" s="3">
        <f t="shared" si="192"/>
        <v>18.869744252066237</v>
      </c>
      <c r="M103" s="3" t="e">
        <f t="shared" si="192"/>
        <v>#DIV/0!</v>
      </c>
      <c r="N103" s="3">
        <f t="shared" si="192"/>
        <v>0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 t="e">
        <f t="shared" si="193"/>
        <v>#DIV/0!</v>
      </c>
      <c r="G104" s="13">
        <f t="shared" si="193"/>
        <v>0</v>
      </c>
      <c r="H104" s="13">
        <f t="shared" si="193"/>
        <v>0</v>
      </c>
      <c r="I104" s="13" t="e">
        <f t="shared" si="193"/>
        <v>#DIV/0!</v>
      </c>
      <c r="J104" s="13">
        <f t="shared" si="193"/>
        <v>0</v>
      </c>
      <c r="K104" s="13">
        <f t="shared" si="193"/>
        <v>11.013772722013366</v>
      </c>
      <c r="L104" s="13">
        <f t="shared" si="193"/>
        <v>1.188793887880173E-2</v>
      </c>
      <c r="M104" s="13" t="e">
        <f t="shared" si="193"/>
        <v>#DIV/0!</v>
      </c>
      <c r="N104" s="13">
        <f t="shared" si="193"/>
        <v>0</v>
      </c>
      <c r="O104" s="13" t="e">
        <f>SUM(D104:N104)</f>
        <v>#DIV/0!</v>
      </c>
      <c r="P104" s="13" t="e">
        <f>(100*O104)/$O$189</f>
        <v>#DIV/0!</v>
      </c>
      <c r="Q104" s="18" t="e">
        <f t="shared" ref="Q104" si="194">(1000000*P104)/100</f>
        <v>#DIV/0!</v>
      </c>
      <c r="R104" s="30" t="e">
        <f t="shared" ref="R104" si="195">O104-G104-H104-J104-L104-N104</f>
        <v>#DIV/0!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>
        <v>1</v>
      </c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0</v>
      </c>
      <c r="N106" s="3">
        <f t="shared" si="199"/>
        <v>1.5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 t="e">
        <f t="shared" si="200"/>
        <v>#DIV/0!</v>
      </c>
      <c r="G107" s="3">
        <f t="shared" si="200"/>
        <v>0</v>
      </c>
      <c r="H107" s="3">
        <f t="shared" si="200"/>
        <v>0</v>
      </c>
      <c r="I107" s="3" t="e">
        <f t="shared" si="200"/>
        <v>#DIV/0!</v>
      </c>
      <c r="J107" s="3">
        <f t="shared" si="200"/>
        <v>0</v>
      </c>
      <c r="K107" s="3">
        <f t="shared" si="200"/>
        <v>0</v>
      </c>
      <c r="L107" s="3">
        <f t="shared" si="200"/>
        <v>0</v>
      </c>
      <c r="M107" s="3" t="e">
        <f t="shared" si="200"/>
        <v>#DIV/0!</v>
      </c>
      <c r="N107" s="3">
        <f t="shared" si="200"/>
        <v>0.51029305313572704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 t="e">
        <f t="shared" si="201"/>
        <v>#DIV/0!</v>
      </c>
      <c r="G108" s="13">
        <f t="shared" si="201"/>
        <v>0</v>
      </c>
      <c r="H108" s="13">
        <f t="shared" si="201"/>
        <v>0</v>
      </c>
      <c r="I108" s="13" t="e">
        <f t="shared" si="201"/>
        <v>#DIV/0!</v>
      </c>
      <c r="J108" s="13">
        <f t="shared" si="201"/>
        <v>0</v>
      </c>
      <c r="K108" s="13">
        <f t="shared" si="201"/>
        <v>0</v>
      </c>
      <c r="L108" s="13">
        <f t="shared" si="201"/>
        <v>0</v>
      </c>
      <c r="M108" s="13" t="e">
        <f t="shared" si="201"/>
        <v>#DIV/0!</v>
      </c>
      <c r="N108" s="13">
        <f t="shared" si="201"/>
        <v>1.377791243466463E-4</v>
      </c>
      <c r="O108" s="13" t="e">
        <f>SUM(D108:N108)</f>
        <v>#DIV/0!</v>
      </c>
      <c r="P108" s="13" t="e">
        <f>(100*O108)/$O$189</f>
        <v>#DIV/0!</v>
      </c>
      <c r="Q108" s="18" t="e">
        <f t="shared" ref="Q108" si="202">(1000000*P108)/100</f>
        <v>#DIV/0!</v>
      </c>
      <c r="R108" s="30" t="e">
        <f t="shared" ref="R108" si="203">O108-G108-H108-J108-L108-N108</f>
        <v>#DIV/0!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/>
      <c r="K109" s="9"/>
      <c r="L109" s="9">
        <v>1E-3</v>
      </c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 t="e">
        <f t="shared" si="208"/>
        <v>#DIV/0!</v>
      </c>
      <c r="G111" s="3">
        <f t="shared" si="208"/>
        <v>0</v>
      </c>
      <c r="H111" s="3">
        <f t="shared" si="208"/>
        <v>0</v>
      </c>
      <c r="I111" s="3" t="e">
        <f t="shared" si="208"/>
        <v>#DIV/0!</v>
      </c>
      <c r="J111" s="3">
        <f t="shared" si="208"/>
        <v>0</v>
      </c>
      <c r="K111" s="3">
        <f t="shared" si="208"/>
        <v>0</v>
      </c>
      <c r="L111" s="3">
        <f t="shared" si="208"/>
        <v>0</v>
      </c>
      <c r="M111" s="3" t="e">
        <f t="shared" si="208"/>
        <v>#DIV/0!</v>
      </c>
      <c r="N111" s="3">
        <f t="shared" si="208"/>
        <v>0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 t="e">
        <f t="shared" si="209"/>
        <v>#DIV/0!</v>
      </c>
      <c r="G112" s="13">
        <f t="shared" si="209"/>
        <v>0</v>
      </c>
      <c r="H112" s="13">
        <f t="shared" si="209"/>
        <v>0</v>
      </c>
      <c r="I112" s="13" t="e">
        <f t="shared" si="209"/>
        <v>#DIV/0!</v>
      </c>
      <c r="J112" s="13">
        <f t="shared" si="209"/>
        <v>0</v>
      </c>
      <c r="K112" s="13">
        <f t="shared" si="209"/>
        <v>0</v>
      </c>
      <c r="L112" s="13">
        <f t="shared" si="209"/>
        <v>0</v>
      </c>
      <c r="M112" s="13" t="e">
        <f t="shared" si="209"/>
        <v>#DIV/0!</v>
      </c>
      <c r="N112" s="13">
        <f t="shared" si="209"/>
        <v>0</v>
      </c>
      <c r="O112" s="13" t="e">
        <f>SUM(D112:N112)</f>
        <v>#DIV/0!</v>
      </c>
      <c r="P112" s="13" t="e">
        <f>(100*O112)/$O$189</f>
        <v>#DIV/0!</v>
      </c>
      <c r="Q112" s="18" t="e">
        <f t="shared" ref="Q112" si="210">(1000000*P112)/100</f>
        <v>#DIV/0!</v>
      </c>
      <c r="R112" s="30" t="e">
        <f t="shared" ref="R112" si="211">O112-G112-H112-J112-L112-N112</f>
        <v>#DIV/0!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 t="e">
        <f t="shared" si="216"/>
        <v>#DIV/0!</v>
      </c>
      <c r="G115" s="3">
        <f t="shared" si="216"/>
        <v>0</v>
      </c>
      <c r="H115" s="3">
        <f t="shared" si="216"/>
        <v>0</v>
      </c>
      <c r="I115" s="3" t="e">
        <f t="shared" si="216"/>
        <v>#DIV/0!</v>
      </c>
      <c r="J115" s="3">
        <f t="shared" si="216"/>
        <v>0</v>
      </c>
      <c r="K115" s="3">
        <f t="shared" si="216"/>
        <v>0</v>
      </c>
      <c r="L115" s="3">
        <f t="shared" si="216"/>
        <v>0</v>
      </c>
      <c r="M115" s="3" t="e">
        <f t="shared" si="216"/>
        <v>#DIV/0!</v>
      </c>
      <c r="N115" s="3">
        <f t="shared" si="216"/>
        <v>0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 t="e">
        <f t="shared" si="217"/>
        <v>#DIV/0!</v>
      </c>
      <c r="G116" s="13">
        <f t="shared" si="217"/>
        <v>0</v>
      </c>
      <c r="H116" s="13">
        <f t="shared" si="217"/>
        <v>0</v>
      </c>
      <c r="I116" s="13" t="e">
        <f t="shared" si="217"/>
        <v>#DIV/0!</v>
      </c>
      <c r="J116" s="13">
        <f t="shared" si="217"/>
        <v>0</v>
      </c>
      <c r="K116" s="13">
        <f t="shared" si="217"/>
        <v>0</v>
      </c>
      <c r="L116" s="13">
        <f t="shared" si="217"/>
        <v>0</v>
      </c>
      <c r="M116" s="13" t="e">
        <f t="shared" si="217"/>
        <v>#DIV/0!</v>
      </c>
      <c r="N116" s="13">
        <f t="shared" si="217"/>
        <v>0</v>
      </c>
      <c r="O116" s="13" t="e">
        <f>SUM(D116:N116)</f>
        <v>#DIV/0!</v>
      </c>
      <c r="P116" s="13" t="e">
        <f>(100*O116)/$O$189</f>
        <v>#DIV/0!</v>
      </c>
      <c r="Q116" s="18" t="e">
        <f t="shared" ref="Q116" si="218">(1000000*P116)/100</f>
        <v>#DIV/0!</v>
      </c>
      <c r="R116" s="30" t="e">
        <f t="shared" ref="R116" si="219">O116-G116-H116-J116-L116-N116</f>
        <v>#DIV/0!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 t="e">
        <f t="shared" si="224"/>
        <v>#DIV/0!</v>
      </c>
      <c r="G119" s="3">
        <f t="shared" si="224"/>
        <v>0</v>
      </c>
      <c r="H119" s="3">
        <f t="shared" si="224"/>
        <v>0</v>
      </c>
      <c r="I119" s="3" t="e">
        <f t="shared" si="224"/>
        <v>#DIV/0!</v>
      </c>
      <c r="J119" s="3">
        <f t="shared" si="224"/>
        <v>0</v>
      </c>
      <c r="K119" s="3">
        <f t="shared" si="224"/>
        <v>0</v>
      </c>
      <c r="L119" s="3">
        <f t="shared" si="224"/>
        <v>0</v>
      </c>
      <c r="M119" s="3" t="e">
        <f t="shared" si="224"/>
        <v>#DIV/0!</v>
      </c>
      <c r="N119" s="3">
        <f t="shared" si="224"/>
        <v>0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 t="e">
        <f t="shared" si="225"/>
        <v>#DIV/0!</v>
      </c>
      <c r="G120" s="13">
        <f t="shared" si="225"/>
        <v>0</v>
      </c>
      <c r="H120" s="13">
        <f t="shared" si="225"/>
        <v>0</v>
      </c>
      <c r="I120" s="13" t="e">
        <f t="shared" si="225"/>
        <v>#DIV/0!</v>
      </c>
      <c r="J120" s="13">
        <f t="shared" si="225"/>
        <v>0</v>
      </c>
      <c r="K120" s="13">
        <f t="shared" si="225"/>
        <v>0</v>
      </c>
      <c r="L120" s="13">
        <f t="shared" si="225"/>
        <v>0</v>
      </c>
      <c r="M120" s="13" t="e">
        <f t="shared" si="225"/>
        <v>#DIV/0!</v>
      </c>
      <c r="N120" s="13">
        <f t="shared" si="225"/>
        <v>0</v>
      </c>
      <c r="O120" s="13" t="e">
        <f>SUM(D120:N120)</f>
        <v>#DIV/0!</v>
      </c>
      <c r="P120" s="13" t="e">
        <f>(100*O120)/$O$189</f>
        <v>#DIV/0!</v>
      </c>
      <c r="Q120" s="18" t="e">
        <f t="shared" ref="Q120" si="226">(1000000*P120)/100</f>
        <v>#DIV/0!</v>
      </c>
      <c r="R120" s="30" t="e">
        <f t="shared" ref="R120" si="227">O120-G120-H120-J120-L120-N120</f>
        <v>#DIV/0!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 t="e">
        <f t="shared" si="232"/>
        <v>#DIV/0!</v>
      </c>
      <c r="G123" s="3">
        <f t="shared" si="232"/>
        <v>0</v>
      </c>
      <c r="H123" s="3">
        <f t="shared" si="232"/>
        <v>0</v>
      </c>
      <c r="I123" s="3" t="e">
        <f t="shared" si="232"/>
        <v>#DIV/0!</v>
      </c>
      <c r="J123" s="3">
        <f t="shared" si="232"/>
        <v>0</v>
      </c>
      <c r="K123" s="3">
        <f t="shared" si="232"/>
        <v>0</v>
      </c>
      <c r="L123" s="3">
        <f t="shared" si="232"/>
        <v>0</v>
      </c>
      <c r="M123" s="3" t="e">
        <f t="shared" si="232"/>
        <v>#DIV/0!</v>
      </c>
      <c r="N123" s="3">
        <f t="shared" si="232"/>
        <v>0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 t="e">
        <f t="shared" si="233"/>
        <v>#DIV/0!</v>
      </c>
      <c r="G124" s="13">
        <f t="shared" si="233"/>
        <v>0</v>
      </c>
      <c r="H124" s="13">
        <f t="shared" si="233"/>
        <v>0</v>
      </c>
      <c r="I124" s="13" t="e">
        <f t="shared" si="233"/>
        <v>#DIV/0!</v>
      </c>
      <c r="J124" s="13">
        <f t="shared" si="233"/>
        <v>0</v>
      </c>
      <c r="K124" s="13">
        <f t="shared" si="233"/>
        <v>0</v>
      </c>
      <c r="L124" s="13">
        <f t="shared" si="233"/>
        <v>0</v>
      </c>
      <c r="M124" s="13" t="e">
        <f t="shared" si="233"/>
        <v>#DIV/0!</v>
      </c>
      <c r="N124" s="13">
        <f t="shared" si="233"/>
        <v>0</v>
      </c>
      <c r="O124" s="13" t="e">
        <f>SUM(D124:N124)</f>
        <v>#DIV/0!</v>
      </c>
      <c r="P124" s="13" t="e">
        <f>(100*O124)/$O$189</f>
        <v>#DIV/0!</v>
      </c>
      <c r="Q124" s="18" t="e">
        <f t="shared" ref="Q124" si="234">(1000000*P124)/100</f>
        <v>#DIV/0!</v>
      </c>
      <c r="R124" s="30" t="e">
        <f t="shared" ref="R124" si="235">O124-G124-H124-J124-L124-N124</f>
        <v>#DIV/0!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/>
      <c r="J125" s="9"/>
      <c r="K125" s="9">
        <v>0.5</v>
      </c>
      <c r="L125" s="9"/>
      <c r="M125" s="9"/>
      <c r="N125" s="9">
        <v>0.5</v>
      </c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1.3</v>
      </c>
      <c r="L126" s="3">
        <f t="shared" si="239"/>
        <v>0</v>
      </c>
      <c r="M126" s="3">
        <f t="shared" si="239"/>
        <v>0</v>
      </c>
      <c r="N126" s="3">
        <f t="shared" si="239"/>
        <v>1.3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 t="e">
        <f t="shared" si="240"/>
        <v>#DIV/0!</v>
      </c>
      <c r="G127" s="3">
        <f t="shared" si="240"/>
        <v>0</v>
      </c>
      <c r="H127" s="3">
        <f t="shared" si="240"/>
        <v>0</v>
      </c>
      <c r="I127" s="3" t="e">
        <f t="shared" si="240"/>
        <v>#DIV/0!</v>
      </c>
      <c r="J127" s="3">
        <f t="shared" si="240"/>
        <v>0</v>
      </c>
      <c r="K127" s="3">
        <f t="shared" si="240"/>
        <v>0.40326445679812356</v>
      </c>
      <c r="L127" s="3">
        <f t="shared" si="240"/>
        <v>0</v>
      </c>
      <c r="M127" s="3" t="e">
        <f t="shared" si="240"/>
        <v>#DIV/0!</v>
      </c>
      <c r="N127" s="3">
        <f t="shared" si="240"/>
        <v>0.44225397938429672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 t="e">
        <f t="shared" si="241"/>
        <v>#DIV/0!</v>
      </c>
      <c r="G128" s="13">
        <f t="shared" si="241"/>
        <v>0</v>
      </c>
      <c r="H128" s="13">
        <f t="shared" si="241"/>
        <v>0</v>
      </c>
      <c r="I128" s="13" t="e">
        <f t="shared" si="241"/>
        <v>#DIV/0!</v>
      </c>
      <c r="J128" s="13">
        <f t="shared" si="241"/>
        <v>0</v>
      </c>
      <c r="K128" s="13">
        <f t="shared" si="241"/>
        <v>0.53029276068953246</v>
      </c>
      <c r="L128" s="13">
        <f t="shared" si="241"/>
        <v>0</v>
      </c>
      <c r="M128" s="13" t="e">
        <f t="shared" si="241"/>
        <v>#DIV/0!</v>
      </c>
      <c r="N128" s="13">
        <f t="shared" si="241"/>
        <v>1.1940857443376013E-4</v>
      </c>
      <c r="O128" s="13" t="e">
        <f>SUM(D128:N128)</f>
        <v>#DIV/0!</v>
      </c>
      <c r="P128" s="13" t="e">
        <f>(100*O128)/$O$189</f>
        <v>#DIV/0!</v>
      </c>
      <c r="Q128" s="18" t="e">
        <f t="shared" ref="Q128" si="242">(1000000*P128)/100</f>
        <v>#DIV/0!</v>
      </c>
      <c r="R128" s="30" t="e">
        <f t="shared" ref="R128" si="243">O128-G128-H128-J128-L128-N128</f>
        <v>#DIV/0!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>
        <v>0.5</v>
      </c>
      <c r="L129" s="9"/>
      <c r="M129" s="9"/>
      <c r="N129" s="9">
        <v>0.3</v>
      </c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0.9</v>
      </c>
      <c r="L130" s="3">
        <f t="shared" si="247"/>
        <v>0</v>
      </c>
      <c r="M130" s="3">
        <f t="shared" si="247"/>
        <v>0</v>
      </c>
      <c r="N130" s="3">
        <f t="shared" si="247"/>
        <v>0.54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 t="e">
        <f t="shared" si="248"/>
        <v>#DIV/0!</v>
      </c>
      <c r="G131" s="3">
        <f t="shared" si="248"/>
        <v>0</v>
      </c>
      <c r="H131" s="3">
        <f t="shared" si="248"/>
        <v>0</v>
      </c>
      <c r="I131" s="3" t="e">
        <f t="shared" si="248"/>
        <v>#DIV/0!</v>
      </c>
      <c r="J131" s="3">
        <f t="shared" si="248"/>
        <v>0</v>
      </c>
      <c r="K131" s="3">
        <f t="shared" si="248"/>
        <v>0.27918308547562398</v>
      </c>
      <c r="L131" s="3">
        <f t="shared" si="248"/>
        <v>0</v>
      </c>
      <c r="M131" s="3" t="e">
        <f t="shared" si="248"/>
        <v>#DIV/0!</v>
      </c>
      <c r="N131" s="3">
        <f t="shared" si="248"/>
        <v>0.18370549912886172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 t="e">
        <f t="shared" si="249"/>
        <v>#DIV/0!</v>
      </c>
      <c r="G132" s="13">
        <f t="shared" si="249"/>
        <v>0</v>
      </c>
      <c r="H132" s="13">
        <f t="shared" si="249"/>
        <v>0</v>
      </c>
      <c r="I132" s="13" t="e">
        <f t="shared" si="249"/>
        <v>#DIV/0!</v>
      </c>
      <c r="J132" s="13">
        <f t="shared" si="249"/>
        <v>0</v>
      </c>
      <c r="K132" s="13">
        <f t="shared" si="249"/>
        <v>0.36712575740044556</v>
      </c>
      <c r="L132" s="13">
        <f t="shared" si="249"/>
        <v>0</v>
      </c>
      <c r="M132" s="13" t="e">
        <f t="shared" si="249"/>
        <v>#DIV/0!</v>
      </c>
      <c r="N132" s="13">
        <f t="shared" si="249"/>
        <v>4.9600484764792665E-5</v>
      </c>
      <c r="O132" s="13" t="e">
        <f>SUM(D132:N132)</f>
        <v>#DIV/0!</v>
      </c>
      <c r="P132" s="13" t="e">
        <f>(100*O132)/$O$189</f>
        <v>#DIV/0!</v>
      </c>
      <c r="Q132" s="18" t="e">
        <f t="shared" ref="Q132" si="250">(1000000*P132)/100</f>
        <v>#DIV/0!</v>
      </c>
      <c r="R132" s="30" t="e">
        <f t="shared" ref="R132" si="251">O132-G132-H132-J132-L132-N132</f>
        <v>#DIV/0!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 t="e">
        <f t="shared" si="256"/>
        <v>#DIV/0!</v>
      </c>
      <c r="G135" s="3">
        <f t="shared" si="256"/>
        <v>0</v>
      </c>
      <c r="H135" s="3">
        <f t="shared" si="256"/>
        <v>0</v>
      </c>
      <c r="I135" s="3" t="e">
        <f t="shared" si="256"/>
        <v>#DIV/0!</v>
      </c>
      <c r="J135" s="3">
        <f t="shared" si="256"/>
        <v>0</v>
      </c>
      <c r="K135" s="3">
        <f t="shared" si="256"/>
        <v>0</v>
      </c>
      <c r="L135" s="3">
        <f t="shared" si="256"/>
        <v>0</v>
      </c>
      <c r="M135" s="3" t="e">
        <f t="shared" si="256"/>
        <v>#DIV/0!</v>
      </c>
      <c r="N135" s="3">
        <f t="shared" si="256"/>
        <v>0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 t="e">
        <f t="shared" si="257"/>
        <v>#DIV/0!</v>
      </c>
      <c r="G136" s="13">
        <f t="shared" si="257"/>
        <v>0</v>
      </c>
      <c r="H136" s="13">
        <f t="shared" si="257"/>
        <v>0</v>
      </c>
      <c r="I136" s="13" t="e">
        <f t="shared" si="257"/>
        <v>#DIV/0!</v>
      </c>
      <c r="J136" s="13">
        <f t="shared" si="257"/>
        <v>0</v>
      </c>
      <c r="K136" s="13">
        <f t="shared" si="257"/>
        <v>0</v>
      </c>
      <c r="L136" s="13">
        <f t="shared" si="257"/>
        <v>0</v>
      </c>
      <c r="M136" s="13" t="e">
        <f t="shared" si="257"/>
        <v>#DIV/0!</v>
      </c>
      <c r="N136" s="13">
        <f t="shared" si="257"/>
        <v>0</v>
      </c>
      <c r="O136" s="13" t="e">
        <f>SUM(D136:N136)</f>
        <v>#DIV/0!</v>
      </c>
      <c r="P136" s="13" t="e">
        <f>(100*O136)/$O$189</f>
        <v>#DIV/0!</v>
      </c>
      <c r="Q136" s="18" t="e">
        <f t="shared" ref="Q136" si="258">(1000000*P136)/100</f>
        <v>#DIV/0!</v>
      </c>
      <c r="R136" s="30" t="e">
        <f t="shared" ref="R136" si="259">O136-G136-H136-J136-L136-N136</f>
        <v>#DIV/0!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>
        <v>3</v>
      </c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 t="e">
        <f t="shared" si="264"/>
        <v>#DIV/0!</v>
      </c>
      <c r="G139" s="3">
        <f t="shared" si="264"/>
        <v>0</v>
      </c>
      <c r="H139" s="3">
        <f t="shared" si="264"/>
        <v>0</v>
      </c>
      <c r="I139" s="3" t="e">
        <f t="shared" si="264"/>
        <v>#DIV/0!</v>
      </c>
      <c r="J139" s="3">
        <f t="shared" si="264"/>
        <v>0</v>
      </c>
      <c r="K139" s="3">
        <f t="shared" si="264"/>
        <v>0</v>
      </c>
      <c r="L139" s="3">
        <f t="shared" si="264"/>
        <v>0</v>
      </c>
      <c r="M139" s="3" t="e">
        <f t="shared" si="264"/>
        <v>#DIV/0!</v>
      </c>
      <c r="N139" s="3">
        <f t="shared" si="264"/>
        <v>0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 t="e">
        <f t="shared" si="265"/>
        <v>#DIV/0!</v>
      </c>
      <c r="G140" s="13">
        <f t="shared" si="265"/>
        <v>0</v>
      </c>
      <c r="H140" s="13">
        <f t="shared" si="265"/>
        <v>0</v>
      </c>
      <c r="I140" s="13" t="e">
        <f t="shared" si="265"/>
        <v>#DIV/0!</v>
      </c>
      <c r="J140" s="13">
        <f t="shared" si="265"/>
        <v>0</v>
      </c>
      <c r="K140" s="13">
        <f t="shared" si="265"/>
        <v>0</v>
      </c>
      <c r="L140" s="13">
        <f t="shared" si="265"/>
        <v>0</v>
      </c>
      <c r="M140" s="13" t="e">
        <f t="shared" si="265"/>
        <v>#DIV/0!</v>
      </c>
      <c r="N140" s="13">
        <f t="shared" si="265"/>
        <v>0</v>
      </c>
      <c r="O140" s="13" t="e">
        <f>SUM(D140:N140)</f>
        <v>#DIV/0!</v>
      </c>
      <c r="P140" s="13" t="e">
        <f>(100*O140)/$O$189</f>
        <v>#DIV/0!</v>
      </c>
      <c r="Q140" s="18" t="e">
        <f t="shared" ref="Q140" si="266">(1000000*P140)/100</f>
        <v>#DIV/0!</v>
      </c>
      <c r="R140" s="30" t="e">
        <f t="shared" ref="R140" si="267">O140-G140-H140-J140-L140-N140</f>
        <v>#DIV/0!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>
        <v>2E-3</v>
      </c>
      <c r="L141" s="9">
        <v>1E-3</v>
      </c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 t="e">
        <f t="shared" si="272"/>
        <v>#DIV/0!</v>
      </c>
      <c r="G143" s="3">
        <f t="shared" si="272"/>
        <v>0</v>
      </c>
      <c r="H143" s="3">
        <f t="shared" si="272"/>
        <v>0</v>
      </c>
      <c r="I143" s="3" t="e">
        <f t="shared" si="272"/>
        <v>#DIV/0!</v>
      </c>
      <c r="J143" s="3">
        <f t="shared" si="272"/>
        <v>0</v>
      </c>
      <c r="K143" s="3">
        <f t="shared" si="272"/>
        <v>0</v>
      </c>
      <c r="L143" s="3">
        <f t="shared" si="272"/>
        <v>0</v>
      </c>
      <c r="M143" s="3" t="e">
        <f t="shared" si="272"/>
        <v>#DIV/0!</v>
      </c>
      <c r="N143" s="3">
        <f t="shared" si="272"/>
        <v>0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 t="e">
        <f t="shared" si="273"/>
        <v>#DIV/0!</v>
      </c>
      <c r="G144" s="13">
        <f t="shared" si="273"/>
        <v>0</v>
      </c>
      <c r="H144" s="13">
        <f t="shared" si="273"/>
        <v>0</v>
      </c>
      <c r="I144" s="13" t="e">
        <f t="shared" si="273"/>
        <v>#DIV/0!</v>
      </c>
      <c r="J144" s="13">
        <f t="shared" si="273"/>
        <v>0</v>
      </c>
      <c r="K144" s="13">
        <f t="shared" si="273"/>
        <v>0</v>
      </c>
      <c r="L144" s="13">
        <f t="shared" si="273"/>
        <v>0</v>
      </c>
      <c r="M144" s="13" t="e">
        <f t="shared" si="273"/>
        <v>#DIV/0!</v>
      </c>
      <c r="N144" s="13">
        <f t="shared" si="273"/>
        <v>0</v>
      </c>
      <c r="O144" s="13" t="e">
        <f>SUM(D144:N144)</f>
        <v>#DIV/0!</v>
      </c>
      <c r="P144" s="13" t="e">
        <f>(100*O144)/$O$189</f>
        <v>#DIV/0!</v>
      </c>
      <c r="Q144" s="18" t="e">
        <f t="shared" ref="Q144" si="274">(1000000*P144)/100</f>
        <v>#DIV/0!</v>
      </c>
      <c r="R144" s="30" t="e">
        <f t="shared" ref="R144" si="275">O144-G144-H144-J144-L144-N144</f>
        <v>#DIV/0!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 t="e">
        <f t="shared" si="280"/>
        <v>#DIV/0!</v>
      </c>
      <c r="G147" s="3">
        <f t="shared" si="280"/>
        <v>0</v>
      </c>
      <c r="H147" s="3">
        <f t="shared" si="280"/>
        <v>0</v>
      </c>
      <c r="I147" s="3" t="e">
        <f t="shared" si="280"/>
        <v>#DIV/0!</v>
      </c>
      <c r="J147" s="3">
        <f t="shared" si="280"/>
        <v>0</v>
      </c>
      <c r="K147" s="3">
        <f t="shared" si="280"/>
        <v>0</v>
      </c>
      <c r="L147" s="3">
        <f t="shared" si="280"/>
        <v>0</v>
      </c>
      <c r="M147" s="3" t="e">
        <f t="shared" si="280"/>
        <v>#DIV/0!</v>
      </c>
      <c r="N147" s="3">
        <f t="shared" si="280"/>
        <v>0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 t="e">
        <f t="shared" si="281"/>
        <v>#DIV/0!</v>
      </c>
      <c r="G148" s="13">
        <f t="shared" si="281"/>
        <v>0</v>
      </c>
      <c r="H148" s="13">
        <f t="shared" si="281"/>
        <v>0</v>
      </c>
      <c r="I148" s="13" t="e">
        <f t="shared" si="281"/>
        <v>#DIV/0!</v>
      </c>
      <c r="J148" s="13">
        <f t="shared" si="281"/>
        <v>0</v>
      </c>
      <c r="K148" s="13">
        <f t="shared" si="281"/>
        <v>0</v>
      </c>
      <c r="L148" s="13">
        <f t="shared" si="281"/>
        <v>0</v>
      </c>
      <c r="M148" s="13" t="e">
        <f t="shared" si="281"/>
        <v>#DIV/0!</v>
      </c>
      <c r="N148" s="13">
        <f t="shared" si="281"/>
        <v>0</v>
      </c>
      <c r="O148" s="13" t="e">
        <f>SUM(D148:N148)</f>
        <v>#DIV/0!</v>
      </c>
      <c r="P148" s="13" t="e">
        <f>(100*O148)/$O$189</f>
        <v>#DIV/0!</v>
      </c>
      <c r="Q148" s="18" t="e">
        <f t="shared" ref="Q148" si="282">(1000000*P148)/100</f>
        <v>#DIV/0!</v>
      </c>
      <c r="R148" s="30" t="e">
        <f t="shared" ref="R148" si="283">O148-G148-H148-J148-L148-N148</f>
        <v>#DIV/0!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 t="e">
        <f t="shared" si="288"/>
        <v>#DIV/0!</v>
      </c>
      <c r="G151" s="3">
        <f t="shared" si="288"/>
        <v>0</v>
      </c>
      <c r="H151" s="3">
        <f t="shared" si="288"/>
        <v>0</v>
      </c>
      <c r="I151" s="3" t="e">
        <f t="shared" si="288"/>
        <v>#DIV/0!</v>
      </c>
      <c r="J151" s="3">
        <f t="shared" si="288"/>
        <v>0</v>
      </c>
      <c r="K151" s="3">
        <f t="shared" si="288"/>
        <v>0</v>
      </c>
      <c r="L151" s="3">
        <f t="shared" si="288"/>
        <v>0</v>
      </c>
      <c r="M151" s="3" t="e">
        <f t="shared" si="288"/>
        <v>#DIV/0!</v>
      </c>
      <c r="N151" s="3">
        <f t="shared" si="288"/>
        <v>0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 t="e">
        <f t="shared" si="289"/>
        <v>#DIV/0!</v>
      </c>
      <c r="G152" s="13">
        <f t="shared" si="289"/>
        <v>0</v>
      </c>
      <c r="H152" s="13">
        <f t="shared" si="289"/>
        <v>0</v>
      </c>
      <c r="I152" s="13" t="e">
        <f t="shared" si="289"/>
        <v>#DIV/0!</v>
      </c>
      <c r="J152" s="13">
        <f t="shared" si="289"/>
        <v>0</v>
      </c>
      <c r="K152" s="13">
        <f t="shared" si="289"/>
        <v>0</v>
      </c>
      <c r="L152" s="13">
        <f t="shared" si="289"/>
        <v>0</v>
      </c>
      <c r="M152" s="13" t="e">
        <f t="shared" si="289"/>
        <v>#DIV/0!</v>
      </c>
      <c r="N152" s="13">
        <f t="shared" si="289"/>
        <v>0</v>
      </c>
      <c r="O152" s="13" t="e">
        <f>SUM(D152:N152)</f>
        <v>#DIV/0!</v>
      </c>
      <c r="P152" s="13" t="e">
        <f>(100*O152)/$O$189</f>
        <v>#DIV/0!</v>
      </c>
      <c r="Q152" s="18" t="e">
        <f t="shared" ref="Q152" si="290">(1000000*P152)/100</f>
        <v>#DIV/0!</v>
      </c>
      <c r="R152" s="30" t="e">
        <f t="shared" ref="R152" si="291">O152-G152-H152-J152-L152-N152</f>
        <v>#DIV/0!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>
        <v>2E-3</v>
      </c>
      <c r="H153" s="9"/>
      <c r="I153" s="9"/>
      <c r="J153" s="9">
        <v>63.993000000000002</v>
      </c>
      <c r="K153" s="9"/>
      <c r="L153" s="9">
        <v>3</v>
      </c>
      <c r="M153" s="9"/>
      <c r="N153" s="9">
        <v>3.0000000000000001E-3</v>
      </c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 t="e">
        <f t="shared" si="296"/>
        <v>#DIV/0!</v>
      </c>
      <c r="G155" s="3">
        <f t="shared" si="296"/>
        <v>0</v>
      </c>
      <c r="H155" s="3">
        <f t="shared" si="296"/>
        <v>0</v>
      </c>
      <c r="I155" s="3" t="e">
        <f t="shared" si="296"/>
        <v>#DIV/0!</v>
      </c>
      <c r="J155" s="3">
        <f t="shared" si="296"/>
        <v>0</v>
      </c>
      <c r="K155" s="3">
        <f t="shared" si="296"/>
        <v>0</v>
      </c>
      <c r="L155" s="3">
        <f t="shared" si="296"/>
        <v>0</v>
      </c>
      <c r="M155" s="3" t="e">
        <f t="shared" si="296"/>
        <v>#DIV/0!</v>
      </c>
      <c r="N155" s="3">
        <f t="shared" si="296"/>
        <v>0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 t="e">
        <f t="shared" si="297"/>
        <v>#DIV/0!</v>
      </c>
      <c r="G156" s="13">
        <f t="shared" si="297"/>
        <v>0</v>
      </c>
      <c r="H156" s="13">
        <f t="shared" si="297"/>
        <v>0</v>
      </c>
      <c r="I156" s="13" t="e">
        <f t="shared" si="297"/>
        <v>#DIV/0!</v>
      </c>
      <c r="J156" s="13">
        <f t="shared" si="297"/>
        <v>0</v>
      </c>
      <c r="K156" s="13">
        <f t="shared" si="297"/>
        <v>0</v>
      </c>
      <c r="L156" s="13">
        <f t="shared" si="297"/>
        <v>0</v>
      </c>
      <c r="M156" s="13" t="e">
        <f t="shared" si="297"/>
        <v>#DIV/0!</v>
      </c>
      <c r="N156" s="13">
        <f t="shared" si="297"/>
        <v>0</v>
      </c>
      <c r="O156" s="13" t="e">
        <f>SUM(D156:N156)</f>
        <v>#DIV/0!</v>
      </c>
      <c r="P156" s="13" t="e">
        <f>(100*O156)/$O$189</f>
        <v>#DIV/0!</v>
      </c>
      <c r="Q156" s="18" t="e">
        <f t="shared" ref="Q156" si="298">(1000000*P156)/100</f>
        <v>#DIV/0!</v>
      </c>
      <c r="R156" s="30" t="e">
        <f t="shared" ref="R156" si="299">O156-G156-H156-J156-L156-N156</f>
        <v>#DIV/0!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 t="e">
        <f t="shared" si="304"/>
        <v>#DIV/0!</v>
      </c>
      <c r="G159" s="3">
        <f t="shared" si="304"/>
        <v>0</v>
      </c>
      <c r="H159" s="3">
        <f t="shared" si="304"/>
        <v>0</v>
      </c>
      <c r="I159" s="3" t="e">
        <f t="shared" si="304"/>
        <v>#DIV/0!</v>
      </c>
      <c r="J159" s="3">
        <f t="shared" si="304"/>
        <v>0</v>
      </c>
      <c r="K159" s="3">
        <f t="shared" si="304"/>
        <v>0</v>
      </c>
      <c r="L159" s="3">
        <f t="shared" si="304"/>
        <v>0</v>
      </c>
      <c r="M159" s="3" t="e">
        <f t="shared" si="304"/>
        <v>#DIV/0!</v>
      </c>
      <c r="N159" s="3">
        <f t="shared" si="304"/>
        <v>0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 t="e">
        <f t="shared" si="305"/>
        <v>#DIV/0!</v>
      </c>
      <c r="G160" s="13">
        <f t="shared" si="305"/>
        <v>0</v>
      </c>
      <c r="H160" s="13">
        <f t="shared" si="305"/>
        <v>0</v>
      </c>
      <c r="I160" s="13" t="e">
        <f t="shared" si="305"/>
        <v>#DIV/0!</v>
      </c>
      <c r="J160" s="13">
        <f t="shared" si="305"/>
        <v>0</v>
      </c>
      <c r="K160" s="13">
        <f t="shared" si="305"/>
        <v>0</v>
      </c>
      <c r="L160" s="13">
        <f t="shared" si="305"/>
        <v>0</v>
      </c>
      <c r="M160" s="13" t="e">
        <f t="shared" si="305"/>
        <v>#DIV/0!</v>
      </c>
      <c r="N160" s="13">
        <f t="shared" si="305"/>
        <v>0</v>
      </c>
      <c r="O160" s="13" t="e">
        <f>SUM(D160:N160)</f>
        <v>#DIV/0!</v>
      </c>
      <c r="P160" s="13" t="e">
        <f>(100*O160)/$O$189</f>
        <v>#DIV/0!</v>
      </c>
      <c r="Q160" s="18" t="e">
        <f t="shared" ref="Q160" si="306">(1000000*P160)/100</f>
        <v>#DIV/0!</v>
      </c>
      <c r="R160" s="30" t="e">
        <f t="shared" ref="R160" si="307">O160-G160-H160-J160-L160-N160</f>
        <v>#DIV/0!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</v>
      </c>
      <c r="F163" s="3" t="e">
        <f t="shared" si="312"/>
        <v>#DIV/0!</v>
      </c>
      <c r="G163" s="3">
        <f t="shared" si="312"/>
        <v>0</v>
      </c>
      <c r="H163" s="3">
        <f t="shared" si="312"/>
        <v>0</v>
      </c>
      <c r="I163" s="3" t="e">
        <f t="shared" si="312"/>
        <v>#DIV/0!</v>
      </c>
      <c r="J163" s="3">
        <f t="shared" si="312"/>
        <v>0</v>
      </c>
      <c r="K163" s="3">
        <f t="shared" si="312"/>
        <v>0</v>
      </c>
      <c r="L163" s="3">
        <f t="shared" si="312"/>
        <v>0</v>
      </c>
      <c r="M163" s="3" t="e">
        <f t="shared" si="312"/>
        <v>#DIV/0!</v>
      </c>
      <c r="N163" s="3">
        <f t="shared" si="312"/>
        <v>0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</v>
      </c>
      <c r="F164" s="13" t="e">
        <f t="shared" si="313"/>
        <v>#DIV/0!</v>
      </c>
      <c r="G164" s="13">
        <f t="shared" si="313"/>
        <v>0</v>
      </c>
      <c r="H164" s="13">
        <f t="shared" si="313"/>
        <v>0</v>
      </c>
      <c r="I164" s="13" t="e">
        <f t="shared" si="313"/>
        <v>#DIV/0!</v>
      </c>
      <c r="J164" s="13">
        <f t="shared" si="313"/>
        <v>0</v>
      </c>
      <c r="K164" s="13">
        <f t="shared" si="313"/>
        <v>0</v>
      </c>
      <c r="L164" s="13">
        <f t="shared" si="313"/>
        <v>0</v>
      </c>
      <c r="M164" s="13" t="e">
        <f t="shared" si="313"/>
        <v>#DIV/0!</v>
      </c>
      <c r="N164" s="13">
        <f t="shared" si="313"/>
        <v>0</v>
      </c>
      <c r="O164" s="13" t="e">
        <f>SUM(D164:N164)</f>
        <v>#DIV/0!</v>
      </c>
      <c r="P164" s="13" t="e">
        <f>(100*O164)/$O$189</f>
        <v>#DIV/0!</v>
      </c>
      <c r="Q164" s="18" t="e">
        <f t="shared" ref="Q164" si="314">(1000000*P164)/100</f>
        <v>#DIV/0!</v>
      </c>
      <c r="R164" s="30" t="e">
        <f t="shared" ref="R164" si="315">O164-G164-H164-J164-L164-N164</f>
        <v>#DIV/0!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>
        <v>2E-3</v>
      </c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3.0000000000000001E-3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 t="e">
        <f t="shared" si="320"/>
        <v>#DIV/0!</v>
      </c>
      <c r="G167" s="3">
        <f t="shared" si="320"/>
        <v>0</v>
      </c>
      <c r="H167" s="3">
        <f t="shared" si="320"/>
        <v>1.1148004399448457E-3</v>
      </c>
      <c r="I167" s="3" t="e">
        <f t="shared" si="320"/>
        <v>#DIV/0!</v>
      </c>
      <c r="J167" s="3">
        <f t="shared" si="320"/>
        <v>0</v>
      </c>
      <c r="K167" s="3">
        <f t="shared" si="320"/>
        <v>0</v>
      </c>
      <c r="L167" s="3">
        <f t="shared" si="320"/>
        <v>0</v>
      </c>
      <c r="M167" s="3" t="e">
        <f t="shared" si="320"/>
        <v>#DIV/0!</v>
      </c>
      <c r="N167" s="3">
        <f t="shared" si="320"/>
        <v>0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 t="e">
        <f t="shared" si="321"/>
        <v>#DIV/0!</v>
      </c>
      <c r="G168" s="13">
        <f t="shared" si="321"/>
        <v>0</v>
      </c>
      <c r="H168" s="13">
        <f t="shared" si="321"/>
        <v>7.6486458184615871E-5</v>
      </c>
      <c r="I168" s="13" t="e">
        <f t="shared" si="321"/>
        <v>#DIV/0!</v>
      </c>
      <c r="J168" s="13">
        <f t="shared" si="321"/>
        <v>0</v>
      </c>
      <c r="K168" s="13">
        <f t="shared" si="321"/>
        <v>0</v>
      </c>
      <c r="L168" s="13">
        <f t="shared" si="321"/>
        <v>0</v>
      </c>
      <c r="M168" s="13" t="e">
        <f t="shared" si="321"/>
        <v>#DIV/0!</v>
      </c>
      <c r="N168" s="13">
        <f t="shared" si="321"/>
        <v>0</v>
      </c>
      <c r="O168" s="13" t="e">
        <f>SUM(D168:N168)</f>
        <v>#DIV/0!</v>
      </c>
      <c r="P168" s="13" t="e">
        <f>(100*O168)/$O$189</f>
        <v>#DIV/0!</v>
      </c>
      <c r="Q168" s="18" t="e">
        <f t="shared" ref="Q168" si="322">(1000000*P168)/100</f>
        <v>#DIV/0!</v>
      </c>
      <c r="R168" s="30" t="e">
        <f t="shared" ref="R168" si="323">O168-G168-H168-J168-L168-N168</f>
        <v>#DIV/0!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 t="e">
        <f t="shared" si="328"/>
        <v>#DIV/0!</v>
      </c>
      <c r="G171" s="3">
        <f t="shared" si="328"/>
        <v>0</v>
      </c>
      <c r="H171" s="3">
        <f t="shared" si="328"/>
        <v>0</v>
      </c>
      <c r="I171" s="3" t="e">
        <f t="shared" si="328"/>
        <v>#DIV/0!</v>
      </c>
      <c r="J171" s="3">
        <f t="shared" si="328"/>
        <v>0</v>
      </c>
      <c r="K171" s="3">
        <f t="shared" si="328"/>
        <v>0</v>
      </c>
      <c r="L171" s="3">
        <f t="shared" si="328"/>
        <v>0</v>
      </c>
      <c r="M171" s="3" t="e">
        <f t="shared" si="328"/>
        <v>#DIV/0!</v>
      </c>
      <c r="N171" s="3">
        <f t="shared" si="328"/>
        <v>0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 t="e">
        <f t="shared" si="329"/>
        <v>#DIV/0!</v>
      </c>
      <c r="G172" s="13">
        <f t="shared" si="329"/>
        <v>0</v>
      </c>
      <c r="H172" s="13">
        <f t="shared" si="329"/>
        <v>0</v>
      </c>
      <c r="I172" s="13" t="e">
        <f t="shared" si="329"/>
        <v>#DIV/0!</v>
      </c>
      <c r="J172" s="13">
        <f t="shared" si="329"/>
        <v>0</v>
      </c>
      <c r="K172" s="13">
        <f t="shared" si="329"/>
        <v>0</v>
      </c>
      <c r="L172" s="13">
        <f t="shared" si="329"/>
        <v>0</v>
      </c>
      <c r="M172" s="13" t="e">
        <f t="shared" si="329"/>
        <v>#DIV/0!</v>
      </c>
      <c r="N172" s="13">
        <f t="shared" si="329"/>
        <v>0</v>
      </c>
      <c r="O172" s="13" t="e">
        <f>SUM(D172:N172)</f>
        <v>#DIV/0!</v>
      </c>
      <c r="P172" s="13" t="e">
        <f>(100*O172)/$O$189</f>
        <v>#DIV/0!</v>
      </c>
      <c r="Q172" s="18" t="e">
        <f t="shared" ref="Q172" si="330">(1000000*P172)/100</f>
        <v>#DIV/0!</v>
      </c>
      <c r="R172" s="30" t="e">
        <f t="shared" ref="R172" si="331">O172-G172-H172-J172-L172-N172</f>
        <v>#DIV/0!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>
        <v>1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 t="e">
        <f t="shared" si="336"/>
        <v>#DIV/0!</v>
      </c>
      <c r="G175" s="3">
        <f t="shared" si="336"/>
        <v>0</v>
      </c>
      <c r="H175" s="3">
        <f t="shared" si="336"/>
        <v>0</v>
      </c>
      <c r="I175" s="3" t="e">
        <f t="shared" si="336"/>
        <v>#DIV/0!</v>
      </c>
      <c r="J175" s="3">
        <f t="shared" si="336"/>
        <v>0</v>
      </c>
      <c r="K175" s="3">
        <f t="shared" si="336"/>
        <v>0</v>
      </c>
      <c r="L175" s="3">
        <f t="shared" si="336"/>
        <v>0</v>
      </c>
      <c r="M175" s="3" t="e">
        <f t="shared" si="336"/>
        <v>#DIV/0!</v>
      </c>
      <c r="N175" s="3">
        <f t="shared" si="336"/>
        <v>0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 t="e">
        <f t="shared" si="337"/>
        <v>#DIV/0!</v>
      </c>
      <c r="G176" s="13">
        <f t="shared" si="337"/>
        <v>0</v>
      </c>
      <c r="H176" s="13">
        <f t="shared" si="337"/>
        <v>0</v>
      </c>
      <c r="I176" s="13" t="e">
        <f t="shared" si="337"/>
        <v>#DIV/0!</v>
      </c>
      <c r="J176" s="13">
        <f t="shared" si="337"/>
        <v>0</v>
      </c>
      <c r="K176" s="13">
        <f t="shared" si="337"/>
        <v>0</v>
      </c>
      <c r="L176" s="13">
        <f t="shared" si="337"/>
        <v>0</v>
      </c>
      <c r="M176" s="13" t="e">
        <f t="shared" si="337"/>
        <v>#DIV/0!</v>
      </c>
      <c r="N176" s="13">
        <f t="shared" si="337"/>
        <v>0</v>
      </c>
      <c r="O176" s="13" t="e">
        <f>SUM(D176:N176)</f>
        <v>#DIV/0!</v>
      </c>
      <c r="P176" s="13" t="e">
        <f>(100*O176)/$O$189</f>
        <v>#DIV/0!</v>
      </c>
      <c r="Q176" s="18" t="e">
        <f t="shared" ref="Q176" si="338">(1000000*P176)/100</f>
        <v>#DIV/0!</v>
      </c>
      <c r="R176" s="30" t="e">
        <f t="shared" ref="R176" si="339">O176-G176-H176-J176-L176-N176</f>
        <v>#DIV/0!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 t="e">
        <f t="shared" si="344"/>
        <v>#DIV/0!</v>
      </c>
      <c r="G179" s="3">
        <f t="shared" si="344"/>
        <v>0</v>
      </c>
      <c r="H179" s="3">
        <f t="shared" si="344"/>
        <v>0</v>
      </c>
      <c r="I179" s="3" t="e">
        <f t="shared" si="344"/>
        <v>#DIV/0!</v>
      </c>
      <c r="J179" s="3">
        <f t="shared" si="344"/>
        <v>0</v>
      </c>
      <c r="K179" s="3">
        <f t="shared" si="344"/>
        <v>0</v>
      </c>
      <c r="L179" s="3">
        <f t="shared" si="344"/>
        <v>0</v>
      </c>
      <c r="M179" s="3" t="e">
        <f t="shared" si="344"/>
        <v>#DIV/0!</v>
      </c>
      <c r="N179" s="3">
        <f t="shared" si="344"/>
        <v>0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 t="e">
        <f t="shared" si="345"/>
        <v>#DIV/0!</v>
      </c>
      <c r="G180" s="13">
        <f t="shared" si="345"/>
        <v>0</v>
      </c>
      <c r="H180" s="13">
        <f t="shared" si="345"/>
        <v>0</v>
      </c>
      <c r="I180" s="13" t="e">
        <f t="shared" si="345"/>
        <v>#DIV/0!</v>
      </c>
      <c r="J180" s="13">
        <f t="shared" si="345"/>
        <v>0</v>
      </c>
      <c r="K180" s="13">
        <f t="shared" si="345"/>
        <v>0</v>
      </c>
      <c r="L180" s="13">
        <f t="shared" si="345"/>
        <v>0</v>
      </c>
      <c r="M180" s="13" t="e">
        <f t="shared" si="345"/>
        <v>#DIV/0!</v>
      </c>
      <c r="N180" s="13">
        <f t="shared" si="345"/>
        <v>0</v>
      </c>
      <c r="O180" s="13" t="e">
        <f>SUM(D180:N180)</f>
        <v>#DIV/0!</v>
      </c>
      <c r="P180" s="13" t="e">
        <f>(100*O180)/$O$189</f>
        <v>#DIV/0!</v>
      </c>
      <c r="Q180" s="18" t="e">
        <f t="shared" ref="Q180" si="346">(1000000*P180)/100</f>
        <v>#DIV/0!</v>
      </c>
      <c r="R180" s="30" t="e">
        <f t="shared" ref="R180" si="347">O180-G180-H180-J180-L180-N180</f>
        <v>#DIV/0!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>
        <v>0.5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 t="e">
        <f t="shared" si="352"/>
        <v>#DIV/0!</v>
      </c>
      <c r="G183" s="3">
        <f t="shared" si="352"/>
        <v>0</v>
      </c>
      <c r="H183" s="3">
        <f t="shared" si="352"/>
        <v>0</v>
      </c>
      <c r="I183" s="3" t="e">
        <f t="shared" si="352"/>
        <v>#DIV/0!</v>
      </c>
      <c r="J183" s="3">
        <f t="shared" si="352"/>
        <v>0</v>
      </c>
      <c r="K183" s="3">
        <f t="shared" si="352"/>
        <v>0</v>
      </c>
      <c r="L183" s="3">
        <f t="shared" si="352"/>
        <v>0</v>
      </c>
      <c r="M183" s="3" t="e">
        <f t="shared" si="352"/>
        <v>#DIV/0!</v>
      </c>
      <c r="N183" s="3">
        <f t="shared" si="352"/>
        <v>0</v>
      </c>
      <c r="O183" s="3"/>
      <c r="P183" s="3"/>
      <c r="Q183" s="16"/>
      <c r="R183" s="14"/>
    </row>
    <row r="184" spans="1:21" ht="29.25" thickBot="1" x14ac:dyDescent="0.25">
      <c r="A184" s="21" t="s">
        <v>75</v>
      </c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 t="e">
        <f t="shared" si="353"/>
        <v>#DIV/0!</v>
      </c>
      <c r="G184" s="13">
        <f t="shared" si="353"/>
        <v>0</v>
      </c>
      <c r="H184" s="13">
        <f t="shared" si="353"/>
        <v>0</v>
      </c>
      <c r="I184" s="13" t="e">
        <f t="shared" si="353"/>
        <v>#DIV/0!</v>
      </c>
      <c r="J184" s="13">
        <f t="shared" si="353"/>
        <v>0</v>
      </c>
      <c r="K184" s="13">
        <f t="shared" si="353"/>
        <v>0</v>
      </c>
      <c r="L184" s="13">
        <f t="shared" si="353"/>
        <v>0</v>
      </c>
      <c r="M184" s="13" t="e">
        <f t="shared" si="353"/>
        <v>#DIV/0!</v>
      </c>
      <c r="N184" s="13">
        <f t="shared" si="353"/>
        <v>0</v>
      </c>
      <c r="O184" s="13" t="e">
        <f>SUM(D184:N184)</f>
        <v>#DIV/0!</v>
      </c>
      <c r="P184" s="13" t="e">
        <f>(100*O184)/$O$189</f>
        <v>#DIV/0!</v>
      </c>
      <c r="Q184" s="18" t="e">
        <f t="shared" ref="Q184" si="354">(1000000*P184)/100</f>
        <v>#DIV/0!</v>
      </c>
      <c r="R184" s="30" t="e">
        <f t="shared" ref="R184" si="355">O184-G184-H184-J184-L184-N184</f>
        <v>#DIV/0!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 t="e">
        <f t="shared" si="360"/>
        <v>#DIV/0!</v>
      </c>
      <c r="G187" s="3">
        <f t="shared" si="360"/>
        <v>0</v>
      </c>
      <c r="H187" s="3">
        <f t="shared" si="360"/>
        <v>0</v>
      </c>
      <c r="I187" s="3" t="e">
        <f t="shared" si="360"/>
        <v>#DIV/0!</v>
      </c>
      <c r="J187" s="3">
        <f t="shared" si="360"/>
        <v>0</v>
      </c>
      <c r="K187" s="3">
        <f t="shared" si="360"/>
        <v>0</v>
      </c>
      <c r="L187" s="3">
        <f t="shared" si="360"/>
        <v>0</v>
      </c>
      <c r="M187" s="3" t="e">
        <f t="shared" si="360"/>
        <v>#DIV/0!</v>
      </c>
      <c r="N187" s="3">
        <f t="shared" si="360"/>
        <v>0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 t="e">
        <f t="shared" si="361"/>
        <v>#DIV/0!</v>
      </c>
      <c r="G188" s="13">
        <f t="shared" si="361"/>
        <v>0</v>
      </c>
      <c r="H188" s="13">
        <f t="shared" si="361"/>
        <v>0</v>
      </c>
      <c r="I188" s="13" t="e">
        <f t="shared" si="361"/>
        <v>#DIV/0!</v>
      </c>
      <c r="J188" s="13">
        <f t="shared" si="361"/>
        <v>0</v>
      </c>
      <c r="K188" s="13">
        <f t="shared" si="361"/>
        <v>0</v>
      </c>
      <c r="L188" s="13">
        <f t="shared" si="361"/>
        <v>0</v>
      </c>
      <c r="M188" s="13" t="e">
        <f t="shared" si="361"/>
        <v>#DIV/0!</v>
      </c>
      <c r="N188" s="13">
        <f t="shared" si="361"/>
        <v>0</v>
      </c>
      <c r="O188" s="13" t="e">
        <f>SUM(D188:N188)</f>
        <v>#DIV/0!</v>
      </c>
      <c r="P188" s="13" t="e">
        <f t="shared" ref="P188" si="362">(100*O188)/$O$189</f>
        <v>#DIV/0!</v>
      </c>
      <c r="Q188" s="18" t="e">
        <f t="shared" ref="Q188" si="363">(1000000*P188)/100</f>
        <v>#DIV/0!</v>
      </c>
      <c r="R188" s="30" t="e">
        <f t="shared" ref="R188" si="364">O188-G188-H188-J188-L188-N188</f>
        <v>#DIV/0!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265.98</v>
      </c>
      <c r="E189" s="9">
        <f t="shared" si="368"/>
        <v>268.44230000000005</v>
      </c>
      <c r="F189" s="9">
        <f t="shared" si="368"/>
        <v>0</v>
      </c>
      <c r="G189" s="9">
        <f t="shared" si="368"/>
        <v>268.68538999999998</v>
      </c>
      <c r="H189" s="9">
        <f t="shared" si="368"/>
        <v>269.10645999999997</v>
      </c>
      <c r="I189" s="9">
        <f t="shared" si="368"/>
        <v>0</v>
      </c>
      <c r="J189" s="9">
        <f t="shared" si="368"/>
        <v>186.22256999999999</v>
      </c>
      <c r="K189" s="9">
        <f t="shared" si="368"/>
        <v>322.36910000000006</v>
      </c>
      <c r="L189" s="9">
        <f t="shared" si="368"/>
        <v>286.17239999999998</v>
      </c>
      <c r="M189" s="9">
        <f t="shared" si="368"/>
        <v>0</v>
      </c>
      <c r="N189" s="9">
        <f t="shared" si="368"/>
        <v>293.94873999999999</v>
      </c>
      <c r="O189" s="9" t="e">
        <f>SUMIF($C$5:$C$188,"маса, г",O5:O188)</f>
        <v>#DIV/0!</v>
      </c>
      <c r="P189" s="9">
        <f>SUMIF(P5:P188,"&gt;=0")</f>
        <v>0</v>
      </c>
      <c r="Q189" s="9">
        <f>SUMIF(Q5:Q188,"&gt;=0")</f>
        <v>0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0</v>
      </c>
      <c r="G190" s="3">
        <f t="shared" si="369"/>
        <v>100</v>
      </c>
      <c r="H190" s="3">
        <f t="shared" si="369"/>
        <v>99.999999999999986</v>
      </c>
      <c r="I190" s="3">
        <f t="shared" si="369"/>
        <v>0</v>
      </c>
      <c r="J190" s="3">
        <f t="shared" si="369"/>
        <v>100</v>
      </c>
      <c r="K190" s="3">
        <f t="shared" si="369"/>
        <v>100</v>
      </c>
      <c r="L190" s="3">
        <f t="shared" si="369"/>
        <v>100</v>
      </c>
      <c r="M190" s="3">
        <f t="shared" si="369"/>
        <v>0</v>
      </c>
      <c r="N190" s="3">
        <f t="shared" si="369"/>
        <v>100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1320</v>
      </c>
      <c r="E191" s="2">
        <f t="shared" si="370"/>
        <v>1974</v>
      </c>
      <c r="F191" s="2" t="e">
        <f t="shared" si="370"/>
        <v>#DIV/0!</v>
      </c>
      <c r="G191" s="2">
        <f t="shared" si="370"/>
        <v>262.30000000000007</v>
      </c>
      <c r="H191" s="2">
        <f t="shared" si="370"/>
        <v>6.8609999999999998</v>
      </c>
      <c r="I191" s="2" t="e">
        <f t="shared" si="370"/>
        <v>#DIV/0!</v>
      </c>
      <c r="J191" s="2">
        <f t="shared" si="370"/>
        <v>0.03</v>
      </c>
      <c r="K191" s="2">
        <f t="shared" si="370"/>
        <v>131.49999999999997</v>
      </c>
      <c r="L191" s="2">
        <f t="shared" si="370"/>
        <v>6.3E-2</v>
      </c>
      <c r="M191" s="2" t="e">
        <f t="shared" si="370"/>
        <v>#DIV/0!</v>
      </c>
      <c r="N191" s="2">
        <f t="shared" si="370"/>
        <v>2.6999999999999996E-2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70" zoomScaleNormal="70" workbookViewId="0">
      <pane ySplit="4" topLeftCell="A146" activePane="bottomLeft" state="frozen"/>
      <selection pane="bottomLeft" activeCell="C4" sqref="C4"/>
    </sheetView>
  </sheetViews>
  <sheetFormatPr defaultRowHeight="14.25" outlineLevelCol="1" x14ac:dyDescent="0.2"/>
  <cols>
    <col min="1" max="1" width="13.5703125" style="1" customWidth="1"/>
    <col min="2" max="2" width="11.28515625" style="1" customWidth="1"/>
    <col min="3" max="3" width="16.5703125" style="1" customWidth="1"/>
    <col min="4" max="14" width="15.7109375" style="1" bestFit="1" customWidth="1" outlineLevel="1"/>
    <col min="15" max="16" width="15.7109375" style="1" bestFit="1" customWidth="1"/>
    <col min="17" max="17" width="31.42578125" style="1" bestFit="1" customWidth="1"/>
    <col min="18" max="18" width="15.7109375" style="1" bestFit="1" customWidth="1"/>
    <col min="19" max="19" width="39.5703125" style="1" bestFit="1" customWidth="1"/>
    <col min="20" max="20" width="23.5703125" style="1" bestFit="1" customWidth="1"/>
    <col min="21" max="21" width="12.140625" style="1" bestFit="1" customWidth="1"/>
    <col min="22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78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483</v>
      </c>
      <c r="E3" s="25">
        <v>69.994</v>
      </c>
      <c r="F3" s="25">
        <v>18.902999999999999</v>
      </c>
      <c r="G3" s="24">
        <v>64.5</v>
      </c>
      <c r="H3" s="24">
        <v>2.827</v>
      </c>
      <c r="I3" s="24">
        <v>0.17899999999999999</v>
      </c>
      <c r="J3" s="24">
        <v>1E-3</v>
      </c>
      <c r="K3" s="24">
        <v>47.8</v>
      </c>
      <c r="L3" s="24">
        <v>5.0999999999999997E-2</v>
      </c>
      <c r="M3" s="24">
        <v>0.41899999999999998</v>
      </c>
      <c r="N3" s="24">
        <v>6.0000000000000001E-3</v>
      </c>
      <c r="O3" s="22">
        <f>SUM(D3:N3)</f>
        <v>687.68</v>
      </c>
      <c r="P3" s="22"/>
      <c r="Q3" s="22"/>
      <c r="R3" s="33">
        <f>G3+H3+J3+L3+N3</f>
        <v>67.385000000000005</v>
      </c>
    </row>
    <row r="4" spans="1:21" ht="29.25" thickBot="1" x14ac:dyDescent="0.25">
      <c r="A4" s="35"/>
      <c r="B4" s="36"/>
      <c r="C4" s="23" t="s">
        <v>15</v>
      </c>
      <c r="D4" s="26">
        <f>(D3/$O$3)*100</f>
        <v>70.236156351791536</v>
      </c>
      <c r="E4" s="26">
        <f t="shared" ref="E4:N4" si="0">(E3/$O$3)*100</f>
        <v>10.178280595625873</v>
      </c>
      <c r="F4" s="26">
        <f t="shared" si="0"/>
        <v>2.7488075849232203</v>
      </c>
      <c r="G4" s="26">
        <f t="shared" si="0"/>
        <v>9.3793624941833418</v>
      </c>
      <c r="H4" s="26">
        <f t="shared" si="0"/>
        <v>0.41109236854350861</v>
      </c>
      <c r="I4" s="26">
        <f t="shared" si="0"/>
        <v>2.6029548627268501E-2</v>
      </c>
      <c r="J4" s="26">
        <f t="shared" si="0"/>
        <v>1.454164727780363E-4</v>
      </c>
      <c r="K4" s="26">
        <f t="shared" si="0"/>
        <v>6.9509073987901351</v>
      </c>
      <c r="L4" s="26">
        <f t="shared" si="0"/>
        <v>7.4162401116798504E-3</v>
      </c>
      <c r="M4" s="26">
        <f t="shared" si="0"/>
        <v>6.0929502093997209E-2</v>
      </c>
      <c r="N4" s="26">
        <f t="shared" si="0"/>
        <v>8.7249883666821776E-4</v>
      </c>
      <c r="O4" s="22">
        <f>SUM(D4:N4)</f>
        <v>100</v>
      </c>
      <c r="P4" s="22"/>
      <c r="Q4" s="22"/>
      <c r="R4" s="34">
        <f>R3/O3</f>
        <v>9.7988890181479771E-2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>
        <f t="shared" si="3"/>
        <v>0</v>
      </c>
      <c r="G8" s="13">
        <f t="shared" si="3"/>
        <v>0</v>
      </c>
      <c r="H8" s="13">
        <f t="shared" si="3"/>
        <v>0</v>
      </c>
      <c r="I8" s="13">
        <f t="shared" si="3"/>
        <v>0</v>
      </c>
      <c r="J8" s="13">
        <f t="shared" si="3"/>
        <v>0</v>
      </c>
      <c r="K8" s="13">
        <f t="shared" si="3"/>
        <v>0</v>
      </c>
      <c r="L8" s="13">
        <f t="shared" si="3"/>
        <v>0</v>
      </c>
      <c r="M8" s="13">
        <f t="shared" si="3"/>
        <v>0</v>
      </c>
      <c r="N8" s="13">
        <f t="shared" si="3"/>
        <v>0</v>
      </c>
      <c r="O8" s="13">
        <f t="shared" ref="O8:O48" si="4">SUM(D8:N8)</f>
        <v>0</v>
      </c>
      <c r="P8" s="13">
        <f>(100*O8)/$O$189</f>
        <v>0</v>
      </c>
      <c r="Q8" s="18">
        <f>(1000000*P8)/100</f>
        <v>0</v>
      </c>
      <c r="R8" s="30">
        <f>O8-G8-H8-J8-L8-N8</f>
        <v>0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/>
      <c r="H9" s="9"/>
      <c r="I9" s="9"/>
      <c r="J9" s="9"/>
      <c r="K9" s="9"/>
      <c r="L9" s="9">
        <v>0.5</v>
      </c>
      <c r="M9" s="9"/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0</v>
      </c>
      <c r="J10" s="3">
        <f t="shared" si="5"/>
        <v>0</v>
      </c>
      <c r="K10" s="3">
        <f t="shared" si="5"/>
        <v>0</v>
      </c>
      <c r="L10" s="3">
        <f t="shared" si="5"/>
        <v>1.6</v>
      </c>
      <c r="M10" s="3">
        <f t="shared" si="5"/>
        <v>0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0</v>
      </c>
      <c r="F11" s="3">
        <f t="shared" si="6"/>
        <v>0</v>
      </c>
      <c r="G11" s="3">
        <f t="shared" si="6"/>
        <v>0</v>
      </c>
      <c r="H11" s="3">
        <f t="shared" si="6"/>
        <v>0</v>
      </c>
      <c r="I11" s="3">
        <f t="shared" si="6"/>
        <v>0</v>
      </c>
      <c r="J11" s="3">
        <f t="shared" si="6"/>
        <v>0</v>
      </c>
      <c r="K11" s="3">
        <f t="shared" si="6"/>
        <v>0</v>
      </c>
      <c r="L11" s="3">
        <f t="shared" si="6"/>
        <v>0.4670827790374415</v>
      </c>
      <c r="M11" s="3">
        <f t="shared" si="6"/>
        <v>0</v>
      </c>
      <c r="N11" s="3">
        <f t="shared" si="6"/>
        <v>0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0</v>
      </c>
      <c r="F12" s="13">
        <f t="shared" si="7"/>
        <v>0</v>
      </c>
      <c r="G12" s="13">
        <f t="shared" si="7"/>
        <v>0</v>
      </c>
      <c r="H12" s="13">
        <f t="shared" si="7"/>
        <v>0</v>
      </c>
      <c r="I12" s="13">
        <f t="shared" si="7"/>
        <v>0</v>
      </c>
      <c r="J12" s="13">
        <f t="shared" si="7"/>
        <v>0</v>
      </c>
      <c r="K12" s="13">
        <f t="shared" si="7"/>
        <v>0</v>
      </c>
      <c r="L12" s="13">
        <f t="shared" si="7"/>
        <v>2.3821221730909513E-4</v>
      </c>
      <c r="M12" s="13">
        <f t="shared" si="7"/>
        <v>0</v>
      </c>
      <c r="N12" s="13">
        <f t="shared" si="7"/>
        <v>0</v>
      </c>
      <c r="O12" s="13">
        <f t="shared" si="4"/>
        <v>2.3821221730909513E-4</v>
      </c>
      <c r="P12" s="13">
        <f>(100*O12)/$O$189</f>
        <v>3.4639980413723701E-5</v>
      </c>
      <c r="Q12" s="18">
        <f t="shared" ref="Q12" si="8">(1000000*P12)/100</f>
        <v>0.34639980413723698</v>
      </c>
      <c r="R12" s="30">
        <f t="shared" ref="R12" si="9">O12-G12-H12-J12-L12-N12</f>
        <v>0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>
        <v>1E-3</v>
      </c>
      <c r="F13" s="9"/>
      <c r="G13" s="9"/>
      <c r="H13" s="9"/>
      <c r="I13" s="9">
        <v>1E-3</v>
      </c>
      <c r="J13" s="9"/>
      <c r="K13" s="9">
        <v>3</v>
      </c>
      <c r="L13" s="9">
        <v>0.5</v>
      </c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4.2500000000000003E-3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4.2500000000000003E-3</v>
      </c>
      <c r="J14" s="3">
        <f t="shared" si="13"/>
        <v>0</v>
      </c>
      <c r="K14" s="3">
        <f t="shared" si="13"/>
        <v>12.75</v>
      </c>
      <c r="L14" s="3">
        <f t="shared" si="13"/>
        <v>2.125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1.5857904814810643E-3</v>
      </c>
      <c r="F15" s="3">
        <f t="shared" si="14"/>
        <v>0</v>
      </c>
      <c r="G15" s="3">
        <f t="shared" si="14"/>
        <v>0</v>
      </c>
      <c r="H15" s="3">
        <f t="shared" si="14"/>
        <v>0</v>
      </c>
      <c r="I15" s="3">
        <f t="shared" si="14"/>
        <v>9.7116430374774598E-4</v>
      </c>
      <c r="J15" s="3">
        <f t="shared" si="14"/>
        <v>0</v>
      </c>
      <c r="K15" s="3">
        <f t="shared" si="14"/>
        <v>3.8847570815693873</v>
      </c>
      <c r="L15" s="3">
        <f t="shared" si="14"/>
        <v>0.620344315909102</v>
      </c>
      <c r="M15" s="3">
        <f t="shared" si="14"/>
        <v>0</v>
      </c>
      <c r="N15" s="3">
        <f t="shared" si="14"/>
        <v>0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1.1099581896078562E-3</v>
      </c>
      <c r="F16" s="13">
        <f t="shared" si="15"/>
        <v>0</v>
      </c>
      <c r="G16" s="13">
        <f t="shared" si="15"/>
        <v>0</v>
      </c>
      <c r="H16" s="13">
        <f t="shared" si="15"/>
        <v>0</v>
      </c>
      <c r="I16" s="13">
        <f t="shared" si="15"/>
        <v>1.7383841037084651E-6</v>
      </c>
      <c r="J16" s="13">
        <f t="shared" si="15"/>
        <v>0</v>
      </c>
      <c r="K16" s="13">
        <f t="shared" si="15"/>
        <v>1.8569138849901672</v>
      </c>
      <c r="L16" s="13">
        <f t="shared" si="15"/>
        <v>3.1637560111364197E-4</v>
      </c>
      <c r="M16" s="13">
        <f t="shared" si="15"/>
        <v>0</v>
      </c>
      <c r="N16" s="13">
        <f t="shared" si="15"/>
        <v>0</v>
      </c>
      <c r="O16" s="13">
        <f t="shared" si="4"/>
        <v>1.8583419571649924</v>
      </c>
      <c r="P16" s="13">
        <f>(100*O16)/$O$189</f>
        <v>0.27023353262636585</v>
      </c>
      <c r="Q16" s="18">
        <f t="shared" ref="Q16" si="16">(1000000*P16)/100</f>
        <v>2702.3353262636583</v>
      </c>
      <c r="R16" s="30">
        <f t="shared" ref="R16" si="17">O16-G16-H16-J16-L16-N16</f>
        <v>1.8580255815638786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>
        <v>8</v>
      </c>
      <c r="N17" s="9">
        <v>10</v>
      </c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25.52</v>
      </c>
      <c r="N18" s="3">
        <f t="shared" si="21"/>
        <v>31.9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>
        <f t="shared" si="22"/>
        <v>0</v>
      </c>
      <c r="G19" s="3">
        <f t="shared" si="22"/>
        <v>0</v>
      </c>
      <c r="H19" s="3">
        <f t="shared" si="22"/>
        <v>0</v>
      </c>
      <c r="I19" s="3">
        <f t="shared" si="22"/>
        <v>0</v>
      </c>
      <c r="J19" s="3">
        <f t="shared" si="22"/>
        <v>0</v>
      </c>
      <c r="K19" s="3">
        <f t="shared" si="22"/>
        <v>0</v>
      </c>
      <c r="L19" s="3">
        <f t="shared" si="22"/>
        <v>0</v>
      </c>
      <c r="M19" s="3">
        <f t="shared" si="22"/>
        <v>8.6392161441492501</v>
      </c>
      <c r="N19" s="3">
        <f t="shared" si="22"/>
        <v>12.268138904868232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>
        <f t="shared" si="23"/>
        <v>0</v>
      </c>
      <c r="G20" s="13">
        <f t="shared" si="23"/>
        <v>0</v>
      </c>
      <c r="H20" s="13">
        <f t="shared" si="23"/>
        <v>0</v>
      </c>
      <c r="I20" s="13">
        <f t="shared" si="23"/>
        <v>0</v>
      </c>
      <c r="J20" s="13">
        <f t="shared" si="23"/>
        <v>0</v>
      </c>
      <c r="K20" s="13">
        <f t="shared" si="23"/>
        <v>0</v>
      </c>
      <c r="L20" s="13">
        <f t="shared" si="23"/>
        <v>0</v>
      </c>
      <c r="M20" s="13">
        <f t="shared" si="23"/>
        <v>3.6198315643985353E-2</v>
      </c>
      <c r="N20" s="13">
        <f t="shared" si="23"/>
        <v>7.3608833429209387E-4</v>
      </c>
      <c r="O20" s="13">
        <f t="shared" si="4"/>
        <v>3.693440397827745E-2</v>
      </c>
      <c r="P20" s="13">
        <f>(100*O20)/$O$189</f>
        <v>5.3708707506801784E-3</v>
      </c>
      <c r="Q20" s="18">
        <f t="shared" ref="Q20" si="24">(1000000*P20)/100</f>
        <v>53.708707506801787</v>
      </c>
      <c r="R20" s="30">
        <f t="shared" ref="R20" si="25">O20-G20-H20-J20-L20-N20</f>
        <v>3.6198315643985353E-2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>
        <v>8</v>
      </c>
      <c r="F21" s="9"/>
      <c r="G21" s="9">
        <v>8</v>
      </c>
      <c r="H21" s="9">
        <v>8</v>
      </c>
      <c r="I21" s="9">
        <v>10</v>
      </c>
      <c r="J21" s="9"/>
      <c r="K21" s="9">
        <v>66.992999999999995</v>
      </c>
      <c r="L21" s="9">
        <v>81.994</v>
      </c>
      <c r="M21" s="9"/>
      <c r="N21" s="9"/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27.6</v>
      </c>
      <c r="F22" s="3">
        <f t="shared" si="29"/>
        <v>0</v>
      </c>
      <c r="G22" s="3">
        <f t="shared" si="29"/>
        <v>27.6</v>
      </c>
      <c r="H22" s="3">
        <f t="shared" si="29"/>
        <v>27.6</v>
      </c>
      <c r="I22" s="3">
        <f t="shared" si="29"/>
        <v>34.5</v>
      </c>
      <c r="J22" s="3">
        <f t="shared" si="29"/>
        <v>0</v>
      </c>
      <c r="K22" s="3">
        <f t="shared" si="29"/>
        <v>231.12584999999999</v>
      </c>
      <c r="L22" s="3">
        <f t="shared" si="29"/>
        <v>282.8793</v>
      </c>
      <c r="M22" s="3">
        <f t="shared" si="29"/>
        <v>0</v>
      </c>
      <c r="N22" s="3">
        <f t="shared" si="29"/>
        <v>0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10.298309950324088</v>
      </c>
      <c r="F23" s="3">
        <f t="shared" si="30"/>
        <v>0</v>
      </c>
      <c r="G23" s="3">
        <f t="shared" si="30"/>
        <v>10.703482509889087</v>
      </c>
      <c r="H23" s="3">
        <f t="shared" si="30"/>
        <v>10.321615557217653</v>
      </c>
      <c r="I23" s="3">
        <f t="shared" si="30"/>
        <v>7.8835690539522902</v>
      </c>
      <c r="J23" s="3">
        <f t="shared" si="30"/>
        <v>0</v>
      </c>
      <c r="K23" s="3">
        <f t="shared" si="30"/>
        <v>70.421002550685799</v>
      </c>
      <c r="L23" s="3">
        <f t="shared" si="30"/>
        <v>82.580030985103832</v>
      </c>
      <c r="M23" s="3">
        <f t="shared" si="30"/>
        <v>0</v>
      </c>
      <c r="N23" s="3">
        <f t="shared" si="30"/>
        <v>0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7.2081990666298417</v>
      </c>
      <c r="F24" s="13">
        <f t="shared" si="31"/>
        <v>0</v>
      </c>
      <c r="G24" s="13">
        <f t="shared" si="31"/>
        <v>6.9037462188784602</v>
      </c>
      <c r="H24" s="13">
        <f t="shared" si="31"/>
        <v>0.29179207180254307</v>
      </c>
      <c r="I24" s="13">
        <f t="shared" si="31"/>
        <v>1.4111588606574599E-2</v>
      </c>
      <c r="J24" s="13">
        <f t="shared" si="31"/>
        <v>0</v>
      </c>
      <c r="K24" s="13">
        <f t="shared" si="31"/>
        <v>33.661239219227809</v>
      </c>
      <c r="L24" s="13">
        <f t="shared" si="31"/>
        <v>4.2115815802402957E-2</v>
      </c>
      <c r="M24" s="13">
        <f t="shared" si="31"/>
        <v>0</v>
      </c>
      <c r="N24" s="13">
        <f t="shared" si="31"/>
        <v>0</v>
      </c>
      <c r="O24" s="13">
        <f t="shared" si="4"/>
        <v>48.121203980947634</v>
      </c>
      <c r="P24" s="13">
        <f>(100*O24)/$O$189</f>
        <v>6.9976157487418034</v>
      </c>
      <c r="Q24" s="18">
        <f t="shared" ref="Q24" si="32">(1000000*P24)/100</f>
        <v>69976.157487418037</v>
      </c>
      <c r="R24" s="30">
        <f t="shared" ref="R24" si="33">O24-G24-H24-J24-L24-N24</f>
        <v>40.883549874464229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>
        <f t="shared" si="38"/>
        <v>0</v>
      </c>
      <c r="G27" s="3">
        <f t="shared" si="38"/>
        <v>0</v>
      </c>
      <c r="H27" s="3">
        <f t="shared" si="38"/>
        <v>0</v>
      </c>
      <c r="I27" s="3">
        <f t="shared" si="38"/>
        <v>0</v>
      </c>
      <c r="J27" s="3">
        <f t="shared" si="38"/>
        <v>0</v>
      </c>
      <c r="K27" s="3">
        <f t="shared" si="38"/>
        <v>0</v>
      </c>
      <c r="L27" s="3">
        <f t="shared" si="38"/>
        <v>0</v>
      </c>
      <c r="M27" s="3">
        <f t="shared" si="38"/>
        <v>0</v>
      </c>
      <c r="N27" s="3">
        <f t="shared" si="38"/>
        <v>0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>
        <f t="shared" si="39"/>
        <v>0</v>
      </c>
      <c r="G28" s="13">
        <f t="shared" si="39"/>
        <v>0</v>
      </c>
      <c r="H28" s="13">
        <f t="shared" si="39"/>
        <v>0</v>
      </c>
      <c r="I28" s="13">
        <f t="shared" si="39"/>
        <v>0</v>
      </c>
      <c r="J28" s="13">
        <f t="shared" si="39"/>
        <v>0</v>
      </c>
      <c r="K28" s="13">
        <f t="shared" si="39"/>
        <v>0</v>
      </c>
      <c r="L28" s="13">
        <f t="shared" si="39"/>
        <v>0</v>
      </c>
      <c r="M28" s="13">
        <f t="shared" si="39"/>
        <v>0</v>
      </c>
      <c r="N28" s="13">
        <f t="shared" si="39"/>
        <v>0</v>
      </c>
      <c r="O28" s="13">
        <f t="shared" si="4"/>
        <v>0</v>
      </c>
      <c r="P28" s="13">
        <f>(100*O28)/$O$189</f>
        <v>0</v>
      </c>
      <c r="Q28" s="18">
        <f t="shared" ref="Q28" si="40">(1000000*P28)/100</f>
        <v>0</v>
      </c>
      <c r="R28" s="30">
        <f t="shared" ref="R28" si="41">O28-G28-H28-J28-L28-N28</f>
        <v>0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0</v>
      </c>
      <c r="E30" s="3">
        <f t="shared" ref="E30:N30" si="45">E29*$B$32</f>
        <v>0</v>
      </c>
      <c r="F30" s="3">
        <f t="shared" si="45"/>
        <v>0</v>
      </c>
      <c r="G30" s="3">
        <f t="shared" si="45"/>
        <v>0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0</v>
      </c>
      <c r="E31" s="3">
        <f t="shared" si="46"/>
        <v>0</v>
      </c>
      <c r="F31" s="3">
        <f t="shared" si="46"/>
        <v>0</v>
      </c>
      <c r="G31" s="3">
        <f t="shared" si="46"/>
        <v>0</v>
      </c>
      <c r="H31" s="3">
        <f t="shared" si="46"/>
        <v>0</v>
      </c>
      <c r="I31" s="3">
        <f t="shared" si="46"/>
        <v>0</v>
      </c>
      <c r="J31" s="3">
        <f t="shared" si="46"/>
        <v>0</v>
      </c>
      <c r="K31" s="3">
        <f t="shared" si="46"/>
        <v>0</v>
      </c>
      <c r="L31" s="3">
        <f t="shared" si="46"/>
        <v>0</v>
      </c>
      <c r="M31" s="3">
        <f t="shared" si="46"/>
        <v>0</v>
      </c>
      <c r="N31" s="3">
        <f t="shared" si="46"/>
        <v>0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0</v>
      </c>
      <c r="E32" s="13">
        <f t="shared" si="47"/>
        <v>0</v>
      </c>
      <c r="F32" s="13">
        <f t="shared" si="47"/>
        <v>0</v>
      </c>
      <c r="G32" s="13">
        <f t="shared" si="47"/>
        <v>0</v>
      </c>
      <c r="H32" s="13">
        <f t="shared" si="47"/>
        <v>0</v>
      </c>
      <c r="I32" s="13">
        <f t="shared" si="47"/>
        <v>0</v>
      </c>
      <c r="J32" s="13">
        <f t="shared" si="47"/>
        <v>0</v>
      </c>
      <c r="K32" s="13">
        <f t="shared" si="47"/>
        <v>0</v>
      </c>
      <c r="L32" s="13">
        <f t="shared" si="47"/>
        <v>0</v>
      </c>
      <c r="M32" s="13">
        <f t="shared" si="47"/>
        <v>0</v>
      </c>
      <c r="N32" s="13">
        <f t="shared" si="47"/>
        <v>0</v>
      </c>
      <c r="O32" s="13">
        <f t="shared" si="4"/>
        <v>0</v>
      </c>
      <c r="P32" s="13">
        <f>(100*O32)/$O$189</f>
        <v>0</v>
      </c>
      <c r="Q32" s="18">
        <f t="shared" ref="Q32" si="48">(1000000*P32)/100</f>
        <v>0</v>
      </c>
      <c r="R32" s="30">
        <f t="shared" ref="R32" si="49">O32-G32-H32-J32-L32-N32</f>
        <v>0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>
        <f t="shared" si="54"/>
        <v>0</v>
      </c>
      <c r="G35" s="3">
        <f t="shared" si="54"/>
        <v>0</v>
      </c>
      <c r="H35" s="3">
        <f t="shared" si="54"/>
        <v>0</v>
      </c>
      <c r="I35" s="3">
        <f t="shared" si="54"/>
        <v>0</v>
      </c>
      <c r="J35" s="3">
        <f t="shared" si="54"/>
        <v>0</v>
      </c>
      <c r="K35" s="3">
        <f t="shared" si="54"/>
        <v>0</v>
      </c>
      <c r="L35" s="3">
        <f t="shared" si="54"/>
        <v>0</v>
      </c>
      <c r="M35" s="3">
        <f t="shared" si="54"/>
        <v>0</v>
      </c>
      <c r="N35" s="3">
        <f t="shared" si="54"/>
        <v>0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>
        <f t="shared" si="55"/>
        <v>0</v>
      </c>
      <c r="G36" s="13">
        <f t="shared" si="55"/>
        <v>0</v>
      </c>
      <c r="H36" s="13">
        <f t="shared" si="55"/>
        <v>0</v>
      </c>
      <c r="I36" s="13">
        <f t="shared" si="55"/>
        <v>0</v>
      </c>
      <c r="J36" s="13">
        <f t="shared" si="55"/>
        <v>0</v>
      </c>
      <c r="K36" s="13">
        <f t="shared" si="55"/>
        <v>0</v>
      </c>
      <c r="L36" s="13">
        <f t="shared" si="55"/>
        <v>0</v>
      </c>
      <c r="M36" s="13">
        <f t="shared" si="55"/>
        <v>0</v>
      </c>
      <c r="N36" s="13">
        <f t="shared" si="55"/>
        <v>0</v>
      </c>
      <c r="O36" s="13">
        <f t="shared" si="4"/>
        <v>0</v>
      </c>
      <c r="P36" s="13">
        <f>(100*O36)/$O$189</f>
        <v>0</v>
      </c>
      <c r="Q36" s="18">
        <f t="shared" ref="Q36" si="56">(1000000*P36)/100</f>
        <v>0</v>
      </c>
      <c r="R36" s="30">
        <f t="shared" ref="R36" si="57">O36-G36-H36-J36-L36-N36</f>
        <v>0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/>
      <c r="I37" s="9">
        <v>8</v>
      </c>
      <c r="J37" s="9">
        <v>5</v>
      </c>
      <c r="K37" s="9">
        <v>0.5</v>
      </c>
      <c r="L37" s="9">
        <v>3</v>
      </c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33.6</v>
      </c>
      <c r="J38" s="3">
        <f t="shared" si="61"/>
        <v>21</v>
      </c>
      <c r="K38" s="3">
        <f t="shared" si="61"/>
        <v>2.1</v>
      </c>
      <c r="L38" s="3">
        <f t="shared" si="61"/>
        <v>12.600000000000001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</v>
      </c>
      <c r="F39" s="3">
        <f t="shared" si="62"/>
        <v>0</v>
      </c>
      <c r="G39" s="3">
        <f t="shared" si="62"/>
        <v>0</v>
      </c>
      <c r="H39" s="3">
        <f t="shared" si="62"/>
        <v>0</v>
      </c>
      <c r="I39" s="3">
        <f t="shared" si="62"/>
        <v>7.6779107308057082</v>
      </c>
      <c r="J39" s="3">
        <f t="shared" si="62"/>
        <v>4.1872706970808746</v>
      </c>
      <c r="K39" s="3">
        <f t="shared" si="62"/>
        <v>0.63984234284672259</v>
      </c>
      <c r="L39" s="3">
        <f t="shared" si="62"/>
        <v>3.6782768849198524</v>
      </c>
      <c r="M39" s="3">
        <f t="shared" si="62"/>
        <v>0</v>
      </c>
      <c r="N39" s="3">
        <f t="shared" si="62"/>
        <v>0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</v>
      </c>
      <c r="F40" s="13">
        <f t="shared" si="63"/>
        <v>0</v>
      </c>
      <c r="G40" s="13">
        <f t="shared" si="63"/>
        <v>0</v>
      </c>
      <c r="H40" s="13">
        <f t="shared" si="63"/>
        <v>0</v>
      </c>
      <c r="I40" s="13">
        <f t="shared" si="63"/>
        <v>1.3743460208142218E-2</v>
      </c>
      <c r="J40" s="13">
        <f t="shared" si="63"/>
        <v>4.1872706970808746E-5</v>
      </c>
      <c r="K40" s="13">
        <f t="shared" si="63"/>
        <v>0.3058446398807334</v>
      </c>
      <c r="L40" s="13">
        <f t="shared" si="63"/>
        <v>1.8759212113091245E-3</v>
      </c>
      <c r="M40" s="13">
        <f t="shared" si="63"/>
        <v>0</v>
      </c>
      <c r="N40" s="13">
        <f t="shared" si="63"/>
        <v>0</v>
      </c>
      <c r="O40" s="13">
        <f t="shared" si="4"/>
        <v>0.32150589400715557</v>
      </c>
      <c r="P40" s="13">
        <f>(100*O40)/$O$189</f>
        <v>4.6752253083869766E-2</v>
      </c>
      <c r="Q40" s="18">
        <f t="shared" ref="Q40" si="64">(1000000*P40)/100</f>
        <v>467.52253083869766</v>
      </c>
      <c r="R40" s="30">
        <f t="shared" ref="R40" si="65">O40-G40-H40-J40-L40-N40</f>
        <v>0.31958810008887562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9">E41*$B$44</f>
        <v>0</v>
      </c>
      <c r="F42" s="3">
        <f t="shared" si="69"/>
        <v>0</v>
      </c>
      <c r="G42" s="3">
        <f t="shared" si="69"/>
        <v>0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0</v>
      </c>
      <c r="E43" s="3">
        <f t="shared" si="70"/>
        <v>0</v>
      </c>
      <c r="F43" s="3">
        <f t="shared" si="70"/>
        <v>0</v>
      </c>
      <c r="G43" s="3">
        <f t="shared" si="70"/>
        <v>0</v>
      </c>
      <c r="H43" s="3">
        <f t="shared" si="70"/>
        <v>0</v>
      </c>
      <c r="I43" s="3">
        <f t="shared" si="70"/>
        <v>0</v>
      </c>
      <c r="J43" s="3">
        <f t="shared" si="70"/>
        <v>0</v>
      </c>
      <c r="K43" s="3">
        <f t="shared" si="70"/>
        <v>0</v>
      </c>
      <c r="L43" s="3">
        <f t="shared" si="70"/>
        <v>0</v>
      </c>
      <c r="M43" s="3">
        <f t="shared" si="70"/>
        <v>0</v>
      </c>
      <c r="N43" s="3">
        <f t="shared" si="70"/>
        <v>0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0</v>
      </c>
      <c r="E44" s="13">
        <f t="shared" si="71"/>
        <v>0</v>
      </c>
      <c r="F44" s="13">
        <f t="shared" si="71"/>
        <v>0</v>
      </c>
      <c r="G44" s="13">
        <f t="shared" si="71"/>
        <v>0</v>
      </c>
      <c r="H44" s="13">
        <f t="shared" si="71"/>
        <v>0</v>
      </c>
      <c r="I44" s="13">
        <f t="shared" si="71"/>
        <v>0</v>
      </c>
      <c r="J44" s="13">
        <f t="shared" si="71"/>
        <v>0</v>
      </c>
      <c r="K44" s="13">
        <f t="shared" si="71"/>
        <v>0</v>
      </c>
      <c r="L44" s="13">
        <f t="shared" si="71"/>
        <v>0</v>
      </c>
      <c r="M44" s="13">
        <f t="shared" si="71"/>
        <v>0</v>
      </c>
      <c r="N44" s="13">
        <f t="shared" si="71"/>
        <v>0</v>
      </c>
      <c r="O44" s="13">
        <f t="shared" si="4"/>
        <v>0</v>
      </c>
      <c r="P44" s="13">
        <f>(100*O44)/$O$189</f>
        <v>0</v>
      </c>
      <c r="Q44" s="18">
        <f t="shared" ref="Q44" si="72">(1000000*P44)/100</f>
        <v>0</v>
      </c>
      <c r="R44" s="30">
        <f t="shared" ref="R44" si="73">O44-G44-H44-J44-L44-N44</f>
        <v>0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/>
      <c r="H45" s="9"/>
      <c r="I45" s="9"/>
      <c r="J45" s="9"/>
      <c r="K45" s="9"/>
      <c r="L45" s="9">
        <v>1E-3</v>
      </c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0</v>
      </c>
      <c r="F46" s="3">
        <f t="shared" si="77"/>
        <v>0</v>
      </c>
      <c r="G46" s="3">
        <f t="shared" si="77"/>
        <v>0</v>
      </c>
      <c r="H46" s="3">
        <f t="shared" si="77"/>
        <v>0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2.3999999999999998E-3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0</v>
      </c>
      <c r="E47" s="3">
        <f t="shared" si="78"/>
        <v>0</v>
      </c>
      <c r="F47" s="3">
        <f t="shared" si="78"/>
        <v>0</v>
      </c>
      <c r="G47" s="3">
        <f t="shared" si="78"/>
        <v>0</v>
      </c>
      <c r="H47" s="3">
        <f t="shared" si="78"/>
        <v>0</v>
      </c>
      <c r="I47" s="3">
        <f t="shared" si="78"/>
        <v>0</v>
      </c>
      <c r="J47" s="3">
        <f t="shared" si="78"/>
        <v>0</v>
      </c>
      <c r="K47" s="3">
        <f t="shared" si="78"/>
        <v>0</v>
      </c>
      <c r="L47" s="3">
        <f t="shared" si="78"/>
        <v>7.0062416855616225E-4</v>
      </c>
      <c r="M47" s="3">
        <f t="shared" si="78"/>
        <v>0</v>
      </c>
      <c r="N47" s="3">
        <f t="shared" si="78"/>
        <v>0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0</v>
      </c>
      <c r="E48" s="13">
        <f t="shared" si="79"/>
        <v>0</v>
      </c>
      <c r="F48" s="13">
        <f t="shared" si="79"/>
        <v>0</v>
      </c>
      <c r="G48" s="13">
        <f t="shared" si="79"/>
        <v>0</v>
      </c>
      <c r="H48" s="13">
        <f t="shared" si="79"/>
        <v>0</v>
      </c>
      <c r="I48" s="13">
        <f t="shared" si="79"/>
        <v>0</v>
      </c>
      <c r="J48" s="13">
        <f t="shared" si="79"/>
        <v>0</v>
      </c>
      <c r="K48" s="13">
        <f t="shared" si="79"/>
        <v>0</v>
      </c>
      <c r="L48" s="13">
        <f t="shared" si="79"/>
        <v>3.5731832596364269E-7</v>
      </c>
      <c r="M48" s="13">
        <f t="shared" si="79"/>
        <v>0</v>
      </c>
      <c r="N48" s="13">
        <f t="shared" si="79"/>
        <v>0</v>
      </c>
      <c r="O48" s="13">
        <f t="shared" si="4"/>
        <v>3.5731832596364269E-7</v>
      </c>
      <c r="P48" s="13">
        <f>(100*O48)/$O$189</f>
        <v>5.1959970620585552E-8</v>
      </c>
      <c r="Q48" s="18">
        <f t="shared" ref="Q48" si="80">(1000000*P48)/100</f>
        <v>5.1959970620585544E-4</v>
      </c>
      <c r="R48" s="30">
        <f t="shared" ref="R48" si="81">O48-G48-H48-J48-L48-N48</f>
        <v>0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>
        <f t="shared" si="86"/>
        <v>0</v>
      </c>
      <c r="G51" s="3">
        <f t="shared" si="86"/>
        <v>0</v>
      </c>
      <c r="H51" s="3">
        <f t="shared" si="86"/>
        <v>0</v>
      </c>
      <c r="I51" s="3">
        <f t="shared" si="86"/>
        <v>0</v>
      </c>
      <c r="J51" s="3">
        <f t="shared" si="86"/>
        <v>0</v>
      </c>
      <c r="K51" s="3">
        <f t="shared" si="86"/>
        <v>0</v>
      </c>
      <c r="L51" s="3">
        <f t="shared" si="86"/>
        <v>0</v>
      </c>
      <c r="M51" s="3">
        <f t="shared" si="86"/>
        <v>0</v>
      </c>
      <c r="N51" s="3">
        <f t="shared" si="86"/>
        <v>0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>
        <f t="shared" si="87"/>
        <v>0</v>
      </c>
      <c r="G52" s="13">
        <f t="shared" si="87"/>
        <v>0</v>
      </c>
      <c r="H52" s="13">
        <f t="shared" si="87"/>
        <v>0</v>
      </c>
      <c r="I52" s="13">
        <f t="shared" si="87"/>
        <v>0</v>
      </c>
      <c r="J52" s="13">
        <f t="shared" si="87"/>
        <v>0</v>
      </c>
      <c r="K52" s="13">
        <f t="shared" si="87"/>
        <v>0</v>
      </c>
      <c r="L52" s="13">
        <f t="shared" si="87"/>
        <v>0</v>
      </c>
      <c r="M52" s="13">
        <f t="shared" si="87"/>
        <v>0</v>
      </c>
      <c r="N52" s="13">
        <f t="shared" si="87"/>
        <v>0</v>
      </c>
      <c r="O52" s="13">
        <f>SUM(D52:N52)</f>
        <v>0</v>
      </c>
      <c r="P52" s="13">
        <f>(100*O52)/$O$189</f>
        <v>0</v>
      </c>
      <c r="Q52" s="18">
        <f t="shared" ref="Q52" si="88">(1000000*P52)/100</f>
        <v>0</v>
      </c>
      <c r="R52" s="30">
        <f t="shared" ref="R52" si="89">O52-G52-H52-J52-L52-N52</f>
        <v>0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>
        <v>2</v>
      </c>
      <c r="L53" s="9"/>
      <c r="M53" s="9">
        <v>0.5</v>
      </c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6.54</v>
      </c>
      <c r="L54" s="3">
        <f t="shared" si="93"/>
        <v>0</v>
      </c>
      <c r="M54" s="3">
        <f t="shared" si="93"/>
        <v>1.635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>
        <f t="shared" si="94"/>
        <v>0</v>
      </c>
      <c r="G55" s="3">
        <f t="shared" si="94"/>
        <v>0</v>
      </c>
      <c r="H55" s="3">
        <f t="shared" si="94"/>
        <v>0</v>
      </c>
      <c r="I55" s="3">
        <f t="shared" si="94"/>
        <v>0</v>
      </c>
      <c r="J55" s="3">
        <f t="shared" si="94"/>
        <v>0</v>
      </c>
      <c r="K55" s="3">
        <f t="shared" si="94"/>
        <v>1.9926518677226503</v>
      </c>
      <c r="L55" s="3">
        <f t="shared" si="94"/>
        <v>0</v>
      </c>
      <c r="M55" s="3">
        <f t="shared" si="94"/>
        <v>0.55349210014435823</v>
      </c>
      <c r="N55" s="3">
        <f t="shared" si="94"/>
        <v>0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>
        <f t="shared" si="95"/>
        <v>0</v>
      </c>
      <c r="G56" s="13">
        <f t="shared" si="95"/>
        <v>0</v>
      </c>
      <c r="H56" s="13">
        <f t="shared" si="95"/>
        <v>0</v>
      </c>
      <c r="I56" s="13">
        <f t="shared" si="95"/>
        <v>0</v>
      </c>
      <c r="J56" s="13">
        <f t="shared" si="95"/>
        <v>0</v>
      </c>
      <c r="K56" s="13">
        <f t="shared" si="95"/>
        <v>0.95248759277142681</v>
      </c>
      <c r="L56" s="13">
        <f t="shared" si="95"/>
        <v>0</v>
      </c>
      <c r="M56" s="13">
        <f t="shared" si="95"/>
        <v>2.319131899604861E-3</v>
      </c>
      <c r="N56" s="13">
        <f t="shared" si="95"/>
        <v>0</v>
      </c>
      <c r="O56" s="13">
        <f>SUM(D56:N56)</f>
        <v>0.95480672467103167</v>
      </c>
      <c r="P56" s="13">
        <f>(100*O56)/$O$189</f>
        <v>0.13884462608641107</v>
      </c>
      <c r="Q56" s="18">
        <f t="shared" ref="Q56" si="96">(1000000*P56)/100</f>
        <v>1388.4462608641106</v>
      </c>
      <c r="R56" s="30">
        <f t="shared" ref="R56" si="97">O56-G56-H56-J56-L56-N56</f>
        <v>0.95480672467103167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>
        <v>5.0000000000000001E-3</v>
      </c>
      <c r="F57" s="9"/>
      <c r="G57" s="9"/>
      <c r="H57" s="9"/>
      <c r="I57" s="9"/>
      <c r="J57" s="9"/>
      <c r="K57" s="9">
        <v>6</v>
      </c>
      <c r="L57" s="9">
        <v>5</v>
      </c>
      <c r="M57" s="9">
        <v>1E-3</v>
      </c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1.685E-2</v>
      </c>
      <c r="F58" s="3">
        <f t="shared" si="101"/>
        <v>0</v>
      </c>
      <c r="G58" s="3">
        <f t="shared" si="101"/>
        <v>0</v>
      </c>
      <c r="H58" s="3">
        <f t="shared" si="101"/>
        <v>0</v>
      </c>
      <c r="I58" s="3">
        <f t="shared" si="101"/>
        <v>0</v>
      </c>
      <c r="J58" s="3">
        <f t="shared" si="101"/>
        <v>0</v>
      </c>
      <c r="K58" s="3">
        <f t="shared" si="101"/>
        <v>20.22</v>
      </c>
      <c r="L58" s="3">
        <f t="shared" si="101"/>
        <v>16.850000000000001</v>
      </c>
      <c r="M58" s="3">
        <f t="shared" si="101"/>
        <v>3.3700000000000002E-3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6.2871928501072784E-3</v>
      </c>
      <c r="F59" s="3">
        <f t="shared" si="102"/>
        <v>0</v>
      </c>
      <c r="G59" s="3">
        <f t="shared" si="102"/>
        <v>0</v>
      </c>
      <c r="H59" s="3">
        <f t="shared" si="102"/>
        <v>0</v>
      </c>
      <c r="I59" s="3">
        <f t="shared" si="102"/>
        <v>0</v>
      </c>
      <c r="J59" s="3">
        <f t="shared" si="102"/>
        <v>0</v>
      </c>
      <c r="K59" s="3">
        <f t="shared" si="102"/>
        <v>6.1607677011241577</v>
      </c>
      <c r="L59" s="3">
        <f t="shared" si="102"/>
        <v>4.9189655167380568</v>
      </c>
      <c r="M59" s="3">
        <f t="shared" si="102"/>
        <v>1.1408369281262921E-3</v>
      </c>
      <c r="N59" s="3">
        <f t="shared" si="102"/>
        <v>0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4.4006577635040886E-3</v>
      </c>
      <c r="F60" s="13">
        <f t="shared" si="103"/>
        <v>0</v>
      </c>
      <c r="G60" s="13">
        <f t="shared" si="103"/>
        <v>0</v>
      </c>
      <c r="H60" s="13">
        <f t="shared" si="103"/>
        <v>0</v>
      </c>
      <c r="I60" s="13">
        <f t="shared" si="103"/>
        <v>0</v>
      </c>
      <c r="J60" s="13">
        <f t="shared" si="103"/>
        <v>0</v>
      </c>
      <c r="K60" s="13">
        <f t="shared" si="103"/>
        <v>2.9448469611373476</v>
      </c>
      <c r="L60" s="13">
        <f t="shared" si="103"/>
        <v>2.5086724135364087E-3</v>
      </c>
      <c r="M60" s="13">
        <f t="shared" si="103"/>
        <v>4.7801067288491633E-6</v>
      </c>
      <c r="N60" s="13">
        <f t="shared" si="103"/>
        <v>0</v>
      </c>
      <c r="O60" s="13">
        <f>SUM(D60:N60)</f>
        <v>2.9517610714211169</v>
      </c>
      <c r="P60" s="13">
        <f>(100*O60)/$O$189</f>
        <v>0.42923468348957611</v>
      </c>
      <c r="Q60" s="18">
        <f t="shared" ref="Q60" si="104">(1000000*P60)/100</f>
        <v>4292.3468348957613</v>
      </c>
      <c r="R60" s="30">
        <f t="shared" ref="R60" si="105">O60-G60-H60-J60-L60-N60</f>
        <v>2.9492523990075803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>
        <v>15</v>
      </c>
      <c r="J61" s="9">
        <v>5</v>
      </c>
      <c r="K61" s="9">
        <v>3</v>
      </c>
      <c r="L61" s="9">
        <v>1</v>
      </c>
      <c r="M61" s="9">
        <v>2E-3</v>
      </c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70.8</v>
      </c>
      <c r="J62" s="3">
        <f t="shared" si="109"/>
        <v>23.599999999999998</v>
      </c>
      <c r="K62" s="3">
        <f t="shared" si="109"/>
        <v>14.16</v>
      </c>
      <c r="L62" s="3">
        <f t="shared" si="109"/>
        <v>4.72</v>
      </c>
      <c r="M62" s="3">
        <f t="shared" si="109"/>
        <v>9.4400000000000005E-3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>
        <f t="shared" si="110"/>
        <v>0</v>
      </c>
      <c r="G63" s="3">
        <f t="shared" si="110"/>
        <v>0</v>
      </c>
      <c r="H63" s="3">
        <f t="shared" si="110"/>
        <v>0</v>
      </c>
      <c r="I63" s="3">
        <f t="shared" si="110"/>
        <v>16.178454754197745</v>
      </c>
      <c r="J63" s="3">
        <f t="shared" si="110"/>
        <v>4.7056946881480304</v>
      </c>
      <c r="K63" s="3">
        <f t="shared" si="110"/>
        <v>4.3143655117664723</v>
      </c>
      <c r="L63" s="3">
        <f t="shared" si="110"/>
        <v>1.3778941981604524</v>
      </c>
      <c r="M63" s="3">
        <f t="shared" si="110"/>
        <v>3.1956975078671207E-3</v>
      </c>
      <c r="N63" s="3">
        <f t="shared" si="110"/>
        <v>0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>
        <f t="shared" si="111"/>
        <v>0</v>
      </c>
      <c r="G64" s="13">
        <f t="shared" si="111"/>
        <v>0</v>
      </c>
      <c r="H64" s="13">
        <f t="shared" si="111"/>
        <v>0</v>
      </c>
      <c r="I64" s="13">
        <f t="shared" si="111"/>
        <v>2.8959434010013961E-2</v>
      </c>
      <c r="J64" s="13">
        <f t="shared" si="111"/>
        <v>4.7056946881480306E-5</v>
      </c>
      <c r="K64" s="13">
        <f t="shared" si="111"/>
        <v>2.0622667146243736</v>
      </c>
      <c r="L64" s="13">
        <f t="shared" si="111"/>
        <v>7.0272604106183067E-4</v>
      </c>
      <c r="M64" s="13">
        <f t="shared" si="111"/>
        <v>1.3389972557963236E-5</v>
      </c>
      <c r="N64" s="13">
        <f t="shared" si="111"/>
        <v>0</v>
      </c>
      <c r="O64" s="13">
        <f>SUM(D64:N64)</f>
        <v>2.0919893215948888</v>
      </c>
      <c r="P64" s="13">
        <f>(100*O64)/$O$189</f>
        <v>0.3042097082356458</v>
      </c>
      <c r="Q64" s="18">
        <f t="shared" ref="Q64" si="112">(1000000*P64)/100</f>
        <v>3042.097082356458</v>
      </c>
      <c r="R64" s="30">
        <f t="shared" ref="R64" si="113">O64-G64-H64-J64-L64-N64</f>
        <v>2.0912395386069456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64</v>
      </c>
      <c r="E65" s="9">
        <v>20</v>
      </c>
      <c r="F65" s="9">
        <v>20</v>
      </c>
      <c r="G65" s="9">
        <v>30</v>
      </c>
      <c r="H65" s="9">
        <v>8</v>
      </c>
      <c r="I65" s="9"/>
      <c r="J65" s="9"/>
      <c r="K65" s="9">
        <v>1</v>
      </c>
      <c r="L65" s="9">
        <v>0.5</v>
      </c>
      <c r="M65" s="9">
        <v>5</v>
      </c>
      <c r="N65" s="9">
        <v>5</v>
      </c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173.44</v>
      </c>
      <c r="E66" s="3">
        <f t="shared" si="117"/>
        <v>54.2</v>
      </c>
      <c r="F66" s="3">
        <f t="shared" si="117"/>
        <v>54.2</v>
      </c>
      <c r="G66" s="3">
        <f t="shared" si="117"/>
        <v>81.3</v>
      </c>
      <c r="H66" s="3">
        <f t="shared" si="117"/>
        <v>21.68</v>
      </c>
      <c r="I66" s="3">
        <f t="shared" si="117"/>
        <v>0</v>
      </c>
      <c r="J66" s="3">
        <f t="shared" si="117"/>
        <v>0</v>
      </c>
      <c r="K66" s="3">
        <f t="shared" si="117"/>
        <v>2.71</v>
      </c>
      <c r="L66" s="3">
        <f t="shared" si="117"/>
        <v>1.355</v>
      </c>
      <c r="M66" s="3">
        <f t="shared" si="117"/>
        <v>13.55</v>
      </c>
      <c r="N66" s="3">
        <f t="shared" si="117"/>
        <v>13.55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68.488390459643028</v>
      </c>
      <c r="E67" s="3">
        <f t="shared" si="118"/>
        <v>20.223492728534985</v>
      </c>
      <c r="F67" s="3">
        <f t="shared" si="118"/>
        <v>20.299625468164795</v>
      </c>
      <c r="G67" s="3">
        <f t="shared" si="118"/>
        <v>31.528736523695027</v>
      </c>
      <c r="H67" s="3">
        <f t="shared" si="118"/>
        <v>8.1077038145100975</v>
      </c>
      <c r="I67" s="3">
        <f t="shared" si="118"/>
        <v>0</v>
      </c>
      <c r="J67" s="3">
        <f t="shared" si="118"/>
        <v>0</v>
      </c>
      <c r="K67" s="3">
        <f t="shared" si="118"/>
        <v>0.82570130910219908</v>
      </c>
      <c r="L67" s="3">
        <f t="shared" si="118"/>
        <v>0.39556072849733326</v>
      </c>
      <c r="M67" s="3">
        <f t="shared" si="118"/>
        <v>4.5870446219914704</v>
      </c>
      <c r="N67" s="3">
        <f t="shared" si="118"/>
        <v>5.2110746758923057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330.79892592007587</v>
      </c>
      <c r="E68" s="13">
        <f t="shared" si="119"/>
        <v>14.155231500410778</v>
      </c>
      <c r="F68" s="13">
        <f t="shared" si="119"/>
        <v>3.8372382022471907</v>
      </c>
      <c r="G68" s="13">
        <f t="shared" si="119"/>
        <v>20.336035057783292</v>
      </c>
      <c r="H68" s="13">
        <f t="shared" si="119"/>
        <v>0.22920478683620046</v>
      </c>
      <c r="I68" s="13">
        <f t="shared" si="119"/>
        <v>0</v>
      </c>
      <c r="J68" s="13">
        <f t="shared" si="119"/>
        <v>0</v>
      </c>
      <c r="K68" s="13">
        <f t="shared" si="119"/>
        <v>0.39468522575085108</v>
      </c>
      <c r="L68" s="13">
        <f t="shared" si="119"/>
        <v>2.0173597153363997E-4</v>
      </c>
      <c r="M68" s="13">
        <f t="shared" si="119"/>
        <v>1.921971696614426E-2</v>
      </c>
      <c r="N68" s="13">
        <f t="shared" si="119"/>
        <v>3.1266448055353836E-4</v>
      </c>
      <c r="O68" s="13">
        <f>SUM(D68:N68)</f>
        <v>369.77105481052234</v>
      </c>
      <c r="P68" s="13">
        <f>(100*O68)/$O$189</f>
        <v>53.770802525960093</v>
      </c>
      <c r="Q68" s="18">
        <f t="shared" ref="Q68" si="120">(1000000*P68)/100</f>
        <v>537708.02525960095</v>
      </c>
      <c r="R68" s="30">
        <f t="shared" ref="R68" si="121">O68-G68-H68-J68-L68-N68</f>
        <v>349.20530056545078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>
        <v>30</v>
      </c>
      <c r="E69" s="9">
        <v>69.994</v>
      </c>
      <c r="F69" s="9">
        <v>80</v>
      </c>
      <c r="G69" s="9">
        <v>56</v>
      </c>
      <c r="H69" s="9">
        <v>82</v>
      </c>
      <c r="I69" s="9">
        <v>2</v>
      </c>
      <c r="J69" s="9">
        <v>3</v>
      </c>
      <c r="K69" s="9">
        <v>5</v>
      </c>
      <c r="L69" s="9">
        <v>2</v>
      </c>
      <c r="M69" s="9">
        <v>36.496000000000002</v>
      </c>
      <c r="N69" s="9">
        <v>60.994</v>
      </c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79.800000000000011</v>
      </c>
      <c r="E70" s="3">
        <f t="shared" si="125"/>
        <v>186.18404000000001</v>
      </c>
      <c r="F70" s="3">
        <f t="shared" si="125"/>
        <v>212.8</v>
      </c>
      <c r="G70" s="3">
        <f t="shared" si="125"/>
        <v>148.96</v>
      </c>
      <c r="H70" s="3">
        <f t="shared" si="125"/>
        <v>218.12</v>
      </c>
      <c r="I70" s="3">
        <f t="shared" si="125"/>
        <v>5.32</v>
      </c>
      <c r="J70" s="3">
        <f t="shared" si="125"/>
        <v>7.98</v>
      </c>
      <c r="K70" s="3">
        <f t="shared" si="125"/>
        <v>13.3</v>
      </c>
      <c r="L70" s="3">
        <f t="shared" si="125"/>
        <v>5.32</v>
      </c>
      <c r="M70" s="3">
        <f t="shared" si="125"/>
        <v>97.079360000000008</v>
      </c>
      <c r="N70" s="3">
        <f t="shared" si="125"/>
        <v>162.24404000000001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31.511609540356975</v>
      </c>
      <c r="E71" s="3">
        <f t="shared" si="126"/>
        <v>69.470324337809359</v>
      </c>
      <c r="F71" s="3">
        <f t="shared" si="126"/>
        <v>79.700374531835209</v>
      </c>
      <c r="G71" s="3">
        <f t="shared" si="126"/>
        <v>57.767780966415884</v>
      </c>
      <c r="H71" s="3">
        <f t="shared" si="126"/>
        <v>81.570680628272257</v>
      </c>
      <c r="I71" s="3">
        <f t="shared" si="126"/>
        <v>1.2156691990442372</v>
      </c>
      <c r="J71" s="3">
        <f t="shared" si="126"/>
        <v>1.5911628648907323</v>
      </c>
      <c r="K71" s="3">
        <f t="shared" si="126"/>
        <v>4.0523348380292425</v>
      </c>
      <c r="L71" s="3">
        <f t="shared" si="126"/>
        <v>1.553050240299493</v>
      </c>
      <c r="M71" s="3">
        <f t="shared" si="126"/>
        <v>32.864011527260068</v>
      </c>
      <c r="N71" s="3">
        <f t="shared" si="126"/>
        <v>62.396000602100244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152.20107407992418</v>
      </c>
      <c r="E72" s="13">
        <f t="shared" si="127"/>
        <v>48.625058817006284</v>
      </c>
      <c r="F72" s="13">
        <f t="shared" si="127"/>
        <v>15.06576179775281</v>
      </c>
      <c r="G72" s="13">
        <f t="shared" si="127"/>
        <v>37.260218723338241</v>
      </c>
      <c r="H72" s="13">
        <f t="shared" si="127"/>
        <v>2.3060031413612565</v>
      </c>
      <c r="I72" s="13">
        <f t="shared" si="127"/>
        <v>2.1760478662891844E-3</v>
      </c>
      <c r="J72" s="13">
        <f t="shared" si="127"/>
        <v>1.5911628648907321E-5</v>
      </c>
      <c r="K72" s="13">
        <f t="shared" si="127"/>
        <v>1.9370160525779778</v>
      </c>
      <c r="L72" s="13">
        <f t="shared" si="127"/>
        <v>7.9205562255274141E-4</v>
      </c>
      <c r="M72" s="13">
        <f t="shared" si="127"/>
        <v>0.1377002082992197</v>
      </c>
      <c r="N72" s="13">
        <f t="shared" si="127"/>
        <v>3.743760036126015E-3</v>
      </c>
      <c r="O72" s="13">
        <f t="shared" ref="O72:O88" si="128">SUM(D72:N72)</f>
        <v>257.53956059541355</v>
      </c>
      <c r="P72" s="13">
        <f>(100*O72)/$O$189</f>
        <v>37.450494502590381</v>
      </c>
      <c r="Q72" s="18">
        <f t="shared" ref="Q72" si="129">(1000000*P72)/100</f>
        <v>374504.94502590381</v>
      </c>
      <c r="R72" s="30">
        <f t="shared" ref="R72" si="130">O72-G72-H72-J72-L72-N72</f>
        <v>217.96878700342671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>
        <f t="shared" si="135"/>
        <v>0</v>
      </c>
      <c r="G75" s="3">
        <f t="shared" si="135"/>
        <v>0</v>
      </c>
      <c r="H75" s="3">
        <f t="shared" si="135"/>
        <v>0</v>
      </c>
      <c r="I75" s="3">
        <f t="shared" si="135"/>
        <v>0</v>
      </c>
      <c r="J75" s="3">
        <f t="shared" si="135"/>
        <v>0</v>
      </c>
      <c r="K75" s="3">
        <f t="shared" si="135"/>
        <v>0</v>
      </c>
      <c r="L75" s="3">
        <f t="shared" si="135"/>
        <v>0</v>
      </c>
      <c r="M75" s="3">
        <f t="shared" si="135"/>
        <v>0</v>
      </c>
      <c r="N75" s="3">
        <f t="shared" si="135"/>
        <v>0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>
        <f t="shared" si="136"/>
        <v>0</v>
      </c>
      <c r="G76" s="13">
        <f t="shared" si="136"/>
        <v>0</v>
      </c>
      <c r="H76" s="13">
        <f t="shared" si="136"/>
        <v>0</v>
      </c>
      <c r="I76" s="13">
        <f t="shared" si="136"/>
        <v>0</v>
      </c>
      <c r="J76" s="13">
        <f t="shared" si="136"/>
        <v>0</v>
      </c>
      <c r="K76" s="13">
        <f t="shared" si="136"/>
        <v>0</v>
      </c>
      <c r="L76" s="13">
        <f t="shared" si="136"/>
        <v>0</v>
      </c>
      <c r="M76" s="13">
        <f t="shared" si="136"/>
        <v>0</v>
      </c>
      <c r="N76" s="13">
        <f t="shared" si="136"/>
        <v>0</v>
      </c>
      <c r="O76" s="13">
        <f t="shared" si="128"/>
        <v>0</v>
      </c>
      <c r="P76" s="13">
        <f>(100*O76)/$O$189</f>
        <v>0</v>
      </c>
      <c r="Q76" s="18">
        <f t="shared" ref="Q76" si="137">(1000000*P76)/100</f>
        <v>0</v>
      </c>
      <c r="R76" s="30">
        <f t="shared" ref="R76" si="138">O76-G76-H76-J76-L76-N76</f>
        <v>0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>
        <v>0.5</v>
      </c>
      <c r="L77" s="9">
        <v>2</v>
      </c>
      <c r="M77" s="9">
        <v>1</v>
      </c>
      <c r="N77" s="9">
        <v>2</v>
      </c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2.1</v>
      </c>
      <c r="L78" s="3">
        <f t="shared" si="142"/>
        <v>8.4</v>
      </c>
      <c r="M78" s="3">
        <f t="shared" si="142"/>
        <v>4.2</v>
      </c>
      <c r="N78" s="3">
        <f t="shared" si="142"/>
        <v>8.4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>
        <f t="shared" si="143"/>
        <v>0</v>
      </c>
      <c r="G79" s="3">
        <f t="shared" si="143"/>
        <v>0</v>
      </c>
      <c r="H79" s="3">
        <f t="shared" si="143"/>
        <v>0</v>
      </c>
      <c r="I79" s="3">
        <f t="shared" si="143"/>
        <v>0</v>
      </c>
      <c r="J79" s="3">
        <f t="shared" si="143"/>
        <v>0</v>
      </c>
      <c r="K79" s="3">
        <f t="shared" si="143"/>
        <v>0.63984234284672259</v>
      </c>
      <c r="L79" s="3">
        <f t="shared" si="143"/>
        <v>2.452184589946568</v>
      </c>
      <c r="M79" s="3">
        <f t="shared" si="143"/>
        <v>1.4218145691781681</v>
      </c>
      <c r="N79" s="3">
        <f t="shared" si="143"/>
        <v>3.2304817178963372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>
        <f t="shared" si="144"/>
        <v>0</v>
      </c>
      <c r="G80" s="13">
        <f t="shared" si="144"/>
        <v>0</v>
      </c>
      <c r="H80" s="13">
        <f t="shared" si="144"/>
        <v>0</v>
      </c>
      <c r="I80" s="13">
        <f t="shared" si="144"/>
        <v>0</v>
      </c>
      <c r="J80" s="13">
        <f t="shared" si="144"/>
        <v>0</v>
      </c>
      <c r="K80" s="13">
        <f t="shared" si="144"/>
        <v>0.3058446398807334</v>
      </c>
      <c r="L80" s="13">
        <f t="shared" si="144"/>
        <v>1.2506141408727494E-3</v>
      </c>
      <c r="M80" s="13">
        <f t="shared" si="144"/>
        <v>5.9574030448565239E-3</v>
      </c>
      <c r="N80" s="13">
        <f t="shared" si="144"/>
        <v>1.9382890307378023E-4</v>
      </c>
      <c r="O80" s="13">
        <f t="shared" si="128"/>
        <v>0.31324648596953647</v>
      </c>
      <c r="P80" s="13">
        <f>(100*O80)/$O$189</f>
        <v>4.555119909980463E-2</v>
      </c>
      <c r="Q80" s="18">
        <f t="shared" ref="Q80" si="145">(1000000*P80)/100</f>
        <v>455.51199099804631</v>
      </c>
      <c r="R80" s="30">
        <f t="shared" ref="R80" si="146">O80-G80-H80-J80-L80-N80</f>
        <v>0.31180204292558994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>
        <v>55.999000000000002</v>
      </c>
      <c r="J81" s="9">
        <v>86.3</v>
      </c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291.19480000000004</v>
      </c>
      <c r="J82" s="3">
        <f t="shared" si="150"/>
        <v>448.76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>
        <f t="shared" si="151"/>
        <v>0</v>
      </c>
      <c r="G83" s="3">
        <f t="shared" si="151"/>
        <v>0</v>
      </c>
      <c r="H83" s="3">
        <f t="shared" si="151"/>
        <v>0</v>
      </c>
      <c r="I83" s="3">
        <f t="shared" si="151"/>
        <v>66.540704752226858</v>
      </c>
      <c r="J83" s="3">
        <f t="shared" si="151"/>
        <v>89.479980858191098</v>
      </c>
      <c r="K83" s="3">
        <f t="shared" si="151"/>
        <v>0</v>
      </c>
      <c r="L83" s="3">
        <f t="shared" si="151"/>
        <v>0</v>
      </c>
      <c r="M83" s="3">
        <f t="shared" si="151"/>
        <v>0</v>
      </c>
      <c r="N83" s="3">
        <f t="shared" si="151"/>
        <v>0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>
        <f t="shared" si="152"/>
        <v>0</v>
      </c>
      <c r="G84" s="13">
        <f t="shared" si="152"/>
        <v>0</v>
      </c>
      <c r="H84" s="13">
        <f t="shared" si="152"/>
        <v>0</v>
      </c>
      <c r="I84" s="13">
        <f t="shared" si="152"/>
        <v>0.11910786150648606</v>
      </c>
      <c r="J84" s="13">
        <f t="shared" si="152"/>
        <v>8.94799808581911E-4</v>
      </c>
      <c r="K84" s="13">
        <f t="shared" si="152"/>
        <v>0</v>
      </c>
      <c r="L84" s="13">
        <f t="shared" si="152"/>
        <v>0</v>
      </c>
      <c r="M84" s="13">
        <f t="shared" si="152"/>
        <v>0</v>
      </c>
      <c r="N84" s="13">
        <f t="shared" si="152"/>
        <v>0</v>
      </c>
      <c r="O84" s="13">
        <f t="shared" si="128"/>
        <v>0.12000266131506797</v>
      </c>
      <c r="P84" s="13">
        <f>(100*O84)/$O$189</f>
        <v>1.745036373241449E-2</v>
      </c>
      <c r="Q84" s="18">
        <f t="shared" ref="Q84" si="153">(1000000*P84)/100</f>
        <v>174.5036373241449</v>
      </c>
      <c r="R84" s="30">
        <f t="shared" ref="R84" si="154">O84-G84-H84-J84-L84-N84</f>
        <v>0.11910786150648606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>
        <v>5.0000000000000001E-3</v>
      </c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0</v>
      </c>
      <c r="M86" s="3">
        <f t="shared" si="158"/>
        <v>0</v>
      </c>
      <c r="N86" s="3">
        <f t="shared" si="158"/>
        <v>2.4E-2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>
        <f t="shared" si="159"/>
        <v>0</v>
      </c>
      <c r="G87" s="3">
        <f t="shared" si="159"/>
        <v>0</v>
      </c>
      <c r="H87" s="3">
        <f t="shared" si="159"/>
        <v>0</v>
      </c>
      <c r="I87" s="3">
        <f t="shared" si="159"/>
        <v>0</v>
      </c>
      <c r="J87" s="3">
        <f t="shared" si="159"/>
        <v>0</v>
      </c>
      <c r="K87" s="3">
        <f t="shared" si="159"/>
        <v>0</v>
      </c>
      <c r="L87" s="3">
        <f t="shared" si="159"/>
        <v>0</v>
      </c>
      <c r="M87" s="3">
        <f t="shared" si="159"/>
        <v>0</v>
      </c>
      <c r="N87" s="3">
        <f t="shared" si="159"/>
        <v>9.2299477654181061E-3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>
        <f t="shared" si="160"/>
        <v>0</v>
      </c>
      <c r="G88" s="13">
        <f t="shared" si="160"/>
        <v>0</v>
      </c>
      <c r="H88" s="13">
        <f t="shared" si="160"/>
        <v>0</v>
      </c>
      <c r="I88" s="13">
        <f t="shared" si="160"/>
        <v>0</v>
      </c>
      <c r="J88" s="13">
        <f t="shared" si="160"/>
        <v>0</v>
      </c>
      <c r="K88" s="13">
        <f t="shared" si="160"/>
        <v>0</v>
      </c>
      <c r="L88" s="13">
        <f t="shared" si="160"/>
        <v>0</v>
      </c>
      <c r="M88" s="13">
        <f t="shared" si="160"/>
        <v>0</v>
      </c>
      <c r="N88" s="13">
        <f t="shared" si="160"/>
        <v>5.5379686592508635E-7</v>
      </c>
      <c r="O88" s="13">
        <f t="shared" si="128"/>
        <v>5.5379686592508635E-7</v>
      </c>
      <c r="P88" s="13">
        <f>(100*O88)/$O$189</f>
        <v>8.0531186878357147E-8</v>
      </c>
      <c r="Q88" s="18">
        <f t="shared" ref="Q88" si="161">(1000000*P88)/100</f>
        <v>8.0531186878357141E-4</v>
      </c>
      <c r="R88" s="30">
        <f t="shared" ref="R88" si="162">O88-G88-H88-J88-L88-N88</f>
        <v>0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>
        <v>20</v>
      </c>
      <c r="N89" s="9">
        <v>2</v>
      </c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106</v>
      </c>
      <c r="N90" s="3">
        <f t="shared" si="166"/>
        <v>10.6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>
        <f t="shared" si="167"/>
        <v>0</v>
      </c>
      <c r="G91" s="3">
        <f t="shared" si="167"/>
        <v>0</v>
      </c>
      <c r="H91" s="3">
        <f t="shared" si="167"/>
        <v>0</v>
      </c>
      <c r="I91" s="3">
        <f t="shared" si="167"/>
        <v>0</v>
      </c>
      <c r="J91" s="3">
        <f t="shared" si="167"/>
        <v>0</v>
      </c>
      <c r="K91" s="3">
        <f t="shared" si="167"/>
        <v>0</v>
      </c>
      <c r="L91" s="3">
        <f t="shared" si="167"/>
        <v>0</v>
      </c>
      <c r="M91" s="3">
        <f t="shared" si="167"/>
        <v>35.883891507829958</v>
      </c>
      <c r="N91" s="3">
        <f t="shared" si="167"/>
        <v>4.0765602630596636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>
        <f t="shared" si="168"/>
        <v>0</v>
      </c>
      <c r="G92" s="13">
        <f t="shared" si="168"/>
        <v>0</v>
      </c>
      <c r="H92" s="13">
        <f t="shared" si="168"/>
        <v>0</v>
      </c>
      <c r="I92" s="13">
        <f t="shared" si="168"/>
        <v>0</v>
      </c>
      <c r="J92" s="13">
        <f t="shared" si="168"/>
        <v>0</v>
      </c>
      <c r="K92" s="13">
        <f t="shared" si="168"/>
        <v>0</v>
      </c>
      <c r="L92" s="13">
        <f t="shared" si="168"/>
        <v>0</v>
      </c>
      <c r="M92" s="13">
        <f t="shared" si="168"/>
        <v>0.15035350541780751</v>
      </c>
      <c r="N92" s="13">
        <f t="shared" si="168"/>
        <v>2.4459361578357982E-4</v>
      </c>
      <c r="O92" s="13">
        <f t="shared" ref="O92" si="169">SUM(D92:N92)</f>
        <v>0.15059809903359109</v>
      </c>
      <c r="P92" s="13">
        <f>(100*O92)/$O$189</f>
        <v>2.1899444368542215E-2</v>
      </c>
      <c r="Q92" s="18">
        <f t="shared" ref="Q92" si="170">(1000000*P92)/100</f>
        <v>218.99444368542217</v>
      </c>
      <c r="R92" s="30">
        <f t="shared" ref="R92" si="171">O92-G92-H92-J92-L92-N92</f>
        <v>0.15035350541780751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>
        <v>1E-3</v>
      </c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5.0999999999999995E-3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>
        <f t="shared" si="176"/>
        <v>0</v>
      </c>
      <c r="G95" s="3">
        <f t="shared" si="176"/>
        <v>0</v>
      </c>
      <c r="H95" s="3">
        <f t="shared" si="176"/>
        <v>0</v>
      </c>
      <c r="I95" s="3">
        <f t="shared" si="176"/>
        <v>0</v>
      </c>
      <c r="J95" s="3">
        <f t="shared" si="176"/>
        <v>0</v>
      </c>
      <c r="K95" s="3">
        <f t="shared" si="176"/>
        <v>0</v>
      </c>
      <c r="L95" s="3">
        <f t="shared" si="176"/>
        <v>0</v>
      </c>
      <c r="M95" s="3">
        <f t="shared" si="176"/>
        <v>0</v>
      </c>
      <c r="N95" s="3">
        <f t="shared" si="176"/>
        <v>1.9613639001513469E-3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>
        <f t="shared" si="177"/>
        <v>0</v>
      </c>
      <c r="G96" s="13">
        <f t="shared" si="177"/>
        <v>0</v>
      </c>
      <c r="H96" s="13">
        <f t="shared" si="177"/>
        <v>0</v>
      </c>
      <c r="I96" s="13">
        <f t="shared" si="177"/>
        <v>0</v>
      </c>
      <c r="J96" s="13">
        <f t="shared" si="177"/>
        <v>0</v>
      </c>
      <c r="K96" s="13">
        <f t="shared" si="177"/>
        <v>0</v>
      </c>
      <c r="L96" s="13">
        <f t="shared" si="177"/>
        <v>0</v>
      </c>
      <c r="M96" s="13">
        <f t="shared" si="177"/>
        <v>0</v>
      </c>
      <c r="N96" s="13">
        <f t="shared" si="177"/>
        <v>1.1768183400908082E-7</v>
      </c>
      <c r="O96" s="13">
        <f>SUM(D96:N96)</f>
        <v>1.1768183400908082E-7</v>
      </c>
      <c r="P96" s="13">
        <f>(100*O96)/$O$189</f>
        <v>1.7112877211650888E-8</v>
      </c>
      <c r="Q96" s="18">
        <f t="shared" ref="Q96" si="178">(1000000*P96)/100</f>
        <v>1.711287721165089E-4</v>
      </c>
      <c r="R96" s="30">
        <f t="shared" ref="R96" si="179">O96-G96-H96-J96-L96-N96</f>
        <v>0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>
        <f t="shared" si="184"/>
        <v>0</v>
      </c>
      <c r="G99" s="3">
        <f t="shared" si="184"/>
        <v>0</v>
      </c>
      <c r="H99" s="3">
        <f t="shared" si="184"/>
        <v>0</v>
      </c>
      <c r="I99" s="3">
        <f t="shared" si="184"/>
        <v>0</v>
      </c>
      <c r="J99" s="3">
        <f t="shared" si="184"/>
        <v>0</v>
      </c>
      <c r="K99" s="3">
        <f t="shared" si="184"/>
        <v>0</v>
      </c>
      <c r="L99" s="3">
        <f t="shared" si="184"/>
        <v>0</v>
      </c>
      <c r="M99" s="3">
        <f t="shared" si="184"/>
        <v>0</v>
      </c>
      <c r="N99" s="3">
        <f t="shared" si="184"/>
        <v>0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>
        <f t="shared" si="185"/>
        <v>0</v>
      </c>
      <c r="G100" s="13">
        <f t="shared" si="185"/>
        <v>0</v>
      </c>
      <c r="H100" s="13">
        <f t="shared" si="185"/>
        <v>0</v>
      </c>
      <c r="I100" s="13">
        <f t="shared" si="185"/>
        <v>0</v>
      </c>
      <c r="J100" s="13">
        <f t="shared" si="185"/>
        <v>0</v>
      </c>
      <c r="K100" s="13">
        <f t="shared" si="185"/>
        <v>0</v>
      </c>
      <c r="L100" s="13">
        <f t="shared" si="185"/>
        <v>0</v>
      </c>
      <c r="M100" s="13">
        <f t="shared" si="185"/>
        <v>0</v>
      </c>
      <c r="N100" s="13">
        <f t="shared" si="185"/>
        <v>0</v>
      </c>
      <c r="O100" s="13">
        <f>SUM(D100:N100)</f>
        <v>0</v>
      </c>
      <c r="P100" s="13">
        <f>(100*O100)/$O$189</f>
        <v>0</v>
      </c>
      <c r="Q100" s="18">
        <f t="shared" ref="Q100" si="186">(1000000*P100)/100</f>
        <v>0</v>
      </c>
      <c r="R100" s="30">
        <f t="shared" ref="R100" si="187">O100-G100-H100-J100-L100-N100</f>
        <v>0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>
        <v>0.5</v>
      </c>
      <c r="J101" s="9">
        <v>0.1</v>
      </c>
      <c r="K101" s="9">
        <v>10</v>
      </c>
      <c r="L101" s="9">
        <v>3</v>
      </c>
      <c r="M101" s="9"/>
      <c r="N101" s="9">
        <v>0.5</v>
      </c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0.9</v>
      </c>
      <c r="J102" s="3">
        <f t="shared" si="191"/>
        <v>0.18000000000000002</v>
      </c>
      <c r="K102" s="3">
        <f t="shared" si="191"/>
        <v>18</v>
      </c>
      <c r="L102" s="3">
        <f t="shared" si="191"/>
        <v>5.4</v>
      </c>
      <c r="M102" s="3">
        <f t="shared" si="191"/>
        <v>0</v>
      </c>
      <c r="N102" s="3">
        <f t="shared" si="191"/>
        <v>0.9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>
        <f t="shared" si="192"/>
        <v>0</v>
      </c>
      <c r="G103" s="3">
        <f t="shared" si="192"/>
        <v>0</v>
      </c>
      <c r="H103" s="3">
        <f t="shared" si="192"/>
        <v>0</v>
      </c>
      <c r="I103" s="3">
        <f t="shared" si="192"/>
        <v>0.20565832314658147</v>
      </c>
      <c r="J103" s="3">
        <f t="shared" si="192"/>
        <v>3.5890891689264647E-2</v>
      </c>
      <c r="K103" s="3">
        <f t="shared" si="192"/>
        <v>5.4843629386861936</v>
      </c>
      <c r="L103" s="3">
        <f t="shared" si="192"/>
        <v>1.5764043792513651</v>
      </c>
      <c r="M103" s="3">
        <f t="shared" si="192"/>
        <v>0</v>
      </c>
      <c r="N103" s="3">
        <f t="shared" si="192"/>
        <v>0.34612304120317899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>
        <f t="shared" si="193"/>
        <v>0</v>
      </c>
      <c r="G104" s="13">
        <f t="shared" si="193"/>
        <v>0</v>
      </c>
      <c r="H104" s="13">
        <f t="shared" si="193"/>
        <v>0</v>
      </c>
      <c r="I104" s="13">
        <f t="shared" si="193"/>
        <v>3.6812839843238085E-4</v>
      </c>
      <c r="J104" s="13">
        <f t="shared" si="193"/>
        <v>3.5890891689264648E-7</v>
      </c>
      <c r="K104" s="13">
        <f t="shared" si="193"/>
        <v>2.6215254846920004</v>
      </c>
      <c r="L104" s="13">
        <f t="shared" si="193"/>
        <v>8.0396623341819616E-4</v>
      </c>
      <c r="M104" s="13">
        <f t="shared" si="193"/>
        <v>0</v>
      </c>
      <c r="N104" s="13">
        <f t="shared" si="193"/>
        <v>2.0767382472190742E-5</v>
      </c>
      <c r="O104" s="13">
        <f>SUM(D104:N104)</f>
        <v>2.6227187056152399</v>
      </c>
      <c r="P104" s="13">
        <f>(100*O104)/$O$189</f>
        <v>0.38138650325954515</v>
      </c>
      <c r="Q104" s="18">
        <f t="shared" ref="Q104" si="194">(1000000*P104)/100</f>
        <v>3813.8650325954513</v>
      </c>
      <c r="R104" s="30">
        <f t="shared" ref="R104" si="195">O104-G104-H104-J104-L104-N104</f>
        <v>2.6218936130904327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>
        <v>5</v>
      </c>
      <c r="N105" s="9">
        <v>10</v>
      </c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7.5</v>
      </c>
      <c r="N106" s="3">
        <f t="shared" si="199"/>
        <v>15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>
        <f t="shared" si="200"/>
        <v>0</v>
      </c>
      <c r="G107" s="3">
        <f t="shared" si="200"/>
        <v>0</v>
      </c>
      <c r="H107" s="3">
        <f t="shared" si="200"/>
        <v>0</v>
      </c>
      <c r="I107" s="3">
        <f t="shared" si="200"/>
        <v>0</v>
      </c>
      <c r="J107" s="3">
        <f t="shared" si="200"/>
        <v>0</v>
      </c>
      <c r="K107" s="3">
        <f t="shared" si="200"/>
        <v>0</v>
      </c>
      <c r="L107" s="3">
        <f t="shared" si="200"/>
        <v>0</v>
      </c>
      <c r="M107" s="3">
        <f t="shared" si="200"/>
        <v>2.5389545878181572</v>
      </c>
      <c r="N107" s="3">
        <f t="shared" si="200"/>
        <v>5.7687173533863163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>
        <f t="shared" si="201"/>
        <v>0</v>
      </c>
      <c r="G108" s="13">
        <f t="shared" si="201"/>
        <v>0</v>
      </c>
      <c r="H108" s="13">
        <f t="shared" si="201"/>
        <v>0</v>
      </c>
      <c r="I108" s="13">
        <f t="shared" si="201"/>
        <v>0</v>
      </c>
      <c r="J108" s="13">
        <f t="shared" si="201"/>
        <v>0</v>
      </c>
      <c r="K108" s="13">
        <f t="shared" si="201"/>
        <v>0</v>
      </c>
      <c r="L108" s="13">
        <f t="shared" si="201"/>
        <v>0</v>
      </c>
      <c r="M108" s="13">
        <f t="shared" si="201"/>
        <v>1.0638219722958078E-2</v>
      </c>
      <c r="N108" s="13">
        <f t="shared" si="201"/>
        <v>3.4612304120317899E-4</v>
      </c>
      <c r="O108" s="13">
        <f>SUM(D108:N108)</f>
        <v>1.0984342764161256E-2</v>
      </c>
      <c r="P108" s="13">
        <f>(100*O108)/$O$189</f>
        <v>1.5973043805492754E-3</v>
      </c>
      <c r="Q108" s="18">
        <f t="shared" ref="Q108" si="202">(1000000*P108)/100</f>
        <v>15.973043805492756</v>
      </c>
      <c r="R108" s="30">
        <f t="shared" ref="R108" si="203">O108-G108-H108-J108-L108-N108</f>
        <v>1.0638219722958078E-2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>
        <v>0.1</v>
      </c>
      <c r="K109" s="9">
        <v>2E-3</v>
      </c>
      <c r="L109" s="9"/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>
        <f t="shared" si="208"/>
        <v>0</v>
      </c>
      <c r="G111" s="3">
        <f t="shared" si="208"/>
        <v>0</v>
      </c>
      <c r="H111" s="3">
        <f t="shared" si="208"/>
        <v>0</v>
      </c>
      <c r="I111" s="3">
        <f t="shared" si="208"/>
        <v>0</v>
      </c>
      <c r="J111" s="3">
        <f t="shared" si="208"/>
        <v>0</v>
      </c>
      <c r="K111" s="3">
        <f t="shared" si="208"/>
        <v>0</v>
      </c>
      <c r="L111" s="3">
        <f t="shared" si="208"/>
        <v>0</v>
      </c>
      <c r="M111" s="3">
        <f t="shared" si="208"/>
        <v>0</v>
      </c>
      <c r="N111" s="3">
        <f t="shared" si="208"/>
        <v>0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>
        <f t="shared" si="209"/>
        <v>0</v>
      </c>
      <c r="G112" s="13">
        <f t="shared" si="209"/>
        <v>0</v>
      </c>
      <c r="H112" s="13">
        <f t="shared" si="209"/>
        <v>0</v>
      </c>
      <c r="I112" s="13">
        <f t="shared" si="209"/>
        <v>0</v>
      </c>
      <c r="J112" s="13">
        <f t="shared" si="209"/>
        <v>0</v>
      </c>
      <c r="K112" s="13">
        <f t="shared" si="209"/>
        <v>0</v>
      </c>
      <c r="L112" s="13">
        <f t="shared" si="209"/>
        <v>0</v>
      </c>
      <c r="M112" s="13">
        <f t="shared" si="209"/>
        <v>0</v>
      </c>
      <c r="N112" s="13">
        <f t="shared" si="209"/>
        <v>0</v>
      </c>
      <c r="O112" s="13">
        <f>SUM(D112:N112)</f>
        <v>0</v>
      </c>
      <c r="P112" s="13">
        <f>(100*O112)/$O$189</f>
        <v>0</v>
      </c>
      <c r="Q112" s="18">
        <f t="shared" ref="Q112" si="210">(1000000*P112)/100</f>
        <v>0</v>
      </c>
      <c r="R112" s="30">
        <f t="shared" ref="R112" si="211">O112-G112-H112-J112-L112-N112</f>
        <v>0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>
        <f t="shared" si="216"/>
        <v>0</v>
      </c>
      <c r="G115" s="3">
        <f t="shared" si="216"/>
        <v>0</v>
      </c>
      <c r="H115" s="3">
        <f t="shared" si="216"/>
        <v>0</v>
      </c>
      <c r="I115" s="3">
        <f t="shared" si="216"/>
        <v>0</v>
      </c>
      <c r="J115" s="3">
        <f t="shared" si="216"/>
        <v>0</v>
      </c>
      <c r="K115" s="3">
        <f t="shared" si="216"/>
        <v>0</v>
      </c>
      <c r="L115" s="3">
        <f t="shared" si="216"/>
        <v>0</v>
      </c>
      <c r="M115" s="3">
        <f t="shared" si="216"/>
        <v>0</v>
      </c>
      <c r="N115" s="3">
        <f t="shared" si="216"/>
        <v>0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>
        <f t="shared" si="217"/>
        <v>0</v>
      </c>
      <c r="G116" s="13">
        <f t="shared" si="217"/>
        <v>0</v>
      </c>
      <c r="H116" s="13">
        <f t="shared" si="217"/>
        <v>0</v>
      </c>
      <c r="I116" s="13">
        <f t="shared" si="217"/>
        <v>0</v>
      </c>
      <c r="J116" s="13">
        <f t="shared" si="217"/>
        <v>0</v>
      </c>
      <c r="K116" s="13">
        <f t="shared" si="217"/>
        <v>0</v>
      </c>
      <c r="L116" s="13">
        <f t="shared" si="217"/>
        <v>0</v>
      </c>
      <c r="M116" s="13">
        <f t="shared" si="217"/>
        <v>0</v>
      </c>
      <c r="N116" s="13">
        <f t="shared" si="217"/>
        <v>0</v>
      </c>
      <c r="O116" s="13">
        <f>SUM(D116:N116)</f>
        <v>0</v>
      </c>
      <c r="P116" s="13">
        <f>(100*O116)/$O$189</f>
        <v>0</v>
      </c>
      <c r="Q116" s="18">
        <f t="shared" ref="Q116" si="218">(1000000*P116)/100</f>
        <v>0</v>
      </c>
      <c r="R116" s="30">
        <f t="shared" ref="R116" si="219">O116-G116-H116-J116-L116-N116</f>
        <v>0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>
        <f t="shared" si="224"/>
        <v>0</v>
      </c>
      <c r="G119" s="3">
        <f t="shared" si="224"/>
        <v>0</v>
      </c>
      <c r="H119" s="3">
        <f t="shared" si="224"/>
        <v>0</v>
      </c>
      <c r="I119" s="3">
        <f t="shared" si="224"/>
        <v>0</v>
      </c>
      <c r="J119" s="3">
        <f t="shared" si="224"/>
        <v>0</v>
      </c>
      <c r="K119" s="3">
        <f t="shared" si="224"/>
        <v>0</v>
      </c>
      <c r="L119" s="3">
        <f t="shared" si="224"/>
        <v>0</v>
      </c>
      <c r="M119" s="3">
        <f t="shared" si="224"/>
        <v>0</v>
      </c>
      <c r="N119" s="3">
        <f t="shared" si="224"/>
        <v>0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>
        <f t="shared" si="225"/>
        <v>0</v>
      </c>
      <c r="G120" s="13">
        <f t="shared" si="225"/>
        <v>0</v>
      </c>
      <c r="H120" s="13">
        <f t="shared" si="225"/>
        <v>0</v>
      </c>
      <c r="I120" s="13">
        <f t="shared" si="225"/>
        <v>0</v>
      </c>
      <c r="J120" s="13">
        <f t="shared" si="225"/>
        <v>0</v>
      </c>
      <c r="K120" s="13">
        <f t="shared" si="225"/>
        <v>0</v>
      </c>
      <c r="L120" s="13">
        <f t="shared" si="225"/>
        <v>0</v>
      </c>
      <c r="M120" s="13">
        <f t="shared" si="225"/>
        <v>0</v>
      </c>
      <c r="N120" s="13">
        <f t="shared" si="225"/>
        <v>0</v>
      </c>
      <c r="O120" s="13">
        <f>SUM(D120:N120)</f>
        <v>0</v>
      </c>
      <c r="P120" s="13">
        <f>(100*O120)/$O$189</f>
        <v>0</v>
      </c>
      <c r="Q120" s="18">
        <f t="shared" ref="Q120" si="226">(1000000*P120)/100</f>
        <v>0</v>
      </c>
      <c r="R120" s="30">
        <f t="shared" ref="R120" si="227">O120-G120-H120-J120-L120-N120</f>
        <v>0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>
        <f t="shared" si="232"/>
        <v>0</v>
      </c>
      <c r="G123" s="3">
        <f t="shared" si="232"/>
        <v>0</v>
      </c>
      <c r="H123" s="3">
        <f t="shared" si="232"/>
        <v>0</v>
      </c>
      <c r="I123" s="3">
        <f t="shared" si="232"/>
        <v>0</v>
      </c>
      <c r="J123" s="3">
        <f t="shared" si="232"/>
        <v>0</v>
      </c>
      <c r="K123" s="3">
        <f t="shared" si="232"/>
        <v>0</v>
      </c>
      <c r="L123" s="3">
        <f t="shared" si="232"/>
        <v>0</v>
      </c>
      <c r="M123" s="3">
        <f t="shared" si="232"/>
        <v>0</v>
      </c>
      <c r="N123" s="3">
        <f t="shared" si="232"/>
        <v>0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>
        <f t="shared" si="233"/>
        <v>0</v>
      </c>
      <c r="G124" s="13">
        <f t="shared" si="233"/>
        <v>0</v>
      </c>
      <c r="H124" s="13">
        <f t="shared" si="233"/>
        <v>0</v>
      </c>
      <c r="I124" s="13">
        <f t="shared" si="233"/>
        <v>0</v>
      </c>
      <c r="J124" s="13">
        <f t="shared" si="233"/>
        <v>0</v>
      </c>
      <c r="K124" s="13">
        <f t="shared" si="233"/>
        <v>0</v>
      </c>
      <c r="L124" s="13">
        <f t="shared" si="233"/>
        <v>0</v>
      </c>
      <c r="M124" s="13">
        <f t="shared" si="233"/>
        <v>0</v>
      </c>
      <c r="N124" s="13">
        <f t="shared" si="233"/>
        <v>0</v>
      </c>
      <c r="O124" s="13">
        <f>SUM(D124:N124)</f>
        <v>0</v>
      </c>
      <c r="P124" s="13">
        <f>(100*O124)/$O$189</f>
        <v>0</v>
      </c>
      <c r="Q124" s="18">
        <f t="shared" ref="Q124" si="234">(1000000*P124)/100</f>
        <v>0</v>
      </c>
      <c r="R124" s="30">
        <f t="shared" ref="R124" si="235">O124-G124-H124-J124-L124-N124</f>
        <v>0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>
        <v>0.5</v>
      </c>
      <c r="J125" s="9"/>
      <c r="K125" s="9">
        <v>2</v>
      </c>
      <c r="L125" s="9">
        <v>0.5</v>
      </c>
      <c r="M125" s="9">
        <v>15</v>
      </c>
      <c r="N125" s="9">
        <v>3</v>
      </c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1.3</v>
      </c>
      <c r="J126" s="3">
        <f t="shared" si="239"/>
        <v>0</v>
      </c>
      <c r="K126" s="3">
        <f t="shared" si="239"/>
        <v>5.2</v>
      </c>
      <c r="L126" s="3">
        <f t="shared" si="239"/>
        <v>1.3</v>
      </c>
      <c r="M126" s="3">
        <f t="shared" si="239"/>
        <v>39</v>
      </c>
      <c r="N126" s="3">
        <f t="shared" si="239"/>
        <v>7.8000000000000007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>
        <f t="shared" si="240"/>
        <v>0</v>
      </c>
      <c r="G127" s="3">
        <f t="shared" si="240"/>
        <v>0</v>
      </c>
      <c r="H127" s="3">
        <f t="shared" si="240"/>
        <v>0</v>
      </c>
      <c r="I127" s="3">
        <f t="shared" si="240"/>
        <v>0.2970620223228399</v>
      </c>
      <c r="J127" s="3">
        <f t="shared" si="240"/>
        <v>0</v>
      </c>
      <c r="K127" s="3">
        <f t="shared" si="240"/>
        <v>1.5843715156204559</v>
      </c>
      <c r="L127" s="3">
        <f t="shared" si="240"/>
        <v>0.37950475796792121</v>
      </c>
      <c r="M127" s="3">
        <f t="shared" si="240"/>
        <v>13.202563856654418</v>
      </c>
      <c r="N127" s="3">
        <f t="shared" si="240"/>
        <v>2.9997330237608848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>
        <f t="shared" si="241"/>
        <v>0</v>
      </c>
      <c r="G128" s="13">
        <f t="shared" si="241"/>
        <v>0</v>
      </c>
      <c r="H128" s="13">
        <f t="shared" si="241"/>
        <v>0</v>
      </c>
      <c r="I128" s="13">
        <f t="shared" si="241"/>
        <v>5.317410199578834E-4</v>
      </c>
      <c r="J128" s="13">
        <f t="shared" si="241"/>
        <v>0</v>
      </c>
      <c r="K128" s="13">
        <f t="shared" si="241"/>
        <v>0.75732958446657794</v>
      </c>
      <c r="L128" s="13">
        <f t="shared" si="241"/>
        <v>1.9354742656363982E-4</v>
      </c>
      <c r="M128" s="13">
        <f t="shared" si="241"/>
        <v>5.5318742559382003E-2</v>
      </c>
      <c r="N128" s="13">
        <f t="shared" si="241"/>
        <v>1.7998398142565308E-4</v>
      </c>
      <c r="O128" s="13">
        <f>SUM(D128:N128)</f>
        <v>0.81355359945390704</v>
      </c>
      <c r="P128" s="13">
        <f>(100*O128)/$O$189</f>
        <v>0.11830409484846252</v>
      </c>
      <c r="Q128" s="18">
        <f t="shared" ref="Q128" si="242">(1000000*P128)/100</f>
        <v>1183.0409484846252</v>
      </c>
      <c r="R128" s="30">
        <f t="shared" ref="R128" si="243">O128-G128-H128-J128-L128-N128</f>
        <v>0.8131800680459178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>
        <v>0.5</v>
      </c>
      <c r="N129" s="9">
        <v>1</v>
      </c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</v>
      </c>
      <c r="L130" s="3">
        <f t="shared" si="247"/>
        <v>0</v>
      </c>
      <c r="M130" s="3">
        <f t="shared" si="247"/>
        <v>0.9</v>
      </c>
      <c r="N130" s="3">
        <f t="shared" si="247"/>
        <v>1.8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>
        <f t="shared" si="248"/>
        <v>0</v>
      </c>
      <c r="G131" s="3">
        <f t="shared" si="248"/>
        <v>0</v>
      </c>
      <c r="H131" s="3">
        <f t="shared" si="248"/>
        <v>0</v>
      </c>
      <c r="I131" s="3">
        <f t="shared" si="248"/>
        <v>0</v>
      </c>
      <c r="J131" s="3">
        <f t="shared" si="248"/>
        <v>0</v>
      </c>
      <c r="K131" s="3">
        <f t="shared" si="248"/>
        <v>0</v>
      </c>
      <c r="L131" s="3">
        <f t="shared" si="248"/>
        <v>0</v>
      </c>
      <c r="M131" s="3">
        <f t="shared" si="248"/>
        <v>0.30467455053817888</v>
      </c>
      <c r="N131" s="3">
        <f t="shared" si="248"/>
        <v>0.69224608240635799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>
        <f t="shared" si="249"/>
        <v>0</v>
      </c>
      <c r="G132" s="13">
        <f t="shared" si="249"/>
        <v>0</v>
      </c>
      <c r="H132" s="13">
        <f t="shared" si="249"/>
        <v>0</v>
      </c>
      <c r="I132" s="13">
        <f t="shared" si="249"/>
        <v>0</v>
      </c>
      <c r="J132" s="13">
        <f t="shared" si="249"/>
        <v>0</v>
      </c>
      <c r="K132" s="13">
        <f t="shared" si="249"/>
        <v>0</v>
      </c>
      <c r="L132" s="13">
        <f t="shared" si="249"/>
        <v>0</v>
      </c>
      <c r="M132" s="13">
        <f t="shared" si="249"/>
        <v>1.2765863667549696E-3</v>
      </c>
      <c r="N132" s="13">
        <f t="shared" si="249"/>
        <v>4.1534764944381484E-5</v>
      </c>
      <c r="O132" s="13">
        <f>SUM(D132:N132)</f>
        <v>1.3181211316993511E-3</v>
      </c>
      <c r="P132" s="13">
        <f>(100*O132)/$O$189</f>
        <v>1.9167652566591309E-4</v>
      </c>
      <c r="Q132" s="18">
        <f t="shared" ref="Q132" si="250">(1000000*P132)/100</f>
        <v>1.9167652566591309</v>
      </c>
      <c r="R132" s="30">
        <f t="shared" ref="R132" si="251">O132-G132-H132-J132-L132-N132</f>
        <v>1.2765863667549696E-3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>
        <f t="shared" si="256"/>
        <v>0</v>
      </c>
      <c r="G135" s="3">
        <f t="shared" si="256"/>
        <v>0</v>
      </c>
      <c r="H135" s="3">
        <f t="shared" si="256"/>
        <v>0</v>
      </c>
      <c r="I135" s="3">
        <f t="shared" si="256"/>
        <v>0</v>
      </c>
      <c r="J135" s="3">
        <f t="shared" si="256"/>
        <v>0</v>
      </c>
      <c r="K135" s="3">
        <f t="shared" si="256"/>
        <v>0</v>
      </c>
      <c r="L135" s="3">
        <f t="shared" si="256"/>
        <v>0</v>
      </c>
      <c r="M135" s="3">
        <f t="shared" si="256"/>
        <v>0</v>
      </c>
      <c r="N135" s="3">
        <f t="shared" si="256"/>
        <v>0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>
        <f t="shared" si="257"/>
        <v>0</v>
      </c>
      <c r="G136" s="13">
        <f t="shared" si="257"/>
        <v>0</v>
      </c>
      <c r="H136" s="13">
        <f t="shared" si="257"/>
        <v>0</v>
      </c>
      <c r="I136" s="13">
        <f t="shared" si="257"/>
        <v>0</v>
      </c>
      <c r="J136" s="13">
        <f t="shared" si="257"/>
        <v>0</v>
      </c>
      <c r="K136" s="13">
        <f t="shared" si="257"/>
        <v>0</v>
      </c>
      <c r="L136" s="13">
        <f t="shared" si="257"/>
        <v>0</v>
      </c>
      <c r="M136" s="13">
        <f t="shared" si="257"/>
        <v>0</v>
      </c>
      <c r="N136" s="13">
        <f t="shared" si="257"/>
        <v>0</v>
      </c>
      <c r="O136" s="13">
        <f>SUM(D136:N136)</f>
        <v>0</v>
      </c>
      <c r="P136" s="13">
        <f>(100*O136)/$O$189</f>
        <v>0</v>
      </c>
      <c r="Q136" s="18">
        <f t="shared" ref="Q136" si="258">(1000000*P136)/100</f>
        <v>0</v>
      </c>
      <c r="R136" s="30">
        <f t="shared" ref="R136" si="259">O136-G136-H136-J136-L136-N136</f>
        <v>0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>
        <v>8</v>
      </c>
      <c r="N137" s="9">
        <v>2</v>
      </c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>
        <f t="shared" si="264"/>
        <v>0</v>
      </c>
      <c r="G139" s="3">
        <f t="shared" si="264"/>
        <v>0</v>
      </c>
      <c r="H139" s="3">
        <f t="shared" si="264"/>
        <v>0</v>
      </c>
      <c r="I139" s="3">
        <f t="shared" si="264"/>
        <v>0</v>
      </c>
      <c r="J139" s="3">
        <f t="shared" si="264"/>
        <v>0</v>
      </c>
      <c r="K139" s="3">
        <f t="shared" si="264"/>
        <v>0</v>
      </c>
      <c r="L139" s="3">
        <f t="shared" si="264"/>
        <v>0</v>
      </c>
      <c r="M139" s="3">
        <f t="shared" si="264"/>
        <v>0</v>
      </c>
      <c r="N139" s="3">
        <f t="shared" si="264"/>
        <v>0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>
        <f t="shared" si="265"/>
        <v>0</v>
      </c>
      <c r="G140" s="13">
        <f t="shared" si="265"/>
        <v>0</v>
      </c>
      <c r="H140" s="13">
        <f t="shared" si="265"/>
        <v>0</v>
      </c>
      <c r="I140" s="13">
        <f t="shared" si="265"/>
        <v>0</v>
      </c>
      <c r="J140" s="13">
        <f t="shared" si="265"/>
        <v>0</v>
      </c>
      <c r="K140" s="13">
        <f t="shared" si="265"/>
        <v>0</v>
      </c>
      <c r="L140" s="13">
        <f t="shared" si="265"/>
        <v>0</v>
      </c>
      <c r="M140" s="13">
        <f t="shared" si="265"/>
        <v>0</v>
      </c>
      <c r="N140" s="13">
        <f t="shared" si="265"/>
        <v>0</v>
      </c>
      <c r="O140" s="13">
        <f>SUM(D140:N140)</f>
        <v>0</v>
      </c>
      <c r="P140" s="13">
        <f>(100*O140)/$O$189</f>
        <v>0</v>
      </c>
      <c r="Q140" s="18">
        <f t="shared" ref="Q140" si="266">(1000000*P140)/100</f>
        <v>0</v>
      </c>
      <c r="R140" s="30">
        <f t="shared" ref="R140" si="267">O140-G140-H140-J140-L140-N140</f>
        <v>0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>
        <v>5.0000000000000001E-3</v>
      </c>
      <c r="L141" s="9">
        <v>5.0000000000000001E-3</v>
      </c>
      <c r="M141" s="9">
        <v>1E-3</v>
      </c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>
        <f t="shared" si="272"/>
        <v>0</v>
      </c>
      <c r="G143" s="3">
        <f t="shared" si="272"/>
        <v>0</v>
      </c>
      <c r="H143" s="3">
        <f t="shared" si="272"/>
        <v>0</v>
      </c>
      <c r="I143" s="3">
        <f t="shared" si="272"/>
        <v>0</v>
      </c>
      <c r="J143" s="3">
        <f t="shared" si="272"/>
        <v>0</v>
      </c>
      <c r="K143" s="3">
        <f t="shared" si="272"/>
        <v>0</v>
      </c>
      <c r="L143" s="3">
        <f t="shared" si="272"/>
        <v>0</v>
      </c>
      <c r="M143" s="3">
        <f t="shared" si="272"/>
        <v>0</v>
      </c>
      <c r="N143" s="3">
        <f t="shared" si="272"/>
        <v>0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>
        <f t="shared" si="273"/>
        <v>0</v>
      </c>
      <c r="G144" s="13">
        <f t="shared" si="273"/>
        <v>0</v>
      </c>
      <c r="H144" s="13">
        <f t="shared" si="273"/>
        <v>0</v>
      </c>
      <c r="I144" s="13">
        <f t="shared" si="273"/>
        <v>0</v>
      </c>
      <c r="J144" s="13">
        <f t="shared" si="273"/>
        <v>0</v>
      </c>
      <c r="K144" s="13">
        <f t="shared" si="273"/>
        <v>0</v>
      </c>
      <c r="L144" s="13">
        <f t="shared" si="273"/>
        <v>0</v>
      </c>
      <c r="M144" s="13">
        <f t="shared" si="273"/>
        <v>0</v>
      </c>
      <c r="N144" s="13">
        <f t="shared" si="273"/>
        <v>0</v>
      </c>
      <c r="O144" s="13">
        <f>SUM(D144:N144)</f>
        <v>0</v>
      </c>
      <c r="P144" s="13">
        <f>(100*O144)/$O$189</f>
        <v>0</v>
      </c>
      <c r="Q144" s="18">
        <f t="shared" ref="Q144" si="274">(1000000*P144)/100</f>
        <v>0</v>
      </c>
      <c r="R144" s="30">
        <f t="shared" ref="R144" si="275">O144-G144-H144-J144-L144-N144</f>
        <v>0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>
        <f t="shared" si="280"/>
        <v>0</v>
      </c>
      <c r="G147" s="3">
        <f t="shared" si="280"/>
        <v>0</v>
      </c>
      <c r="H147" s="3">
        <f t="shared" si="280"/>
        <v>0</v>
      </c>
      <c r="I147" s="3">
        <f t="shared" si="280"/>
        <v>0</v>
      </c>
      <c r="J147" s="3">
        <f t="shared" si="280"/>
        <v>0</v>
      </c>
      <c r="K147" s="3">
        <f t="shared" si="280"/>
        <v>0</v>
      </c>
      <c r="L147" s="3">
        <f t="shared" si="280"/>
        <v>0</v>
      </c>
      <c r="M147" s="3">
        <f t="shared" si="280"/>
        <v>0</v>
      </c>
      <c r="N147" s="3">
        <f t="shared" si="280"/>
        <v>0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>
        <f t="shared" si="281"/>
        <v>0</v>
      </c>
      <c r="G148" s="13">
        <f t="shared" si="281"/>
        <v>0</v>
      </c>
      <c r="H148" s="13">
        <f t="shared" si="281"/>
        <v>0</v>
      </c>
      <c r="I148" s="13">
        <f t="shared" si="281"/>
        <v>0</v>
      </c>
      <c r="J148" s="13">
        <f t="shared" si="281"/>
        <v>0</v>
      </c>
      <c r="K148" s="13">
        <f t="shared" si="281"/>
        <v>0</v>
      </c>
      <c r="L148" s="13">
        <f t="shared" si="281"/>
        <v>0</v>
      </c>
      <c r="M148" s="13">
        <f t="shared" si="281"/>
        <v>0</v>
      </c>
      <c r="N148" s="13">
        <f t="shared" si="281"/>
        <v>0</v>
      </c>
      <c r="O148" s="13">
        <f>SUM(D148:N148)</f>
        <v>0</v>
      </c>
      <c r="P148" s="13">
        <f>(100*O148)/$O$189</f>
        <v>0</v>
      </c>
      <c r="Q148" s="18">
        <f t="shared" ref="Q148" si="282">(1000000*P148)/100</f>
        <v>0</v>
      </c>
      <c r="R148" s="30">
        <f t="shared" ref="R148" si="283">O148-G148-H148-J148-L148-N148</f>
        <v>0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>
        <v>3</v>
      </c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7.8000000000000007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>
        <f t="shared" si="288"/>
        <v>0</v>
      </c>
      <c r="G151" s="3">
        <f t="shared" si="288"/>
        <v>0</v>
      </c>
      <c r="H151" s="3">
        <f t="shared" si="288"/>
        <v>0</v>
      </c>
      <c r="I151" s="3">
        <f t="shared" si="288"/>
        <v>0</v>
      </c>
      <c r="J151" s="3">
        <f t="shared" si="288"/>
        <v>0</v>
      </c>
      <c r="K151" s="3">
        <f t="shared" si="288"/>
        <v>0</v>
      </c>
      <c r="L151" s="3">
        <f t="shared" si="288"/>
        <v>0</v>
      </c>
      <c r="M151" s="3">
        <f t="shared" si="288"/>
        <v>0</v>
      </c>
      <c r="N151" s="3">
        <f t="shared" si="288"/>
        <v>2.9997330237608848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>
        <f t="shared" si="289"/>
        <v>0</v>
      </c>
      <c r="G152" s="13">
        <f t="shared" si="289"/>
        <v>0</v>
      </c>
      <c r="H152" s="13">
        <f t="shared" si="289"/>
        <v>0</v>
      </c>
      <c r="I152" s="13">
        <f t="shared" si="289"/>
        <v>0</v>
      </c>
      <c r="J152" s="13">
        <f t="shared" si="289"/>
        <v>0</v>
      </c>
      <c r="K152" s="13">
        <f t="shared" si="289"/>
        <v>0</v>
      </c>
      <c r="L152" s="13">
        <f t="shared" si="289"/>
        <v>0</v>
      </c>
      <c r="M152" s="13">
        <f t="shared" si="289"/>
        <v>0</v>
      </c>
      <c r="N152" s="13">
        <f t="shared" si="289"/>
        <v>1.7998398142565308E-4</v>
      </c>
      <c r="O152" s="13">
        <f>SUM(D152:N152)</f>
        <v>1.7998398142565308E-4</v>
      </c>
      <c r="P152" s="13">
        <f>(100*O152)/$O$189</f>
        <v>2.6172635735466074E-5</v>
      </c>
      <c r="Q152" s="18">
        <f t="shared" ref="Q152" si="290">(1000000*P152)/100</f>
        <v>0.26172635735466071</v>
      </c>
      <c r="R152" s="30">
        <f t="shared" ref="R152" si="291">O152-G152-H152-J152-L152-N152</f>
        <v>0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>
        <v>1</v>
      </c>
      <c r="H153" s="9"/>
      <c r="I153" s="9">
        <v>8</v>
      </c>
      <c r="J153" s="9">
        <v>0.5</v>
      </c>
      <c r="K153" s="9"/>
      <c r="L153" s="9"/>
      <c r="M153" s="9">
        <v>0.5</v>
      </c>
      <c r="N153" s="9">
        <v>0.5</v>
      </c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>
        <f t="shared" si="296"/>
        <v>0</v>
      </c>
      <c r="G155" s="3">
        <f t="shared" si="296"/>
        <v>0</v>
      </c>
      <c r="H155" s="3">
        <f t="shared" si="296"/>
        <v>0</v>
      </c>
      <c r="I155" s="3">
        <f t="shared" si="296"/>
        <v>0</v>
      </c>
      <c r="J155" s="3">
        <f t="shared" si="296"/>
        <v>0</v>
      </c>
      <c r="K155" s="3">
        <f t="shared" si="296"/>
        <v>0</v>
      </c>
      <c r="L155" s="3">
        <f t="shared" si="296"/>
        <v>0</v>
      </c>
      <c r="M155" s="3">
        <f t="shared" si="296"/>
        <v>0</v>
      </c>
      <c r="N155" s="3">
        <f t="shared" si="296"/>
        <v>0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>
        <f t="shared" si="297"/>
        <v>0</v>
      </c>
      <c r="G156" s="13">
        <f t="shared" si="297"/>
        <v>0</v>
      </c>
      <c r="H156" s="13">
        <f t="shared" si="297"/>
        <v>0</v>
      </c>
      <c r="I156" s="13">
        <f t="shared" si="297"/>
        <v>0</v>
      </c>
      <c r="J156" s="13">
        <f t="shared" si="297"/>
        <v>0</v>
      </c>
      <c r="K156" s="13">
        <f t="shared" si="297"/>
        <v>0</v>
      </c>
      <c r="L156" s="13">
        <f t="shared" si="297"/>
        <v>0</v>
      </c>
      <c r="M156" s="13">
        <f t="shared" si="297"/>
        <v>0</v>
      </c>
      <c r="N156" s="13">
        <f t="shared" si="297"/>
        <v>0</v>
      </c>
      <c r="O156" s="13">
        <f>SUM(D156:N156)</f>
        <v>0</v>
      </c>
      <c r="P156" s="13">
        <f>(100*O156)/$O$189</f>
        <v>0</v>
      </c>
      <c r="Q156" s="18">
        <f t="shared" ref="Q156" si="298">(1000000*P156)/100</f>
        <v>0</v>
      </c>
      <c r="R156" s="30">
        <f t="shared" ref="R156" si="299">O156-G156-H156-J156-L156-N156</f>
        <v>0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>
        <f t="shared" si="304"/>
        <v>0</v>
      </c>
      <c r="G159" s="3">
        <f t="shared" si="304"/>
        <v>0</v>
      </c>
      <c r="H159" s="3">
        <f t="shared" si="304"/>
        <v>0</v>
      </c>
      <c r="I159" s="3">
        <f t="shared" si="304"/>
        <v>0</v>
      </c>
      <c r="J159" s="3">
        <f t="shared" si="304"/>
        <v>0</v>
      </c>
      <c r="K159" s="3">
        <f t="shared" si="304"/>
        <v>0</v>
      </c>
      <c r="L159" s="3">
        <f t="shared" si="304"/>
        <v>0</v>
      </c>
      <c r="M159" s="3">
        <f t="shared" si="304"/>
        <v>0</v>
      </c>
      <c r="N159" s="3">
        <f t="shared" si="304"/>
        <v>0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>
        <f t="shared" si="305"/>
        <v>0</v>
      </c>
      <c r="G160" s="13">
        <f t="shared" si="305"/>
        <v>0</v>
      </c>
      <c r="H160" s="13">
        <f t="shared" si="305"/>
        <v>0</v>
      </c>
      <c r="I160" s="13">
        <f t="shared" si="305"/>
        <v>0</v>
      </c>
      <c r="J160" s="13">
        <f t="shared" si="305"/>
        <v>0</v>
      </c>
      <c r="K160" s="13">
        <f t="shared" si="305"/>
        <v>0</v>
      </c>
      <c r="L160" s="13">
        <f t="shared" si="305"/>
        <v>0</v>
      </c>
      <c r="M160" s="13">
        <f t="shared" si="305"/>
        <v>0</v>
      </c>
      <c r="N160" s="13">
        <f t="shared" si="305"/>
        <v>0</v>
      </c>
      <c r="O160" s="13">
        <f>SUM(D160:N160)</f>
        <v>0</v>
      </c>
      <c r="P160" s="13">
        <f>(100*O160)/$O$189</f>
        <v>0</v>
      </c>
      <c r="Q160" s="18">
        <f t="shared" ref="Q160" si="306">(1000000*P160)/100</f>
        <v>0</v>
      </c>
      <c r="R160" s="30">
        <f t="shared" ref="R160" si="307">O160-G160-H160-J160-L160-N160</f>
        <v>0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</v>
      </c>
      <c r="F163" s="3">
        <f t="shared" si="312"/>
        <v>0</v>
      </c>
      <c r="G163" s="3">
        <f t="shared" si="312"/>
        <v>0</v>
      </c>
      <c r="H163" s="3">
        <f t="shared" si="312"/>
        <v>0</v>
      </c>
      <c r="I163" s="3">
        <f t="shared" si="312"/>
        <v>0</v>
      </c>
      <c r="J163" s="3">
        <f t="shared" si="312"/>
        <v>0</v>
      </c>
      <c r="K163" s="3">
        <f t="shared" si="312"/>
        <v>0</v>
      </c>
      <c r="L163" s="3">
        <f t="shared" si="312"/>
        <v>0</v>
      </c>
      <c r="M163" s="3">
        <f t="shared" si="312"/>
        <v>0</v>
      </c>
      <c r="N163" s="3">
        <f t="shared" si="312"/>
        <v>0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</v>
      </c>
      <c r="F164" s="13">
        <f t="shared" si="313"/>
        <v>0</v>
      </c>
      <c r="G164" s="13">
        <f t="shared" si="313"/>
        <v>0</v>
      </c>
      <c r="H164" s="13">
        <f t="shared" si="313"/>
        <v>0</v>
      </c>
      <c r="I164" s="13">
        <f t="shared" si="313"/>
        <v>0</v>
      </c>
      <c r="J164" s="13">
        <f t="shared" si="313"/>
        <v>0</v>
      </c>
      <c r="K164" s="13">
        <f t="shared" si="313"/>
        <v>0</v>
      </c>
      <c r="L164" s="13">
        <f t="shared" si="313"/>
        <v>0</v>
      </c>
      <c r="M164" s="13">
        <f t="shared" si="313"/>
        <v>0</v>
      </c>
      <c r="N164" s="13">
        <f t="shared" si="313"/>
        <v>0</v>
      </c>
      <c r="O164" s="13">
        <f>SUM(D164:N164)</f>
        <v>0</v>
      </c>
      <c r="P164" s="13">
        <f>(100*O164)/$O$189</f>
        <v>0</v>
      </c>
      <c r="Q164" s="18">
        <f t="shared" ref="Q164" si="314">(1000000*P164)/100</f>
        <v>0</v>
      </c>
      <c r="R164" s="30">
        <f t="shared" ref="R164" si="315">O164-G164-H164-J164-L164-N164</f>
        <v>0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>
        <f t="shared" si="320"/>
        <v>0</v>
      </c>
      <c r="G167" s="3">
        <f t="shared" si="320"/>
        <v>0</v>
      </c>
      <c r="H167" s="3">
        <f t="shared" si="320"/>
        <v>0</v>
      </c>
      <c r="I167" s="3">
        <f t="shared" si="320"/>
        <v>0</v>
      </c>
      <c r="J167" s="3">
        <f t="shared" si="320"/>
        <v>0</v>
      </c>
      <c r="K167" s="3">
        <f t="shared" si="320"/>
        <v>0</v>
      </c>
      <c r="L167" s="3">
        <f t="shared" si="320"/>
        <v>0</v>
      </c>
      <c r="M167" s="3">
        <f t="shared" si="320"/>
        <v>0</v>
      </c>
      <c r="N167" s="3">
        <f t="shared" si="320"/>
        <v>0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>
        <f t="shared" si="321"/>
        <v>0</v>
      </c>
      <c r="G168" s="13">
        <f t="shared" si="321"/>
        <v>0</v>
      </c>
      <c r="H168" s="13">
        <f t="shared" si="321"/>
        <v>0</v>
      </c>
      <c r="I168" s="13">
        <f t="shared" si="321"/>
        <v>0</v>
      </c>
      <c r="J168" s="13">
        <f t="shared" si="321"/>
        <v>0</v>
      </c>
      <c r="K168" s="13">
        <f t="shared" si="321"/>
        <v>0</v>
      </c>
      <c r="L168" s="13">
        <f t="shared" si="321"/>
        <v>0</v>
      </c>
      <c r="M168" s="13">
        <f t="shared" si="321"/>
        <v>0</v>
      </c>
      <c r="N168" s="13">
        <f t="shared" si="321"/>
        <v>0</v>
      </c>
      <c r="O168" s="13">
        <f>SUM(D168:N168)</f>
        <v>0</v>
      </c>
      <c r="P168" s="13">
        <f>(100*O168)/$O$189</f>
        <v>0</v>
      </c>
      <c r="Q168" s="18">
        <f t="shared" ref="Q168" si="322">(1000000*P168)/100</f>
        <v>0</v>
      </c>
      <c r="R168" s="30">
        <f t="shared" ref="R168" si="323">O168-G168-H168-J168-L168-N168</f>
        <v>0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>
        <f t="shared" si="328"/>
        <v>0</v>
      </c>
      <c r="G171" s="3">
        <f t="shared" si="328"/>
        <v>0</v>
      </c>
      <c r="H171" s="3">
        <f t="shared" si="328"/>
        <v>0</v>
      </c>
      <c r="I171" s="3">
        <f t="shared" si="328"/>
        <v>0</v>
      </c>
      <c r="J171" s="3">
        <f t="shared" si="328"/>
        <v>0</v>
      </c>
      <c r="K171" s="3">
        <f t="shared" si="328"/>
        <v>0</v>
      </c>
      <c r="L171" s="3">
        <f t="shared" si="328"/>
        <v>0</v>
      </c>
      <c r="M171" s="3">
        <f t="shared" si="328"/>
        <v>0</v>
      </c>
      <c r="N171" s="3">
        <f t="shared" si="328"/>
        <v>0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>
        <f t="shared" si="329"/>
        <v>0</v>
      </c>
      <c r="G172" s="13">
        <f t="shared" si="329"/>
        <v>0</v>
      </c>
      <c r="H172" s="13">
        <f t="shared" si="329"/>
        <v>0</v>
      </c>
      <c r="I172" s="13">
        <f t="shared" si="329"/>
        <v>0</v>
      </c>
      <c r="J172" s="13">
        <f t="shared" si="329"/>
        <v>0</v>
      </c>
      <c r="K172" s="13">
        <f t="shared" si="329"/>
        <v>0</v>
      </c>
      <c r="L172" s="13">
        <f t="shared" si="329"/>
        <v>0</v>
      </c>
      <c r="M172" s="13">
        <f t="shared" si="329"/>
        <v>0</v>
      </c>
      <c r="N172" s="13">
        <f t="shared" si="329"/>
        <v>0</v>
      </c>
      <c r="O172" s="13">
        <f>SUM(D172:N172)</f>
        <v>0</v>
      </c>
      <c r="P172" s="13">
        <f>(100*O172)/$O$189</f>
        <v>0</v>
      </c>
      <c r="Q172" s="18">
        <f t="shared" ref="Q172" si="330">(1000000*P172)/100</f>
        <v>0</v>
      </c>
      <c r="R172" s="30">
        <f t="shared" ref="R172" si="331">O172-G172-H172-J172-L172-N172</f>
        <v>0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/>
      <c r="E173" s="9">
        <v>2</v>
      </c>
      <c r="F173" s="9"/>
      <c r="G173" s="9">
        <v>5</v>
      </c>
      <c r="H173" s="9">
        <v>2</v>
      </c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>
        <f t="shared" si="336"/>
        <v>0</v>
      </c>
      <c r="G175" s="3">
        <f t="shared" si="336"/>
        <v>0</v>
      </c>
      <c r="H175" s="3">
        <f t="shared" si="336"/>
        <v>0</v>
      </c>
      <c r="I175" s="3">
        <f t="shared" si="336"/>
        <v>0</v>
      </c>
      <c r="J175" s="3">
        <f t="shared" si="336"/>
        <v>0</v>
      </c>
      <c r="K175" s="3">
        <f t="shared" si="336"/>
        <v>0</v>
      </c>
      <c r="L175" s="3">
        <f t="shared" si="336"/>
        <v>0</v>
      </c>
      <c r="M175" s="3">
        <f t="shared" si="336"/>
        <v>0</v>
      </c>
      <c r="N175" s="3">
        <f t="shared" si="336"/>
        <v>0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>
        <f t="shared" si="337"/>
        <v>0</v>
      </c>
      <c r="G176" s="13">
        <f t="shared" si="337"/>
        <v>0</v>
      </c>
      <c r="H176" s="13">
        <f t="shared" si="337"/>
        <v>0</v>
      </c>
      <c r="I176" s="13">
        <f t="shared" si="337"/>
        <v>0</v>
      </c>
      <c r="J176" s="13">
        <f t="shared" si="337"/>
        <v>0</v>
      </c>
      <c r="K176" s="13">
        <f t="shared" si="337"/>
        <v>0</v>
      </c>
      <c r="L176" s="13">
        <f t="shared" si="337"/>
        <v>0</v>
      </c>
      <c r="M176" s="13">
        <f t="shared" si="337"/>
        <v>0</v>
      </c>
      <c r="N176" s="13">
        <f t="shared" si="337"/>
        <v>0</v>
      </c>
      <c r="O176" s="13">
        <f>SUM(D176:N176)</f>
        <v>0</v>
      </c>
      <c r="P176" s="13">
        <f>(100*O176)/$O$189</f>
        <v>0</v>
      </c>
      <c r="Q176" s="18">
        <f t="shared" ref="Q176" si="338">(1000000*P176)/100</f>
        <v>0</v>
      </c>
      <c r="R176" s="30">
        <f t="shared" ref="R176" si="339">O176-G176-H176-J176-L176-N176</f>
        <v>0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>
        <f t="shared" si="344"/>
        <v>0</v>
      </c>
      <c r="G179" s="3">
        <f t="shared" si="344"/>
        <v>0</v>
      </c>
      <c r="H179" s="3">
        <f t="shared" si="344"/>
        <v>0</v>
      </c>
      <c r="I179" s="3">
        <f t="shared" si="344"/>
        <v>0</v>
      </c>
      <c r="J179" s="3">
        <f t="shared" si="344"/>
        <v>0</v>
      </c>
      <c r="K179" s="3">
        <f t="shared" si="344"/>
        <v>0</v>
      </c>
      <c r="L179" s="3">
        <f t="shared" si="344"/>
        <v>0</v>
      </c>
      <c r="M179" s="3">
        <f t="shared" si="344"/>
        <v>0</v>
      </c>
      <c r="N179" s="3">
        <f t="shared" si="344"/>
        <v>0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>
        <f t="shared" si="345"/>
        <v>0</v>
      </c>
      <c r="G180" s="13">
        <f t="shared" si="345"/>
        <v>0</v>
      </c>
      <c r="H180" s="13">
        <f t="shared" si="345"/>
        <v>0</v>
      </c>
      <c r="I180" s="13">
        <f t="shared" si="345"/>
        <v>0</v>
      </c>
      <c r="J180" s="13">
        <f t="shared" si="345"/>
        <v>0</v>
      </c>
      <c r="K180" s="13">
        <f t="shared" si="345"/>
        <v>0</v>
      </c>
      <c r="L180" s="13">
        <f t="shared" si="345"/>
        <v>0</v>
      </c>
      <c r="M180" s="13">
        <f t="shared" si="345"/>
        <v>0</v>
      </c>
      <c r="N180" s="13">
        <f t="shared" si="345"/>
        <v>0</v>
      </c>
      <c r="O180" s="13">
        <f>SUM(D180:N180)</f>
        <v>0</v>
      </c>
      <c r="P180" s="13">
        <f>(100*O180)/$O$189</f>
        <v>0</v>
      </c>
      <c r="Q180" s="18">
        <f t="shared" ref="Q180" si="346">(1000000*P180)/100</f>
        <v>0</v>
      </c>
      <c r="R180" s="30">
        <f t="shared" ref="R180" si="347">O180-G180-H180-J180-L180-N180</f>
        <v>0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>
        <v>6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>
        <f t="shared" si="352"/>
        <v>0</v>
      </c>
      <c r="G183" s="3">
        <f t="shared" si="352"/>
        <v>0</v>
      </c>
      <c r="H183" s="3">
        <f t="shared" si="352"/>
        <v>0</v>
      </c>
      <c r="I183" s="3">
        <f t="shared" si="352"/>
        <v>0</v>
      </c>
      <c r="J183" s="3">
        <f t="shared" si="352"/>
        <v>0</v>
      </c>
      <c r="K183" s="3">
        <f t="shared" si="352"/>
        <v>0</v>
      </c>
      <c r="L183" s="3">
        <f t="shared" si="352"/>
        <v>0</v>
      </c>
      <c r="M183" s="3">
        <f t="shared" si="352"/>
        <v>0</v>
      </c>
      <c r="N183" s="3">
        <f t="shared" si="352"/>
        <v>0</v>
      </c>
      <c r="O183" s="3"/>
      <c r="P183" s="3"/>
      <c r="Q183" s="16"/>
      <c r="R183" s="14"/>
    </row>
    <row r="184" spans="1:21" ht="29.25" thickBot="1" x14ac:dyDescent="0.25">
      <c r="A184" s="21" t="s">
        <v>75</v>
      </c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>
        <f t="shared" si="353"/>
        <v>0</v>
      </c>
      <c r="G184" s="13">
        <f t="shared" si="353"/>
        <v>0</v>
      </c>
      <c r="H184" s="13">
        <f t="shared" si="353"/>
        <v>0</v>
      </c>
      <c r="I184" s="13">
        <f t="shared" si="353"/>
        <v>0</v>
      </c>
      <c r="J184" s="13">
        <f t="shared" si="353"/>
        <v>0</v>
      </c>
      <c r="K184" s="13">
        <f t="shared" si="353"/>
        <v>0</v>
      </c>
      <c r="L184" s="13">
        <f t="shared" si="353"/>
        <v>0</v>
      </c>
      <c r="M184" s="13">
        <f t="shared" si="353"/>
        <v>0</v>
      </c>
      <c r="N184" s="13">
        <f t="shared" si="353"/>
        <v>0</v>
      </c>
      <c r="O184" s="13">
        <f>SUM(D184:N184)</f>
        <v>0</v>
      </c>
      <c r="P184" s="13">
        <f>(100*O184)/$O$189</f>
        <v>0</v>
      </c>
      <c r="Q184" s="18">
        <f t="shared" ref="Q184" si="354">(1000000*P184)/100</f>
        <v>0</v>
      </c>
      <c r="R184" s="30">
        <f t="shared" ref="R184" si="355">O184-G184-H184-J184-L184-N184</f>
        <v>0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>
        <f t="shared" si="360"/>
        <v>0</v>
      </c>
      <c r="G187" s="3">
        <f t="shared" si="360"/>
        <v>0</v>
      </c>
      <c r="H187" s="3">
        <f t="shared" si="360"/>
        <v>0</v>
      </c>
      <c r="I187" s="3">
        <f t="shared" si="360"/>
        <v>0</v>
      </c>
      <c r="J187" s="3">
        <f t="shared" si="360"/>
        <v>0</v>
      </c>
      <c r="K187" s="3">
        <f t="shared" si="360"/>
        <v>0</v>
      </c>
      <c r="L187" s="3">
        <f t="shared" si="360"/>
        <v>0</v>
      </c>
      <c r="M187" s="3">
        <f t="shared" si="360"/>
        <v>0</v>
      </c>
      <c r="N187" s="3">
        <f t="shared" si="360"/>
        <v>0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>
        <f t="shared" si="361"/>
        <v>0</v>
      </c>
      <c r="G188" s="13">
        <f t="shared" si="361"/>
        <v>0</v>
      </c>
      <c r="H188" s="13">
        <f t="shared" si="361"/>
        <v>0</v>
      </c>
      <c r="I188" s="13">
        <f t="shared" si="361"/>
        <v>0</v>
      </c>
      <c r="J188" s="13">
        <f t="shared" si="361"/>
        <v>0</v>
      </c>
      <c r="K188" s="13">
        <f t="shared" si="361"/>
        <v>0</v>
      </c>
      <c r="L188" s="13">
        <f t="shared" si="361"/>
        <v>0</v>
      </c>
      <c r="M188" s="13">
        <f t="shared" si="361"/>
        <v>0</v>
      </c>
      <c r="N188" s="13">
        <f t="shared" si="361"/>
        <v>0</v>
      </c>
      <c r="O188" s="13">
        <f>SUM(D188:N188)</f>
        <v>0</v>
      </c>
      <c r="P188" s="13">
        <f t="shared" ref="P188" si="362">(100*O188)/$O$189</f>
        <v>0</v>
      </c>
      <c r="Q188" s="18">
        <f t="shared" ref="Q188" si="363">(1000000*P188)/100</f>
        <v>0</v>
      </c>
      <c r="R188" s="30">
        <f t="shared" ref="R188" si="364">O188-G188-H188-J188-L188-N188</f>
        <v>0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253.24</v>
      </c>
      <c r="E189" s="9">
        <f t="shared" si="368"/>
        <v>268.00513999999998</v>
      </c>
      <c r="F189" s="9">
        <f t="shared" si="368"/>
        <v>267</v>
      </c>
      <c r="G189" s="9">
        <f t="shared" si="368"/>
        <v>257.86</v>
      </c>
      <c r="H189" s="9">
        <f t="shared" si="368"/>
        <v>267.39999999999998</v>
      </c>
      <c r="I189" s="9">
        <f t="shared" si="368"/>
        <v>437.61905000000002</v>
      </c>
      <c r="J189" s="9">
        <f t="shared" si="368"/>
        <v>501.52</v>
      </c>
      <c r="K189" s="9">
        <f t="shared" si="368"/>
        <v>328.20585</v>
      </c>
      <c r="L189" s="9">
        <f t="shared" si="368"/>
        <v>342.5517000000001</v>
      </c>
      <c r="M189" s="9">
        <f t="shared" si="368"/>
        <v>295.39716999999996</v>
      </c>
      <c r="N189" s="9">
        <f t="shared" si="368"/>
        <v>260.02314000000007</v>
      </c>
      <c r="O189" s="9">
        <f>SUMIF($C$5:$C$188,"маса, г",O5:O188)</f>
        <v>687.68</v>
      </c>
      <c r="P189" s="9">
        <f>SUMIF(P5:P188,"&gt;=0")</f>
        <v>100</v>
      </c>
      <c r="Q189" s="9">
        <f>SUMIF(Q5:Q188,"&gt;=0")</f>
        <v>999999.99999999988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100</v>
      </c>
      <c r="G190" s="3">
        <f t="shared" si="369"/>
        <v>100</v>
      </c>
      <c r="H190" s="3">
        <f t="shared" si="369"/>
        <v>100</v>
      </c>
      <c r="I190" s="3">
        <f t="shared" si="369"/>
        <v>100</v>
      </c>
      <c r="J190" s="3">
        <f t="shared" si="369"/>
        <v>99.999999999999986</v>
      </c>
      <c r="K190" s="3">
        <f t="shared" si="369"/>
        <v>99.999999999999986</v>
      </c>
      <c r="L190" s="3">
        <f t="shared" si="369"/>
        <v>100</v>
      </c>
      <c r="M190" s="3">
        <f t="shared" si="369"/>
        <v>100</v>
      </c>
      <c r="N190" s="3">
        <f t="shared" si="369"/>
        <v>100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483.00000000000006</v>
      </c>
      <c r="E191" s="2">
        <f t="shared" si="370"/>
        <v>69.994000000000014</v>
      </c>
      <c r="F191" s="2">
        <f t="shared" si="370"/>
        <v>18.902999999999999</v>
      </c>
      <c r="G191" s="2">
        <f t="shared" si="370"/>
        <v>64.5</v>
      </c>
      <c r="H191" s="2">
        <f t="shared" si="370"/>
        <v>2.827</v>
      </c>
      <c r="I191" s="2">
        <f t="shared" si="370"/>
        <v>0.17899999999999999</v>
      </c>
      <c r="J191" s="2">
        <f t="shared" si="370"/>
        <v>1E-3</v>
      </c>
      <c r="K191" s="2">
        <f t="shared" si="370"/>
        <v>47.79999999999999</v>
      </c>
      <c r="L191" s="2">
        <f t="shared" si="370"/>
        <v>5.0999999999999983E-2</v>
      </c>
      <c r="M191" s="2">
        <f t="shared" si="370"/>
        <v>0.41900000000000009</v>
      </c>
      <c r="N191" s="2">
        <f t="shared" si="370"/>
        <v>5.9999999999999993E-3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70" zoomScaleNormal="70" workbookViewId="0">
      <pane ySplit="4" topLeftCell="A152" activePane="bottomLeft" state="frozen"/>
      <selection pane="bottomLeft" activeCell="P1" sqref="P1:Q1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6" width="15.7109375" style="1" bestFit="1" customWidth="1" outlineLevel="1"/>
    <col min="7" max="7" width="16.85546875" style="1" bestFit="1" customWidth="1" outlineLevel="1"/>
    <col min="8" max="14" width="15.7109375" style="1" bestFit="1" customWidth="1" outlineLevel="1"/>
    <col min="15" max="15" width="16.85546875" style="1" bestFit="1" customWidth="1"/>
    <col min="16" max="16" width="15.7109375" style="1" bestFit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79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81.8</v>
      </c>
      <c r="E3" s="25">
        <v>112.5</v>
      </c>
      <c r="F3" s="25">
        <v>23.288</v>
      </c>
      <c r="G3" s="24">
        <v>1298</v>
      </c>
      <c r="H3" s="24">
        <v>6.202</v>
      </c>
      <c r="I3" s="24">
        <v>5.7000000000000002E-2</v>
      </c>
      <c r="J3" s="24">
        <v>2.8000000000000001E-2</v>
      </c>
      <c r="K3" s="24">
        <v>5.9829999999999997</v>
      </c>
      <c r="L3" s="24">
        <v>7.1999999999999995E-2</v>
      </c>
      <c r="M3" s="24">
        <v>0.21299999999999999</v>
      </c>
      <c r="N3" s="24">
        <v>3.3000000000000002E-2</v>
      </c>
      <c r="O3" s="22">
        <f>SUM(D3:N3)</f>
        <v>1528.1759999999997</v>
      </c>
      <c r="P3" s="22"/>
      <c r="Q3" s="22"/>
      <c r="R3" s="33">
        <f>G3+H3+J3+L3+N3</f>
        <v>1304.3349999999998</v>
      </c>
    </row>
    <row r="4" spans="1:21" ht="29.25" thickBot="1" x14ac:dyDescent="0.25">
      <c r="A4" s="35"/>
      <c r="B4" s="36"/>
      <c r="C4" s="23" t="s">
        <v>15</v>
      </c>
      <c r="D4" s="26">
        <f>(D3/$O$3)*100</f>
        <v>5.3527865900262803</v>
      </c>
      <c r="E4" s="26">
        <f t="shared" ref="E4:N4" si="0">(E3/$O$3)*100</f>
        <v>7.3617174985080265</v>
      </c>
      <c r="F4" s="26">
        <f t="shared" si="0"/>
        <v>1.5239082409355993</v>
      </c>
      <c r="G4" s="26">
        <f t="shared" si="0"/>
        <v>84.93786056056372</v>
      </c>
      <c r="H4" s="26">
        <f t="shared" si="0"/>
        <v>0.40584330600663809</v>
      </c>
      <c r="I4" s="26">
        <f t="shared" si="0"/>
        <v>3.7299368659107334E-3</v>
      </c>
      <c r="J4" s="26">
        <f t="shared" si="0"/>
        <v>1.8322496885175535E-3</v>
      </c>
      <c r="K4" s="26">
        <f t="shared" si="0"/>
        <v>0.39151249594287574</v>
      </c>
      <c r="L4" s="26">
        <f t="shared" si="0"/>
        <v>4.7114991990451363E-3</v>
      </c>
      <c r="M4" s="26">
        <f t="shared" si="0"/>
        <v>1.393818513050853E-2</v>
      </c>
      <c r="N4" s="26">
        <f t="shared" si="0"/>
        <v>2.1594371328956877E-3</v>
      </c>
      <c r="O4" s="22">
        <f>SUM(D4:N4)</f>
        <v>100.00000000000003</v>
      </c>
      <c r="P4" s="22"/>
      <c r="Q4" s="22"/>
      <c r="R4" s="34">
        <f>R3/O3</f>
        <v>0.85352407052590806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>
        <v>1E-3</v>
      </c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3.3E-3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1.7652286543469397E-3</v>
      </c>
      <c r="N7" s="3">
        <f t="shared" si="2"/>
        <v>0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>
        <f t="shared" si="3"/>
        <v>0</v>
      </c>
      <c r="G8" s="13">
        <f t="shared" si="3"/>
        <v>0</v>
      </c>
      <c r="H8" s="13">
        <f t="shared" si="3"/>
        <v>0</v>
      </c>
      <c r="I8" s="13">
        <f t="shared" si="3"/>
        <v>0</v>
      </c>
      <c r="J8" s="13">
        <f t="shared" si="3"/>
        <v>0</v>
      </c>
      <c r="K8" s="13">
        <f t="shared" si="3"/>
        <v>0</v>
      </c>
      <c r="L8" s="13">
        <f t="shared" si="3"/>
        <v>0</v>
      </c>
      <c r="M8" s="13">
        <f t="shared" si="3"/>
        <v>3.7599370337589815E-6</v>
      </c>
      <c r="N8" s="13">
        <f t="shared" si="3"/>
        <v>0</v>
      </c>
      <c r="O8" s="13">
        <f t="shared" ref="O8:O48" si="4">SUM(D8:N8)</f>
        <v>3.7599370337589815E-6</v>
      </c>
      <c r="P8" s="13">
        <f>(100*O8)/$O$189</f>
        <v>2.4604083781966094E-7</v>
      </c>
      <c r="Q8" s="18">
        <f>(1000000*P8)/100</f>
        <v>2.4604083781966093E-3</v>
      </c>
      <c r="R8" s="30">
        <f>O8-G8-H8-J8-L8-N8</f>
        <v>3.7599370337589815E-6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/>
      <c r="H9" s="9"/>
      <c r="I9" s="9"/>
      <c r="J9" s="9"/>
      <c r="K9" s="9"/>
      <c r="L9" s="9"/>
      <c r="M9" s="9"/>
      <c r="N9" s="9">
        <v>2E-3</v>
      </c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0</v>
      </c>
      <c r="J10" s="3">
        <f t="shared" si="5"/>
        <v>0</v>
      </c>
      <c r="K10" s="3">
        <f t="shared" si="5"/>
        <v>0</v>
      </c>
      <c r="L10" s="3">
        <f t="shared" si="5"/>
        <v>0</v>
      </c>
      <c r="M10" s="3">
        <f t="shared" si="5"/>
        <v>0</v>
      </c>
      <c r="N10" s="3">
        <f t="shared" si="5"/>
        <v>6.4000000000000003E-3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0</v>
      </c>
      <c r="F11" s="3">
        <f t="shared" si="6"/>
        <v>0</v>
      </c>
      <c r="G11" s="3">
        <f t="shared" si="6"/>
        <v>0</v>
      </c>
      <c r="H11" s="3">
        <f t="shared" si="6"/>
        <v>0</v>
      </c>
      <c r="I11" s="3">
        <f t="shared" si="6"/>
        <v>0</v>
      </c>
      <c r="J11" s="3">
        <f t="shared" si="6"/>
        <v>0</v>
      </c>
      <c r="K11" s="3">
        <f t="shared" si="6"/>
        <v>0</v>
      </c>
      <c r="L11" s="3">
        <f t="shared" si="6"/>
        <v>0</v>
      </c>
      <c r="M11" s="3">
        <f t="shared" si="6"/>
        <v>0</v>
      </c>
      <c r="N11" s="3">
        <f t="shared" si="6"/>
        <v>3.0813513343310489E-3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0</v>
      </c>
      <c r="F12" s="13">
        <f t="shared" si="7"/>
        <v>0</v>
      </c>
      <c r="G12" s="13">
        <f t="shared" si="7"/>
        <v>0</v>
      </c>
      <c r="H12" s="13">
        <f t="shared" si="7"/>
        <v>0</v>
      </c>
      <c r="I12" s="13">
        <f t="shared" si="7"/>
        <v>0</v>
      </c>
      <c r="J12" s="13">
        <f t="shared" si="7"/>
        <v>0</v>
      </c>
      <c r="K12" s="13">
        <f t="shared" si="7"/>
        <v>0</v>
      </c>
      <c r="L12" s="13">
        <f t="shared" si="7"/>
        <v>0</v>
      </c>
      <c r="M12" s="13">
        <f t="shared" si="7"/>
        <v>0</v>
      </c>
      <c r="N12" s="13">
        <f t="shared" si="7"/>
        <v>1.0168459403292461E-6</v>
      </c>
      <c r="O12" s="13">
        <f t="shared" si="4"/>
        <v>1.0168459403292461E-6</v>
      </c>
      <c r="P12" s="13">
        <f>(100*O12)/$O$189</f>
        <v>6.6539844908521414E-8</v>
      </c>
      <c r="Q12" s="18">
        <f t="shared" ref="Q12" si="8">(1000000*P12)/100</f>
        <v>6.653984490852141E-4</v>
      </c>
      <c r="R12" s="30">
        <f t="shared" ref="R12" si="9">O12-G12-H12-J12-L12-N12</f>
        <v>0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/>
      <c r="F13" s="9"/>
      <c r="G13" s="9"/>
      <c r="H13" s="9"/>
      <c r="I13" s="9"/>
      <c r="J13" s="9"/>
      <c r="K13" s="9">
        <v>8</v>
      </c>
      <c r="L13" s="9">
        <v>5.0000000000000001E-3</v>
      </c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34</v>
      </c>
      <c r="L14" s="3">
        <f t="shared" si="13"/>
        <v>2.1250000000000002E-2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0</v>
      </c>
      <c r="F15" s="3">
        <f t="shared" si="14"/>
        <v>0</v>
      </c>
      <c r="G15" s="3">
        <f t="shared" si="14"/>
        <v>0</v>
      </c>
      <c r="H15" s="3">
        <f t="shared" si="14"/>
        <v>0</v>
      </c>
      <c r="I15" s="3">
        <f t="shared" si="14"/>
        <v>0</v>
      </c>
      <c r="J15" s="3">
        <f t="shared" si="14"/>
        <v>0</v>
      </c>
      <c r="K15" s="3">
        <f t="shared" si="14"/>
        <v>10.284843271844592</v>
      </c>
      <c r="L15" s="3">
        <f t="shared" si="14"/>
        <v>7.2643785982176457E-3</v>
      </c>
      <c r="M15" s="3">
        <f t="shared" si="14"/>
        <v>0</v>
      </c>
      <c r="N15" s="3">
        <f t="shared" si="14"/>
        <v>0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0</v>
      </c>
      <c r="F16" s="13">
        <f t="shared" si="15"/>
        <v>0</v>
      </c>
      <c r="G16" s="13">
        <f t="shared" si="15"/>
        <v>0</v>
      </c>
      <c r="H16" s="13">
        <f t="shared" si="15"/>
        <v>0</v>
      </c>
      <c r="I16" s="13">
        <f t="shared" si="15"/>
        <v>0</v>
      </c>
      <c r="J16" s="13">
        <f t="shared" si="15"/>
        <v>0</v>
      </c>
      <c r="K16" s="13">
        <f t="shared" si="15"/>
        <v>0.61534217295446192</v>
      </c>
      <c r="L16" s="13">
        <f t="shared" si="15"/>
        <v>5.2303525907167043E-6</v>
      </c>
      <c r="M16" s="13">
        <f t="shared" si="15"/>
        <v>0</v>
      </c>
      <c r="N16" s="13">
        <f t="shared" si="15"/>
        <v>0</v>
      </c>
      <c r="O16" s="13">
        <f t="shared" si="4"/>
        <v>0.61534740330705262</v>
      </c>
      <c r="P16" s="13">
        <f>(100*O16)/$O$189</f>
        <v>4.0266788858551152E-2</v>
      </c>
      <c r="Q16" s="18">
        <f t="shared" ref="Q16" si="16">(1000000*P16)/100</f>
        <v>402.66788858551155</v>
      </c>
      <c r="R16" s="30">
        <f t="shared" ref="R16" si="17">O16-G16-H16-J16-L16-N16</f>
        <v>0.61534217295446192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>
        <v>8</v>
      </c>
      <c r="N17" s="9">
        <v>5</v>
      </c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25.52</v>
      </c>
      <c r="N18" s="3">
        <f t="shared" si="21"/>
        <v>15.95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>
        <f t="shared" si="22"/>
        <v>0</v>
      </c>
      <c r="G19" s="3">
        <f t="shared" si="22"/>
        <v>0</v>
      </c>
      <c r="H19" s="3">
        <f t="shared" si="22"/>
        <v>0</v>
      </c>
      <c r="I19" s="3">
        <f t="shared" si="22"/>
        <v>0</v>
      </c>
      <c r="J19" s="3">
        <f t="shared" si="22"/>
        <v>0</v>
      </c>
      <c r="K19" s="3">
        <f t="shared" si="22"/>
        <v>0</v>
      </c>
      <c r="L19" s="3">
        <f t="shared" si="22"/>
        <v>0</v>
      </c>
      <c r="M19" s="3">
        <f t="shared" si="22"/>
        <v>13.651101593616334</v>
      </c>
      <c r="N19" s="3">
        <f t="shared" si="22"/>
        <v>7.6793052785281608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>
        <f t="shared" si="23"/>
        <v>0</v>
      </c>
      <c r="G20" s="13">
        <f t="shared" si="23"/>
        <v>0</v>
      </c>
      <c r="H20" s="13">
        <f t="shared" si="23"/>
        <v>0</v>
      </c>
      <c r="I20" s="13">
        <f t="shared" si="23"/>
        <v>0</v>
      </c>
      <c r="J20" s="13">
        <f t="shared" si="23"/>
        <v>0</v>
      </c>
      <c r="K20" s="13">
        <f t="shared" si="23"/>
        <v>0</v>
      </c>
      <c r="L20" s="13">
        <f t="shared" si="23"/>
        <v>0</v>
      </c>
      <c r="M20" s="13">
        <f t="shared" si="23"/>
        <v>2.9076846394402792E-2</v>
      </c>
      <c r="N20" s="13">
        <f t="shared" si="23"/>
        <v>2.5341707419142935E-3</v>
      </c>
      <c r="O20" s="13">
        <f t="shared" si="4"/>
        <v>3.1611017136317088E-2</v>
      </c>
      <c r="P20" s="13">
        <f>(100*O20)/$O$189</f>
        <v>2.0685455822050005E-3</v>
      </c>
      <c r="Q20" s="18">
        <f t="shared" ref="Q20" si="24">(1000000*P20)/100</f>
        <v>20.685455822050006</v>
      </c>
      <c r="R20" s="30">
        <f t="shared" ref="R20" si="25">O20-G20-H20-J20-L20-N20</f>
        <v>2.9076846394402795E-2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>
        <v>3</v>
      </c>
      <c r="F21" s="9">
        <v>1</v>
      </c>
      <c r="G21" s="9">
        <v>4</v>
      </c>
      <c r="H21" s="9">
        <v>8</v>
      </c>
      <c r="I21" s="9">
        <v>3</v>
      </c>
      <c r="J21" s="9">
        <v>3</v>
      </c>
      <c r="K21" s="9">
        <v>59.899000000000001</v>
      </c>
      <c r="L21" s="9">
        <v>46.988999999999997</v>
      </c>
      <c r="M21" s="9"/>
      <c r="N21" s="9"/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10.350000000000001</v>
      </c>
      <c r="F22" s="3">
        <f t="shared" si="29"/>
        <v>3.45</v>
      </c>
      <c r="G22" s="3">
        <f t="shared" si="29"/>
        <v>13.8</v>
      </c>
      <c r="H22" s="3">
        <f t="shared" si="29"/>
        <v>27.6</v>
      </c>
      <c r="I22" s="3">
        <f t="shared" si="29"/>
        <v>10.350000000000001</v>
      </c>
      <c r="J22" s="3">
        <f t="shared" si="29"/>
        <v>10.350000000000001</v>
      </c>
      <c r="K22" s="3">
        <f t="shared" si="29"/>
        <v>206.65155000000001</v>
      </c>
      <c r="L22" s="3">
        <f t="shared" si="29"/>
        <v>162.11205000000001</v>
      </c>
      <c r="M22" s="3">
        <f t="shared" si="29"/>
        <v>0</v>
      </c>
      <c r="N22" s="3">
        <f t="shared" si="29"/>
        <v>0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3.8826707177490087</v>
      </c>
      <c r="F23" s="3">
        <f t="shared" si="30"/>
        <v>1.3085991158194044</v>
      </c>
      <c r="G23" s="3">
        <f t="shared" si="30"/>
        <v>5.1424499630302565</v>
      </c>
      <c r="H23" s="3">
        <f t="shared" si="30"/>
        <v>10.244608589139229</v>
      </c>
      <c r="I23" s="3">
        <f t="shared" si="30"/>
        <v>2.1228722564183555</v>
      </c>
      <c r="J23" s="3">
        <f t="shared" si="30"/>
        <v>2.0826206813288533</v>
      </c>
      <c r="K23" s="3">
        <f t="shared" si="30"/>
        <v>62.511141283345772</v>
      </c>
      <c r="L23" s="3">
        <f t="shared" si="30"/>
        <v>55.418508542738309</v>
      </c>
      <c r="M23" s="3">
        <f t="shared" si="30"/>
        <v>0</v>
      </c>
      <c r="N23" s="3">
        <f t="shared" si="30"/>
        <v>0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4.3680045574676347</v>
      </c>
      <c r="F24" s="13">
        <f t="shared" si="31"/>
        <v>0.30474656209202289</v>
      </c>
      <c r="G24" s="13">
        <f t="shared" si="31"/>
        <v>66.749000520132725</v>
      </c>
      <c r="H24" s="13">
        <f t="shared" si="31"/>
        <v>0.63537062469841499</v>
      </c>
      <c r="I24" s="13">
        <f t="shared" si="31"/>
        <v>1.2100371861584627E-3</v>
      </c>
      <c r="J24" s="13">
        <f t="shared" si="31"/>
        <v>5.831337907720789E-4</v>
      </c>
      <c r="K24" s="13">
        <f t="shared" si="31"/>
        <v>3.7400415829825771</v>
      </c>
      <c r="L24" s="13">
        <f t="shared" si="31"/>
        <v>3.9901326150771584E-2</v>
      </c>
      <c r="M24" s="13">
        <f t="shared" si="31"/>
        <v>0</v>
      </c>
      <c r="N24" s="13">
        <f t="shared" si="31"/>
        <v>0</v>
      </c>
      <c r="O24" s="13">
        <f t="shared" si="4"/>
        <v>75.838858344501062</v>
      </c>
      <c r="P24" s="13">
        <f>(100*O24)/$O$189</f>
        <v>4.9627044492585322</v>
      </c>
      <c r="Q24" s="18">
        <f t="shared" ref="Q24" si="32">(1000000*P24)/100</f>
        <v>49627.044492585323</v>
      </c>
      <c r="R24" s="30">
        <f t="shared" ref="R24" si="33">O24-G24-H24-J24-L24-N24</f>
        <v>8.4140027397283781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>
        <f t="shared" si="38"/>
        <v>0</v>
      </c>
      <c r="G27" s="3">
        <f t="shared" si="38"/>
        <v>0</v>
      </c>
      <c r="H27" s="3">
        <f t="shared" si="38"/>
        <v>0</v>
      </c>
      <c r="I27" s="3">
        <f t="shared" si="38"/>
        <v>0</v>
      </c>
      <c r="J27" s="3">
        <f t="shared" si="38"/>
        <v>0</v>
      </c>
      <c r="K27" s="3">
        <f t="shared" si="38"/>
        <v>0</v>
      </c>
      <c r="L27" s="3">
        <f t="shared" si="38"/>
        <v>0</v>
      </c>
      <c r="M27" s="3">
        <f t="shared" si="38"/>
        <v>0</v>
      </c>
      <c r="N27" s="3">
        <f t="shared" si="38"/>
        <v>0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>
        <f t="shared" si="39"/>
        <v>0</v>
      </c>
      <c r="G28" s="13">
        <f t="shared" si="39"/>
        <v>0</v>
      </c>
      <c r="H28" s="13">
        <f t="shared" si="39"/>
        <v>0</v>
      </c>
      <c r="I28" s="13">
        <f t="shared" si="39"/>
        <v>0</v>
      </c>
      <c r="J28" s="13">
        <f t="shared" si="39"/>
        <v>0</v>
      </c>
      <c r="K28" s="13">
        <f t="shared" si="39"/>
        <v>0</v>
      </c>
      <c r="L28" s="13">
        <f t="shared" si="39"/>
        <v>0</v>
      </c>
      <c r="M28" s="13">
        <f t="shared" si="39"/>
        <v>0</v>
      </c>
      <c r="N28" s="13">
        <f t="shared" si="39"/>
        <v>0</v>
      </c>
      <c r="O28" s="13">
        <f t="shared" si="4"/>
        <v>0</v>
      </c>
      <c r="P28" s="13">
        <f>(100*O28)/$O$189</f>
        <v>0</v>
      </c>
      <c r="Q28" s="18">
        <f t="shared" ref="Q28" si="40">(1000000*P28)/100</f>
        <v>0</v>
      </c>
      <c r="R28" s="30">
        <f t="shared" ref="R28" si="41">O28-G28-H28-J28-L28-N28</f>
        <v>0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>
        <v>0.5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0.65</v>
      </c>
      <c r="E30" s="3">
        <f t="shared" ref="E30:N30" si="45">E29*$B$32</f>
        <v>0</v>
      </c>
      <c r="F30" s="3">
        <f t="shared" si="45"/>
        <v>0</v>
      </c>
      <c r="G30" s="3">
        <f t="shared" si="45"/>
        <v>0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0.24731285075620663</v>
      </c>
      <c r="E31" s="3">
        <f t="shared" si="46"/>
        <v>0</v>
      </c>
      <c r="F31" s="3">
        <f t="shared" si="46"/>
        <v>0</v>
      </c>
      <c r="G31" s="3">
        <f t="shared" si="46"/>
        <v>0</v>
      </c>
      <c r="H31" s="3">
        <f t="shared" si="46"/>
        <v>0</v>
      </c>
      <c r="I31" s="3">
        <f t="shared" si="46"/>
        <v>0</v>
      </c>
      <c r="J31" s="3">
        <f t="shared" si="46"/>
        <v>0</v>
      </c>
      <c r="K31" s="3">
        <f t="shared" si="46"/>
        <v>0</v>
      </c>
      <c r="L31" s="3">
        <f t="shared" si="46"/>
        <v>0</v>
      </c>
      <c r="M31" s="3">
        <f t="shared" si="46"/>
        <v>0</v>
      </c>
      <c r="N31" s="3">
        <f t="shared" si="46"/>
        <v>0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0.20230191191857702</v>
      </c>
      <c r="E32" s="13">
        <f t="shared" si="47"/>
        <v>0</v>
      </c>
      <c r="F32" s="13">
        <f t="shared" si="47"/>
        <v>0</v>
      </c>
      <c r="G32" s="13">
        <f t="shared" si="47"/>
        <v>0</v>
      </c>
      <c r="H32" s="13">
        <f t="shared" si="47"/>
        <v>0</v>
      </c>
      <c r="I32" s="13">
        <f t="shared" si="47"/>
        <v>0</v>
      </c>
      <c r="J32" s="13">
        <f t="shared" si="47"/>
        <v>0</v>
      </c>
      <c r="K32" s="13">
        <f t="shared" si="47"/>
        <v>0</v>
      </c>
      <c r="L32" s="13">
        <f t="shared" si="47"/>
        <v>0</v>
      </c>
      <c r="M32" s="13">
        <f t="shared" si="47"/>
        <v>0</v>
      </c>
      <c r="N32" s="13">
        <f t="shared" si="47"/>
        <v>0</v>
      </c>
      <c r="O32" s="13">
        <f t="shared" si="4"/>
        <v>0.20230191191857702</v>
      </c>
      <c r="P32" s="13">
        <f>(100*O32)/$O$189</f>
        <v>1.3238129110689936E-2</v>
      </c>
      <c r="Q32" s="18">
        <f t="shared" ref="Q32" si="48">(1000000*P32)/100</f>
        <v>132.38129110689934</v>
      </c>
      <c r="R32" s="30">
        <f t="shared" ref="R32" si="49">O32-G32-H32-J32-L32-N32</f>
        <v>0.20230191191857702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>
        <f t="shared" si="54"/>
        <v>0</v>
      </c>
      <c r="G35" s="3">
        <f t="shared" si="54"/>
        <v>0</v>
      </c>
      <c r="H35" s="3">
        <f t="shared" si="54"/>
        <v>0</v>
      </c>
      <c r="I35" s="3">
        <f t="shared" si="54"/>
        <v>0</v>
      </c>
      <c r="J35" s="3">
        <f t="shared" si="54"/>
        <v>0</v>
      </c>
      <c r="K35" s="3">
        <f t="shared" si="54"/>
        <v>0</v>
      </c>
      <c r="L35" s="3">
        <f t="shared" si="54"/>
        <v>0</v>
      </c>
      <c r="M35" s="3">
        <f t="shared" si="54"/>
        <v>0</v>
      </c>
      <c r="N35" s="3">
        <f t="shared" si="54"/>
        <v>0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>
        <f t="shared" si="55"/>
        <v>0</v>
      </c>
      <c r="G36" s="13">
        <f t="shared" si="55"/>
        <v>0</v>
      </c>
      <c r="H36" s="13">
        <f t="shared" si="55"/>
        <v>0</v>
      </c>
      <c r="I36" s="13">
        <f t="shared" si="55"/>
        <v>0</v>
      </c>
      <c r="J36" s="13">
        <f t="shared" si="55"/>
        <v>0</v>
      </c>
      <c r="K36" s="13">
        <f t="shared" si="55"/>
        <v>0</v>
      </c>
      <c r="L36" s="13">
        <f t="shared" si="55"/>
        <v>0</v>
      </c>
      <c r="M36" s="13">
        <f t="shared" si="55"/>
        <v>0</v>
      </c>
      <c r="N36" s="13">
        <f t="shared" si="55"/>
        <v>0</v>
      </c>
      <c r="O36" s="13">
        <f t="shared" si="4"/>
        <v>0</v>
      </c>
      <c r="P36" s="13">
        <f>(100*O36)/$O$189</f>
        <v>0</v>
      </c>
      <c r="Q36" s="18">
        <f t="shared" ref="Q36" si="56">(1000000*P36)/100</f>
        <v>0</v>
      </c>
      <c r="R36" s="30">
        <f t="shared" ref="R36" si="57">O36-G36-H36-J36-L36-N36</f>
        <v>0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/>
      <c r="I37" s="9">
        <v>5</v>
      </c>
      <c r="J37" s="9">
        <v>2</v>
      </c>
      <c r="K37" s="9">
        <v>5</v>
      </c>
      <c r="L37" s="9">
        <v>3</v>
      </c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21</v>
      </c>
      <c r="J38" s="3">
        <f t="shared" si="61"/>
        <v>8.4</v>
      </c>
      <c r="K38" s="3">
        <f t="shared" si="61"/>
        <v>21</v>
      </c>
      <c r="L38" s="3">
        <f t="shared" si="61"/>
        <v>12.600000000000001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</v>
      </c>
      <c r="F39" s="3">
        <f t="shared" si="62"/>
        <v>0</v>
      </c>
      <c r="G39" s="3">
        <f t="shared" si="62"/>
        <v>0</v>
      </c>
      <c r="H39" s="3">
        <f t="shared" si="62"/>
        <v>0</v>
      </c>
      <c r="I39" s="3">
        <f t="shared" si="62"/>
        <v>4.3072770420082573</v>
      </c>
      <c r="J39" s="3">
        <f t="shared" si="62"/>
        <v>1.690242871803127</v>
      </c>
      <c r="K39" s="3">
        <f t="shared" si="62"/>
        <v>6.3524031973157769</v>
      </c>
      <c r="L39" s="3">
        <f t="shared" si="62"/>
        <v>4.3073491923549341</v>
      </c>
      <c r="M39" s="3">
        <f t="shared" si="62"/>
        <v>0</v>
      </c>
      <c r="N39" s="3">
        <f t="shared" si="62"/>
        <v>0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</v>
      </c>
      <c r="F40" s="13">
        <f t="shared" si="63"/>
        <v>0</v>
      </c>
      <c r="G40" s="13">
        <f t="shared" si="63"/>
        <v>0</v>
      </c>
      <c r="H40" s="13">
        <f t="shared" si="63"/>
        <v>0</v>
      </c>
      <c r="I40" s="13">
        <f t="shared" si="63"/>
        <v>2.4551479139447068E-3</v>
      </c>
      <c r="J40" s="13">
        <f t="shared" si="63"/>
        <v>4.7326800410487556E-4</v>
      </c>
      <c r="K40" s="13">
        <f t="shared" si="63"/>
        <v>0.38006428329540293</v>
      </c>
      <c r="L40" s="13">
        <f t="shared" si="63"/>
        <v>3.1012914184955524E-3</v>
      </c>
      <c r="M40" s="13">
        <f t="shared" si="63"/>
        <v>0</v>
      </c>
      <c r="N40" s="13">
        <f t="shared" si="63"/>
        <v>0</v>
      </c>
      <c r="O40" s="13">
        <f t="shared" si="4"/>
        <v>0.3860939906319481</v>
      </c>
      <c r="P40" s="13">
        <f>(100*O40)/$O$189</f>
        <v>2.5265021216924498E-2</v>
      </c>
      <c r="Q40" s="18">
        <f t="shared" ref="Q40" si="64">(1000000*P40)/100</f>
        <v>252.65021216924498</v>
      </c>
      <c r="R40" s="30">
        <f t="shared" ref="R40" si="65">O40-G40-H40-J40-L40-N40</f>
        <v>0.38251943120934767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9">E41*$B$44</f>
        <v>0</v>
      </c>
      <c r="F42" s="3">
        <f t="shared" si="69"/>
        <v>0</v>
      </c>
      <c r="G42" s="3">
        <f t="shared" si="69"/>
        <v>0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0</v>
      </c>
      <c r="E43" s="3">
        <f t="shared" si="70"/>
        <v>0</v>
      </c>
      <c r="F43" s="3">
        <f t="shared" si="70"/>
        <v>0</v>
      </c>
      <c r="G43" s="3">
        <f t="shared" si="70"/>
        <v>0</v>
      </c>
      <c r="H43" s="3">
        <f t="shared" si="70"/>
        <v>0</v>
      </c>
      <c r="I43" s="3">
        <f t="shared" si="70"/>
        <v>0</v>
      </c>
      <c r="J43" s="3">
        <f t="shared" si="70"/>
        <v>0</v>
      </c>
      <c r="K43" s="3">
        <f t="shared" si="70"/>
        <v>0</v>
      </c>
      <c r="L43" s="3">
        <f t="shared" si="70"/>
        <v>0</v>
      </c>
      <c r="M43" s="3">
        <f t="shared" si="70"/>
        <v>0</v>
      </c>
      <c r="N43" s="3">
        <f t="shared" si="70"/>
        <v>0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0</v>
      </c>
      <c r="E44" s="13">
        <f t="shared" si="71"/>
        <v>0</v>
      </c>
      <c r="F44" s="13">
        <f t="shared" si="71"/>
        <v>0</v>
      </c>
      <c r="G44" s="13">
        <f t="shared" si="71"/>
        <v>0</v>
      </c>
      <c r="H44" s="13">
        <f t="shared" si="71"/>
        <v>0</v>
      </c>
      <c r="I44" s="13">
        <f t="shared" si="71"/>
        <v>0</v>
      </c>
      <c r="J44" s="13">
        <f t="shared" si="71"/>
        <v>0</v>
      </c>
      <c r="K44" s="13">
        <f t="shared" si="71"/>
        <v>0</v>
      </c>
      <c r="L44" s="13">
        <f t="shared" si="71"/>
        <v>0</v>
      </c>
      <c r="M44" s="13">
        <f t="shared" si="71"/>
        <v>0</v>
      </c>
      <c r="N44" s="13">
        <f t="shared" si="71"/>
        <v>0</v>
      </c>
      <c r="O44" s="13">
        <f t="shared" si="4"/>
        <v>0</v>
      </c>
      <c r="P44" s="13">
        <f>(100*O44)/$O$189</f>
        <v>0</v>
      </c>
      <c r="Q44" s="18">
        <f t="shared" ref="Q44" si="72">(1000000*P44)/100</f>
        <v>0</v>
      </c>
      <c r="R44" s="30">
        <f t="shared" ref="R44" si="73">O44-G44-H44-J44-L44-N44</f>
        <v>0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>
        <v>5</v>
      </c>
      <c r="E45" s="9">
        <v>15</v>
      </c>
      <c r="F45" s="9">
        <v>15</v>
      </c>
      <c r="G45" s="9">
        <v>10</v>
      </c>
      <c r="H45" s="9">
        <v>8</v>
      </c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12</v>
      </c>
      <c r="E46" s="3">
        <f t="shared" ref="E46:N46" si="77">E45*$B$48</f>
        <v>36</v>
      </c>
      <c r="F46" s="3">
        <f t="shared" si="77"/>
        <v>36</v>
      </c>
      <c r="G46" s="3">
        <f t="shared" si="77"/>
        <v>24</v>
      </c>
      <c r="H46" s="3">
        <f t="shared" si="77"/>
        <v>19.2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4.5657757062684299</v>
      </c>
      <c r="E47" s="3">
        <f t="shared" si="78"/>
        <v>13.504941626953071</v>
      </c>
      <c r="F47" s="3">
        <f t="shared" si="78"/>
        <v>13.654947295506828</v>
      </c>
      <c r="G47" s="3">
        <f t="shared" si="78"/>
        <v>8.9433912400526197</v>
      </c>
      <c r="H47" s="3">
        <f t="shared" si="78"/>
        <v>7.1266842359229416</v>
      </c>
      <c r="I47" s="3">
        <f t="shared" si="78"/>
        <v>0</v>
      </c>
      <c r="J47" s="3">
        <f t="shared" si="78"/>
        <v>0</v>
      </c>
      <c r="K47" s="3">
        <f t="shared" si="78"/>
        <v>0</v>
      </c>
      <c r="L47" s="3">
        <f t="shared" si="78"/>
        <v>0</v>
      </c>
      <c r="M47" s="3">
        <f t="shared" si="78"/>
        <v>0</v>
      </c>
      <c r="N47" s="3">
        <f t="shared" si="78"/>
        <v>0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3.7348045277275754</v>
      </c>
      <c r="E48" s="13">
        <f t="shared" si="79"/>
        <v>15.193059330322205</v>
      </c>
      <c r="F48" s="13">
        <f t="shared" si="79"/>
        <v>3.1799641261776297</v>
      </c>
      <c r="G48" s="13">
        <f t="shared" si="79"/>
        <v>116.08521829588301</v>
      </c>
      <c r="H48" s="13">
        <f t="shared" si="79"/>
        <v>0.4419969563119408</v>
      </c>
      <c r="I48" s="13">
        <f t="shared" si="79"/>
        <v>0</v>
      </c>
      <c r="J48" s="13">
        <f t="shared" si="79"/>
        <v>0</v>
      </c>
      <c r="K48" s="13">
        <f t="shared" si="79"/>
        <v>0</v>
      </c>
      <c r="L48" s="13">
        <f t="shared" si="79"/>
        <v>0</v>
      </c>
      <c r="M48" s="13">
        <f t="shared" si="79"/>
        <v>0</v>
      </c>
      <c r="N48" s="13">
        <f t="shared" si="79"/>
        <v>0</v>
      </c>
      <c r="O48" s="13">
        <f t="shared" si="4"/>
        <v>138.63504323642238</v>
      </c>
      <c r="P48" s="13">
        <f>(100*O48)/$O$189</f>
        <v>9.071929099555442</v>
      </c>
      <c r="Q48" s="18">
        <f t="shared" ref="Q48" si="80">(1000000*P48)/100</f>
        <v>90719.290995554416</v>
      </c>
      <c r="R48" s="30">
        <f t="shared" ref="R48" si="81">O48-G48-H48-J48-L48-N48</f>
        <v>22.107827984227427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>
        <f t="shared" si="86"/>
        <v>0</v>
      </c>
      <c r="G51" s="3">
        <f t="shared" si="86"/>
        <v>0</v>
      </c>
      <c r="H51" s="3">
        <f t="shared" si="86"/>
        <v>0</v>
      </c>
      <c r="I51" s="3">
        <f t="shared" si="86"/>
        <v>0</v>
      </c>
      <c r="J51" s="3">
        <f t="shared" si="86"/>
        <v>0</v>
      </c>
      <c r="K51" s="3">
        <f t="shared" si="86"/>
        <v>0</v>
      </c>
      <c r="L51" s="3">
        <f t="shared" si="86"/>
        <v>0</v>
      </c>
      <c r="M51" s="3">
        <f t="shared" si="86"/>
        <v>0</v>
      </c>
      <c r="N51" s="3">
        <f t="shared" si="86"/>
        <v>0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>
        <f t="shared" si="87"/>
        <v>0</v>
      </c>
      <c r="G52" s="13">
        <f t="shared" si="87"/>
        <v>0</v>
      </c>
      <c r="H52" s="13">
        <f t="shared" si="87"/>
        <v>0</v>
      </c>
      <c r="I52" s="13">
        <f t="shared" si="87"/>
        <v>0</v>
      </c>
      <c r="J52" s="13">
        <f t="shared" si="87"/>
        <v>0</v>
      </c>
      <c r="K52" s="13">
        <f t="shared" si="87"/>
        <v>0</v>
      </c>
      <c r="L52" s="13">
        <f t="shared" si="87"/>
        <v>0</v>
      </c>
      <c r="M52" s="13">
        <f t="shared" si="87"/>
        <v>0</v>
      </c>
      <c r="N52" s="13">
        <f t="shared" si="87"/>
        <v>0</v>
      </c>
      <c r="O52" s="13">
        <f>SUM(D52:N52)</f>
        <v>0</v>
      </c>
      <c r="P52" s="13">
        <f>(100*O52)/$O$189</f>
        <v>0</v>
      </c>
      <c r="Q52" s="18">
        <f t="shared" ref="Q52" si="88">(1000000*P52)/100</f>
        <v>0</v>
      </c>
      <c r="R52" s="30">
        <f t="shared" ref="R52" si="89">O52-G52-H52-J52-L52-N52</f>
        <v>0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0</v>
      </c>
      <c r="L54" s="3">
        <f t="shared" si="93"/>
        <v>0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>
        <f t="shared" si="94"/>
        <v>0</v>
      </c>
      <c r="G55" s="3">
        <f t="shared" si="94"/>
        <v>0</v>
      </c>
      <c r="H55" s="3">
        <f t="shared" si="94"/>
        <v>0</v>
      </c>
      <c r="I55" s="3">
        <f t="shared" si="94"/>
        <v>0</v>
      </c>
      <c r="J55" s="3">
        <f t="shared" si="94"/>
        <v>0</v>
      </c>
      <c r="K55" s="3">
        <f t="shared" si="94"/>
        <v>0</v>
      </c>
      <c r="L55" s="3">
        <f t="shared" si="94"/>
        <v>0</v>
      </c>
      <c r="M55" s="3">
        <f t="shared" si="94"/>
        <v>0</v>
      </c>
      <c r="N55" s="3">
        <f t="shared" si="94"/>
        <v>0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>
        <f t="shared" si="95"/>
        <v>0</v>
      </c>
      <c r="G56" s="13">
        <f t="shared" si="95"/>
        <v>0</v>
      </c>
      <c r="H56" s="13">
        <f t="shared" si="95"/>
        <v>0</v>
      </c>
      <c r="I56" s="13">
        <f t="shared" si="95"/>
        <v>0</v>
      </c>
      <c r="J56" s="13">
        <f t="shared" si="95"/>
        <v>0</v>
      </c>
      <c r="K56" s="13">
        <f t="shared" si="95"/>
        <v>0</v>
      </c>
      <c r="L56" s="13">
        <f t="shared" si="95"/>
        <v>0</v>
      </c>
      <c r="M56" s="13">
        <f t="shared" si="95"/>
        <v>0</v>
      </c>
      <c r="N56" s="13">
        <f t="shared" si="95"/>
        <v>0</v>
      </c>
      <c r="O56" s="13">
        <f>SUM(D56:N56)</f>
        <v>0</v>
      </c>
      <c r="P56" s="13">
        <f>(100*O56)/$O$189</f>
        <v>0</v>
      </c>
      <c r="Q56" s="18">
        <f t="shared" ref="Q56" si="96">(1000000*P56)/100</f>
        <v>0</v>
      </c>
      <c r="R56" s="30">
        <f t="shared" ref="R56" si="97">O56-G56-H56-J56-L56-N56</f>
        <v>0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/>
      <c r="F57" s="9">
        <v>1E-3</v>
      </c>
      <c r="G57" s="9"/>
      <c r="H57" s="9"/>
      <c r="I57" s="9">
        <v>0.1</v>
      </c>
      <c r="J57" s="9"/>
      <c r="K57" s="9">
        <v>8</v>
      </c>
      <c r="L57" s="9">
        <v>1</v>
      </c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0</v>
      </c>
      <c r="F58" s="3">
        <f t="shared" si="101"/>
        <v>3.3700000000000002E-3</v>
      </c>
      <c r="G58" s="3">
        <f t="shared" si="101"/>
        <v>0</v>
      </c>
      <c r="H58" s="3">
        <f t="shared" si="101"/>
        <v>0</v>
      </c>
      <c r="I58" s="3">
        <f t="shared" si="101"/>
        <v>0.33700000000000002</v>
      </c>
      <c r="J58" s="3">
        <f t="shared" si="101"/>
        <v>0</v>
      </c>
      <c r="K58" s="3">
        <f t="shared" si="101"/>
        <v>26.96</v>
      </c>
      <c r="L58" s="3">
        <f t="shared" si="101"/>
        <v>3.37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0</v>
      </c>
      <c r="F59" s="3">
        <f t="shared" si="102"/>
        <v>1.2782547884960559E-3</v>
      </c>
      <c r="G59" s="3">
        <f t="shared" si="102"/>
        <v>0</v>
      </c>
      <c r="H59" s="3">
        <f t="shared" si="102"/>
        <v>0</v>
      </c>
      <c r="I59" s="3">
        <f t="shared" si="102"/>
        <v>6.9121541102703937E-2</v>
      </c>
      <c r="J59" s="3">
        <f t="shared" si="102"/>
        <v>0</v>
      </c>
      <c r="K59" s="3">
        <f t="shared" si="102"/>
        <v>8.1552757237920641</v>
      </c>
      <c r="L59" s="3">
        <f t="shared" si="102"/>
        <v>1.1520449823996926</v>
      </c>
      <c r="M59" s="3">
        <f t="shared" si="102"/>
        <v>0</v>
      </c>
      <c r="N59" s="3">
        <f t="shared" si="102"/>
        <v>0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0</v>
      </c>
      <c r="F60" s="13">
        <f t="shared" si="103"/>
        <v>2.9767997514496149E-4</v>
      </c>
      <c r="G60" s="13">
        <f t="shared" si="103"/>
        <v>0</v>
      </c>
      <c r="H60" s="13">
        <f t="shared" si="103"/>
        <v>0</v>
      </c>
      <c r="I60" s="13">
        <f t="shared" si="103"/>
        <v>3.9399278428541243E-5</v>
      </c>
      <c r="J60" s="13">
        <f t="shared" si="103"/>
        <v>0</v>
      </c>
      <c r="K60" s="13">
        <f t="shared" si="103"/>
        <v>0.48793014655447919</v>
      </c>
      <c r="L60" s="13">
        <f t="shared" si="103"/>
        <v>8.2947238732777862E-4</v>
      </c>
      <c r="M60" s="13">
        <f t="shared" si="103"/>
        <v>0</v>
      </c>
      <c r="N60" s="13">
        <f t="shared" si="103"/>
        <v>0</v>
      </c>
      <c r="O60" s="13">
        <f>SUM(D60:N60)</f>
        <v>0.48909669819538049</v>
      </c>
      <c r="P60" s="13">
        <f>(100*O60)/$O$189</f>
        <v>3.2005259747266056E-2</v>
      </c>
      <c r="Q60" s="18">
        <f t="shared" ref="Q60" si="104">(1000000*P60)/100</f>
        <v>320.05259747266058</v>
      </c>
      <c r="R60" s="30">
        <f t="shared" ref="R60" si="105">O60-G60-H60-J60-L60-N60</f>
        <v>0.48826722580805271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>
        <v>5</v>
      </c>
      <c r="J61" s="9">
        <v>1</v>
      </c>
      <c r="K61" s="9">
        <v>0.1</v>
      </c>
      <c r="L61" s="9"/>
      <c r="M61" s="9">
        <v>0.1</v>
      </c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23.599999999999998</v>
      </c>
      <c r="J62" s="3">
        <f t="shared" si="109"/>
        <v>4.72</v>
      </c>
      <c r="K62" s="3">
        <f t="shared" si="109"/>
        <v>0.47199999999999998</v>
      </c>
      <c r="L62" s="3">
        <f t="shared" si="109"/>
        <v>0</v>
      </c>
      <c r="M62" s="3">
        <f t="shared" si="109"/>
        <v>0.47199999999999998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>
        <f t="shared" si="110"/>
        <v>0</v>
      </c>
      <c r="G63" s="3">
        <f t="shared" si="110"/>
        <v>0</v>
      </c>
      <c r="H63" s="3">
        <f t="shared" si="110"/>
        <v>0</v>
      </c>
      <c r="I63" s="3">
        <f t="shared" si="110"/>
        <v>4.8405589614949935</v>
      </c>
      <c r="J63" s="3">
        <f t="shared" si="110"/>
        <v>0.9497555184417571</v>
      </c>
      <c r="K63" s="3">
        <f t="shared" si="110"/>
        <v>0.14277782424443078</v>
      </c>
      <c r="L63" s="3">
        <f t="shared" si="110"/>
        <v>0</v>
      </c>
      <c r="M63" s="3">
        <f t="shared" si="110"/>
        <v>0.25248118934901681</v>
      </c>
      <c r="N63" s="3">
        <f t="shared" si="110"/>
        <v>0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>
        <f t="shared" si="111"/>
        <v>0</v>
      </c>
      <c r="G64" s="13">
        <f t="shared" si="111"/>
        <v>0</v>
      </c>
      <c r="H64" s="13">
        <f t="shared" si="111"/>
        <v>0</v>
      </c>
      <c r="I64" s="13">
        <f t="shared" si="111"/>
        <v>2.7591186080521465E-3</v>
      </c>
      <c r="J64" s="13">
        <f t="shared" si="111"/>
        <v>2.6593154516369198E-4</v>
      </c>
      <c r="K64" s="13">
        <f t="shared" si="111"/>
        <v>8.5423972245442931E-3</v>
      </c>
      <c r="L64" s="13">
        <f t="shared" si="111"/>
        <v>0</v>
      </c>
      <c r="M64" s="13">
        <f t="shared" si="111"/>
        <v>5.3778493331340575E-4</v>
      </c>
      <c r="N64" s="13">
        <f t="shared" si="111"/>
        <v>0</v>
      </c>
      <c r="O64" s="13">
        <f>SUM(D64:N64)</f>
        <v>1.2105232311073537E-2</v>
      </c>
      <c r="P64" s="13">
        <f>(100*O64)/$O$189</f>
        <v>7.9213600469275381E-4</v>
      </c>
      <c r="Q64" s="18">
        <f t="shared" ref="Q64" si="112">(1000000*P64)/100</f>
        <v>7.9213600469275374</v>
      </c>
      <c r="R64" s="30">
        <f t="shared" ref="R64" si="113">O64-G64-H64-J64-L64-N64</f>
        <v>1.1839300765909845E-2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82.5</v>
      </c>
      <c r="E65" s="9">
        <v>41.999000000000002</v>
      </c>
      <c r="F65" s="9">
        <v>15</v>
      </c>
      <c r="G65" s="9">
        <v>35.997999999999998</v>
      </c>
      <c r="H65" s="9">
        <v>10</v>
      </c>
      <c r="I65" s="9"/>
      <c r="J65" s="9"/>
      <c r="K65" s="9"/>
      <c r="L65" s="9">
        <v>2</v>
      </c>
      <c r="M65" s="9">
        <v>5</v>
      </c>
      <c r="N65" s="9">
        <v>5</v>
      </c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223.57499999999999</v>
      </c>
      <c r="E66" s="3">
        <f t="shared" si="117"/>
        <v>113.81729</v>
      </c>
      <c r="F66" s="3">
        <f t="shared" si="117"/>
        <v>40.65</v>
      </c>
      <c r="G66" s="3">
        <f t="shared" si="117"/>
        <v>97.554579999999987</v>
      </c>
      <c r="H66" s="3">
        <f t="shared" si="117"/>
        <v>27.1</v>
      </c>
      <c r="I66" s="3">
        <f t="shared" si="117"/>
        <v>0</v>
      </c>
      <c r="J66" s="3">
        <f t="shared" si="117"/>
        <v>0</v>
      </c>
      <c r="K66" s="3">
        <f t="shared" si="117"/>
        <v>0</v>
      </c>
      <c r="L66" s="3">
        <f t="shared" si="117"/>
        <v>5.42</v>
      </c>
      <c r="M66" s="3">
        <f t="shared" si="117"/>
        <v>13.55</v>
      </c>
      <c r="N66" s="3">
        <f t="shared" si="117"/>
        <v>13.55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85.066108627413684</v>
      </c>
      <c r="E67" s="3">
        <f t="shared" si="118"/>
        <v>42.697107155221929</v>
      </c>
      <c r="F67" s="3">
        <f t="shared" si="118"/>
        <v>15.41871132117646</v>
      </c>
      <c r="G67" s="3">
        <f t="shared" si="118"/>
        <v>36.352865674958849</v>
      </c>
      <c r="H67" s="3">
        <f t="shared" si="118"/>
        <v>10.059017853828736</v>
      </c>
      <c r="I67" s="3">
        <f t="shared" si="118"/>
        <v>0</v>
      </c>
      <c r="J67" s="3">
        <f t="shared" si="118"/>
        <v>0</v>
      </c>
      <c r="K67" s="3">
        <f t="shared" si="118"/>
        <v>0</v>
      </c>
      <c r="L67" s="3">
        <f t="shared" si="118"/>
        <v>1.8528438589336302</v>
      </c>
      <c r="M67" s="3">
        <f t="shared" si="118"/>
        <v>7.2481358383033427</v>
      </c>
      <c r="N67" s="3">
        <f t="shared" si="118"/>
        <v>6.5237985281540176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69.584076857224389</v>
      </c>
      <c r="E68" s="13">
        <f t="shared" si="119"/>
        <v>48.034245549624664</v>
      </c>
      <c r="F68" s="13">
        <f t="shared" si="119"/>
        <v>3.590709492475574</v>
      </c>
      <c r="G68" s="13">
        <f t="shared" si="119"/>
        <v>471.86019646096588</v>
      </c>
      <c r="H68" s="13">
        <f t="shared" si="119"/>
        <v>0.6238602872944583</v>
      </c>
      <c r="I68" s="13">
        <f t="shared" si="119"/>
        <v>0</v>
      </c>
      <c r="J68" s="13">
        <f t="shared" si="119"/>
        <v>0</v>
      </c>
      <c r="K68" s="13">
        <f t="shared" si="119"/>
        <v>0</v>
      </c>
      <c r="L68" s="13">
        <f t="shared" si="119"/>
        <v>1.3340475784322137E-3</v>
      </c>
      <c r="M68" s="13">
        <f t="shared" si="119"/>
        <v>1.5438529335586119E-2</v>
      </c>
      <c r="N68" s="13">
        <f t="shared" si="119"/>
        <v>2.1528535142908258E-3</v>
      </c>
      <c r="O68" s="13">
        <f>SUM(D68:N68)</f>
        <v>593.71201407801323</v>
      </c>
      <c r="P68" s="13">
        <f>(100*O68)/$O$189</f>
        <v>38.851023316556031</v>
      </c>
      <c r="Q68" s="18">
        <f t="shared" ref="Q68" si="120">(1000000*P68)/100</f>
        <v>388510.23316556029</v>
      </c>
      <c r="R68" s="30">
        <f t="shared" ref="R68" si="121">O68-G68-H68-J68-L68-N68</f>
        <v>121.22447042866015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>
        <v>10</v>
      </c>
      <c r="E69" s="9">
        <v>40</v>
      </c>
      <c r="F69" s="9">
        <v>68.998999999999995</v>
      </c>
      <c r="G69" s="9">
        <v>50</v>
      </c>
      <c r="H69" s="9">
        <v>73.5</v>
      </c>
      <c r="I69" s="9">
        <v>3</v>
      </c>
      <c r="J69" s="9">
        <v>5</v>
      </c>
      <c r="K69" s="9">
        <v>5</v>
      </c>
      <c r="L69" s="9">
        <v>30</v>
      </c>
      <c r="M69" s="9">
        <v>45.091999999999999</v>
      </c>
      <c r="N69" s="9">
        <v>54.997999999999998</v>
      </c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26.6</v>
      </c>
      <c r="E70" s="3">
        <f t="shared" si="125"/>
        <v>106.4</v>
      </c>
      <c r="F70" s="3">
        <f t="shared" si="125"/>
        <v>183.53734</v>
      </c>
      <c r="G70" s="3">
        <f t="shared" si="125"/>
        <v>133</v>
      </c>
      <c r="H70" s="3">
        <f t="shared" si="125"/>
        <v>195.51000000000002</v>
      </c>
      <c r="I70" s="3">
        <f t="shared" si="125"/>
        <v>7.98</v>
      </c>
      <c r="J70" s="3">
        <f t="shared" si="125"/>
        <v>13.3</v>
      </c>
      <c r="K70" s="3">
        <f t="shared" si="125"/>
        <v>13.3</v>
      </c>
      <c r="L70" s="3">
        <f t="shared" si="125"/>
        <v>79.800000000000011</v>
      </c>
      <c r="M70" s="3">
        <f t="shared" si="125"/>
        <v>119.94472</v>
      </c>
      <c r="N70" s="3">
        <f t="shared" si="125"/>
        <v>146.29468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10.120802815561685</v>
      </c>
      <c r="E71" s="3">
        <f t="shared" si="126"/>
        <v>39.914605252994633</v>
      </c>
      <c r="F71" s="3">
        <f t="shared" si="126"/>
        <v>69.616464012708803</v>
      </c>
      <c r="G71" s="3">
        <f t="shared" si="126"/>
        <v>49.561293121958272</v>
      </c>
      <c r="H71" s="3">
        <f t="shared" si="126"/>
        <v>72.569689321109095</v>
      </c>
      <c r="I71" s="3">
        <f t="shared" si="126"/>
        <v>1.6367652759631377</v>
      </c>
      <c r="J71" s="3">
        <f t="shared" si="126"/>
        <v>2.676217880354951</v>
      </c>
      <c r="K71" s="3">
        <f t="shared" si="126"/>
        <v>4.023188691633325</v>
      </c>
      <c r="L71" s="3">
        <f t="shared" si="126"/>
        <v>27.279878218247916</v>
      </c>
      <c r="M71" s="3">
        <f t="shared" si="126"/>
        <v>64.160562630794075</v>
      </c>
      <c r="N71" s="3">
        <f t="shared" si="126"/>
        <v>70.435204284927167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8.2788167031294577</v>
      </c>
      <c r="E72" s="13">
        <f t="shared" si="127"/>
        <v>44.903930909618964</v>
      </c>
      <c r="F72" s="13">
        <f t="shared" si="127"/>
        <v>16.212282139279626</v>
      </c>
      <c r="G72" s="13">
        <f t="shared" si="127"/>
        <v>643.30558472301846</v>
      </c>
      <c r="H72" s="13">
        <f t="shared" si="127"/>
        <v>4.5007721316951859</v>
      </c>
      <c r="I72" s="13">
        <f t="shared" si="127"/>
        <v>9.329562072989885E-4</v>
      </c>
      <c r="J72" s="13">
        <f t="shared" si="127"/>
        <v>7.4934100649938636E-4</v>
      </c>
      <c r="K72" s="13">
        <f t="shared" si="127"/>
        <v>0.24070737942042184</v>
      </c>
      <c r="L72" s="13">
        <f t="shared" si="127"/>
        <v>1.9641512317138499E-2</v>
      </c>
      <c r="M72" s="13">
        <f t="shared" si="127"/>
        <v>0.13666199840359139</v>
      </c>
      <c r="N72" s="13">
        <f t="shared" si="127"/>
        <v>2.3243617414025967E-2</v>
      </c>
      <c r="O72" s="13">
        <f t="shared" ref="O72:O88" si="128">SUM(D72:N72)</f>
        <v>717.62332341151057</v>
      </c>
      <c r="P72" s="13">
        <f>(100*O72)/$O$189</f>
        <v>46.959468242631118</v>
      </c>
      <c r="Q72" s="18">
        <f t="shared" ref="Q72" si="129">(1000000*P72)/100</f>
        <v>469594.68242631113</v>
      </c>
      <c r="R72" s="30">
        <f t="shared" ref="R72" si="130">O72-G72-H72-J72-L72-N72</f>
        <v>69.77333208605927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>
        <v>1E-3</v>
      </c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3.6000000000000003E-3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>
        <f t="shared" si="135"/>
        <v>0</v>
      </c>
      <c r="G75" s="3">
        <f t="shared" si="135"/>
        <v>0</v>
      </c>
      <c r="H75" s="3">
        <f t="shared" si="135"/>
        <v>0</v>
      </c>
      <c r="I75" s="3">
        <f t="shared" si="135"/>
        <v>0</v>
      </c>
      <c r="J75" s="3">
        <f t="shared" si="135"/>
        <v>0</v>
      </c>
      <c r="K75" s="3">
        <f t="shared" si="135"/>
        <v>0</v>
      </c>
      <c r="L75" s="3">
        <f t="shared" si="135"/>
        <v>0</v>
      </c>
      <c r="M75" s="3">
        <f t="shared" si="135"/>
        <v>1.925703986560298E-3</v>
      </c>
      <c r="N75" s="3">
        <f t="shared" si="135"/>
        <v>0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>
        <f t="shared" si="136"/>
        <v>0</v>
      </c>
      <c r="G76" s="13">
        <f t="shared" si="136"/>
        <v>0</v>
      </c>
      <c r="H76" s="13">
        <f t="shared" si="136"/>
        <v>0</v>
      </c>
      <c r="I76" s="13">
        <f t="shared" si="136"/>
        <v>0</v>
      </c>
      <c r="J76" s="13">
        <f t="shared" si="136"/>
        <v>0</v>
      </c>
      <c r="K76" s="13">
        <f t="shared" si="136"/>
        <v>0</v>
      </c>
      <c r="L76" s="13">
        <f t="shared" si="136"/>
        <v>0</v>
      </c>
      <c r="M76" s="13">
        <f t="shared" si="136"/>
        <v>4.1017494913734341E-6</v>
      </c>
      <c r="N76" s="13">
        <f t="shared" si="136"/>
        <v>0</v>
      </c>
      <c r="O76" s="13">
        <f t="shared" si="128"/>
        <v>4.1017494913734341E-6</v>
      </c>
      <c r="P76" s="13">
        <f>(100*O76)/$O$189</f>
        <v>2.6840818671235735E-7</v>
      </c>
      <c r="Q76" s="18">
        <f t="shared" ref="Q76" si="137">(1000000*P76)/100</f>
        <v>2.6840818671235735E-3</v>
      </c>
      <c r="R76" s="30">
        <f t="shared" ref="R76" si="138">O76-G76-H76-J76-L76-N76</f>
        <v>4.1017494913734341E-6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/>
      <c r="L77" s="9"/>
      <c r="M77" s="9">
        <v>5.0000000000000001E-3</v>
      </c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0</v>
      </c>
      <c r="L78" s="3">
        <f t="shared" si="142"/>
        <v>0</v>
      </c>
      <c r="M78" s="3">
        <f t="shared" si="142"/>
        <v>2.1000000000000001E-2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>
        <f t="shared" si="143"/>
        <v>0</v>
      </c>
      <c r="G79" s="3">
        <f t="shared" si="143"/>
        <v>0</v>
      </c>
      <c r="H79" s="3">
        <f t="shared" si="143"/>
        <v>0</v>
      </c>
      <c r="I79" s="3">
        <f t="shared" si="143"/>
        <v>0</v>
      </c>
      <c r="J79" s="3">
        <f t="shared" si="143"/>
        <v>0</v>
      </c>
      <c r="K79" s="3">
        <f t="shared" si="143"/>
        <v>0</v>
      </c>
      <c r="L79" s="3">
        <f t="shared" si="143"/>
        <v>0</v>
      </c>
      <c r="M79" s="3">
        <f t="shared" si="143"/>
        <v>1.1233273254935072E-2</v>
      </c>
      <c r="N79" s="3">
        <f t="shared" si="143"/>
        <v>0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>
        <f t="shared" si="144"/>
        <v>0</v>
      </c>
      <c r="G80" s="13">
        <f t="shared" si="144"/>
        <v>0</v>
      </c>
      <c r="H80" s="13">
        <f t="shared" si="144"/>
        <v>0</v>
      </c>
      <c r="I80" s="13">
        <f t="shared" si="144"/>
        <v>0</v>
      </c>
      <c r="J80" s="13">
        <f t="shared" si="144"/>
        <v>0</v>
      </c>
      <c r="K80" s="13">
        <f t="shared" si="144"/>
        <v>0</v>
      </c>
      <c r="L80" s="13">
        <f t="shared" si="144"/>
        <v>0</v>
      </c>
      <c r="M80" s="13">
        <f t="shared" si="144"/>
        <v>2.3926872033011703E-5</v>
      </c>
      <c r="N80" s="13">
        <f t="shared" si="144"/>
        <v>0</v>
      </c>
      <c r="O80" s="13">
        <f t="shared" si="128"/>
        <v>2.3926872033011703E-5</v>
      </c>
      <c r="P80" s="13">
        <f>(100*O80)/$O$189</f>
        <v>1.5657144224887515E-6</v>
      </c>
      <c r="Q80" s="18">
        <f t="shared" ref="Q80" si="145">(1000000*P80)/100</f>
        <v>1.5657144224887513E-2</v>
      </c>
      <c r="R80" s="30">
        <f t="shared" ref="R80" si="146">O80-G80-H80-J80-L80-N80</f>
        <v>2.3926872033011703E-5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>
        <v>80.900000000000006</v>
      </c>
      <c r="J81" s="9">
        <v>88.5</v>
      </c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420.68000000000006</v>
      </c>
      <c r="J82" s="3">
        <f t="shared" si="150"/>
        <v>460.2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>
        <f t="shared" si="151"/>
        <v>0</v>
      </c>
      <c r="G83" s="3">
        <f t="shared" si="151"/>
        <v>0</v>
      </c>
      <c r="H83" s="3">
        <f t="shared" si="151"/>
        <v>0</v>
      </c>
      <c r="I83" s="3">
        <f t="shared" si="151"/>
        <v>86.285014572953997</v>
      </c>
      <c r="J83" s="3">
        <f t="shared" si="151"/>
        <v>92.601163048071314</v>
      </c>
      <c r="K83" s="3">
        <f t="shared" si="151"/>
        <v>0</v>
      </c>
      <c r="L83" s="3">
        <f t="shared" si="151"/>
        <v>0</v>
      </c>
      <c r="M83" s="3">
        <f t="shared" si="151"/>
        <v>0</v>
      </c>
      <c r="N83" s="3">
        <f t="shared" si="151"/>
        <v>0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>
        <f t="shared" si="152"/>
        <v>0</v>
      </c>
      <c r="G84" s="13">
        <f t="shared" si="152"/>
        <v>0</v>
      </c>
      <c r="H84" s="13">
        <f t="shared" si="152"/>
        <v>0</v>
      </c>
      <c r="I84" s="13">
        <f t="shared" si="152"/>
        <v>4.9182458306583784E-2</v>
      </c>
      <c r="J84" s="13">
        <f t="shared" si="152"/>
        <v>2.5928325653459969E-2</v>
      </c>
      <c r="K84" s="13">
        <f t="shared" si="152"/>
        <v>0</v>
      </c>
      <c r="L84" s="13">
        <f t="shared" si="152"/>
        <v>0</v>
      </c>
      <c r="M84" s="13">
        <f t="shared" si="152"/>
        <v>0</v>
      </c>
      <c r="N84" s="13">
        <f t="shared" si="152"/>
        <v>0</v>
      </c>
      <c r="O84" s="13">
        <f t="shared" si="128"/>
        <v>7.5110783960043753E-2</v>
      </c>
      <c r="P84" s="13">
        <f>(100*O84)/$O$189</f>
        <v>4.9150610898249783E-3</v>
      </c>
      <c r="Q84" s="18">
        <f t="shared" ref="Q84" si="153">(1000000*P84)/100</f>
        <v>49.150610898249781</v>
      </c>
      <c r="R84" s="30">
        <f t="shared" ref="R84" si="154">O84-G84-H84-J84-L84-N84</f>
        <v>4.9182458306583784E-2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>
        <v>0.5</v>
      </c>
      <c r="L85" s="9">
        <v>2</v>
      </c>
      <c r="M85" s="9"/>
      <c r="N85" s="9"/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2.4</v>
      </c>
      <c r="L86" s="3">
        <f t="shared" si="158"/>
        <v>9.6</v>
      </c>
      <c r="M86" s="3">
        <f t="shared" si="158"/>
        <v>0</v>
      </c>
      <c r="N86" s="3">
        <f t="shared" si="158"/>
        <v>0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>
        <f t="shared" si="159"/>
        <v>0</v>
      </c>
      <c r="G87" s="3">
        <f t="shared" si="159"/>
        <v>0</v>
      </c>
      <c r="H87" s="3">
        <f t="shared" si="159"/>
        <v>0</v>
      </c>
      <c r="I87" s="3">
        <f t="shared" si="159"/>
        <v>0</v>
      </c>
      <c r="J87" s="3">
        <f t="shared" si="159"/>
        <v>0</v>
      </c>
      <c r="K87" s="3">
        <f t="shared" si="159"/>
        <v>0.72598893683608878</v>
      </c>
      <c r="L87" s="3">
        <f t="shared" si="159"/>
        <v>3.2817898608418541</v>
      </c>
      <c r="M87" s="3">
        <f t="shared" si="159"/>
        <v>0</v>
      </c>
      <c r="N87" s="3">
        <f t="shared" si="159"/>
        <v>0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>
        <f t="shared" si="160"/>
        <v>0</v>
      </c>
      <c r="G88" s="13">
        <f t="shared" si="160"/>
        <v>0</v>
      </c>
      <c r="H88" s="13">
        <f t="shared" si="160"/>
        <v>0</v>
      </c>
      <c r="I88" s="13">
        <f t="shared" si="160"/>
        <v>0</v>
      </c>
      <c r="J88" s="13">
        <f t="shared" si="160"/>
        <v>0</v>
      </c>
      <c r="K88" s="13">
        <f t="shared" si="160"/>
        <v>4.3435918090903192E-2</v>
      </c>
      <c r="L88" s="13">
        <f t="shared" si="160"/>
        <v>2.3628886998061345E-3</v>
      </c>
      <c r="M88" s="13">
        <f t="shared" si="160"/>
        <v>0</v>
      </c>
      <c r="N88" s="13">
        <f t="shared" si="160"/>
        <v>0</v>
      </c>
      <c r="O88" s="13">
        <f t="shared" si="128"/>
        <v>4.5798806790709329E-2</v>
      </c>
      <c r="P88" s="13">
        <f>(100*O88)/$O$189</f>
        <v>2.9969589098840272E-3</v>
      </c>
      <c r="Q88" s="18">
        <f t="shared" ref="Q88" si="161">(1000000*P88)/100</f>
        <v>29.96958909884027</v>
      </c>
      <c r="R88" s="30">
        <f t="shared" ref="R88" si="162">O88-G88-H88-J88-L88-N88</f>
        <v>4.3435918090903192E-2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>
        <v>0.5</v>
      </c>
      <c r="N89" s="9">
        <v>1</v>
      </c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2.65</v>
      </c>
      <c r="N90" s="3">
        <f t="shared" si="166"/>
        <v>5.3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>
        <f t="shared" si="167"/>
        <v>0</v>
      </c>
      <c r="G91" s="3">
        <f t="shared" si="167"/>
        <v>0</v>
      </c>
      <c r="H91" s="3">
        <f t="shared" si="167"/>
        <v>0</v>
      </c>
      <c r="I91" s="3">
        <f t="shared" si="167"/>
        <v>0</v>
      </c>
      <c r="J91" s="3">
        <f t="shared" si="167"/>
        <v>0</v>
      </c>
      <c r="K91" s="3">
        <f t="shared" si="167"/>
        <v>0</v>
      </c>
      <c r="L91" s="3">
        <f t="shared" si="167"/>
        <v>0</v>
      </c>
      <c r="M91" s="3">
        <f t="shared" si="167"/>
        <v>1.4175321012179969</v>
      </c>
      <c r="N91" s="3">
        <f t="shared" si="167"/>
        <v>2.5517440737429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>
        <f t="shared" si="168"/>
        <v>0</v>
      </c>
      <c r="G92" s="13">
        <f t="shared" si="168"/>
        <v>0</v>
      </c>
      <c r="H92" s="13">
        <f t="shared" si="168"/>
        <v>0</v>
      </c>
      <c r="I92" s="13">
        <f t="shared" si="168"/>
        <v>0</v>
      </c>
      <c r="J92" s="13">
        <f t="shared" si="168"/>
        <v>0</v>
      </c>
      <c r="K92" s="13">
        <f t="shared" si="168"/>
        <v>0</v>
      </c>
      <c r="L92" s="13">
        <f t="shared" si="168"/>
        <v>0</v>
      </c>
      <c r="M92" s="13">
        <f t="shared" si="168"/>
        <v>3.0193433755943333E-3</v>
      </c>
      <c r="N92" s="13">
        <f t="shared" si="168"/>
        <v>8.4207554433515699E-4</v>
      </c>
      <c r="O92" s="13">
        <f t="shared" ref="O92" si="169">SUM(D92:N92)</f>
        <v>3.8614189199294904E-3</v>
      </c>
      <c r="P92" s="13">
        <f>(100*O92)/$O$189</f>
        <v>2.5268155761702123E-4</v>
      </c>
      <c r="Q92" s="18">
        <f t="shared" ref="Q92" si="170">(1000000*P92)/100</f>
        <v>2.5268155761702125</v>
      </c>
      <c r="R92" s="30">
        <f t="shared" ref="R92" si="171">O92-G92-H92-J92-L92-N92</f>
        <v>3.0193433755943333E-3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0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>
        <f t="shared" si="176"/>
        <v>0</v>
      </c>
      <c r="G95" s="3">
        <f t="shared" si="176"/>
        <v>0</v>
      </c>
      <c r="H95" s="3">
        <f t="shared" si="176"/>
        <v>0</v>
      </c>
      <c r="I95" s="3">
        <f t="shared" si="176"/>
        <v>0</v>
      </c>
      <c r="J95" s="3">
        <f t="shared" si="176"/>
        <v>0</v>
      </c>
      <c r="K95" s="3">
        <f t="shared" si="176"/>
        <v>0</v>
      </c>
      <c r="L95" s="3">
        <f t="shared" si="176"/>
        <v>0</v>
      </c>
      <c r="M95" s="3">
        <f t="shared" si="176"/>
        <v>0</v>
      </c>
      <c r="N95" s="3">
        <f t="shared" si="176"/>
        <v>0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>
        <f t="shared" si="177"/>
        <v>0</v>
      </c>
      <c r="G96" s="13">
        <f t="shared" si="177"/>
        <v>0</v>
      </c>
      <c r="H96" s="13">
        <f t="shared" si="177"/>
        <v>0</v>
      </c>
      <c r="I96" s="13">
        <f t="shared" si="177"/>
        <v>0</v>
      </c>
      <c r="J96" s="13">
        <f t="shared" si="177"/>
        <v>0</v>
      </c>
      <c r="K96" s="13">
        <f t="shared" si="177"/>
        <v>0</v>
      </c>
      <c r="L96" s="13">
        <f t="shared" si="177"/>
        <v>0</v>
      </c>
      <c r="M96" s="13">
        <f t="shared" si="177"/>
        <v>0</v>
      </c>
      <c r="N96" s="13">
        <f t="shared" si="177"/>
        <v>0</v>
      </c>
      <c r="O96" s="13">
        <f>SUM(D96:N96)</f>
        <v>0</v>
      </c>
      <c r="P96" s="13">
        <f>(100*O96)/$O$189</f>
        <v>0</v>
      </c>
      <c r="Q96" s="18">
        <f t="shared" ref="Q96" si="178">(1000000*P96)/100</f>
        <v>0</v>
      </c>
      <c r="R96" s="30">
        <f t="shared" ref="R96" si="179">O96-G96-H96-J96-L96-N96</f>
        <v>0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>
        <f t="shared" si="184"/>
        <v>0</v>
      </c>
      <c r="G99" s="3">
        <f t="shared" si="184"/>
        <v>0</v>
      </c>
      <c r="H99" s="3">
        <f t="shared" si="184"/>
        <v>0</v>
      </c>
      <c r="I99" s="3">
        <f t="shared" si="184"/>
        <v>0</v>
      </c>
      <c r="J99" s="3">
        <f t="shared" si="184"/>
        <v>0</v>
      </c>
      <c r="K99" s="3">
        <f t="shared" si="184"/>
        <v>0</v>
      </c>
      <c r="L99" s="3">
        <f t="shared" si="184"/>
        <v>0</v>
      </c>
      <c r="M99" s="3">
        <f t="shared" si="184"/>
        <v>0</v>
      </c>
      <c r="N99" s="3">
        <f t="shared" si="184"/>
        <v>0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>
        <f t="shared" si="185"/>
        <v>0</v>
      </c>
      <c r="G100" s="13">
        <f t="shared" si="185"/>
        <v>0</v>
      </c>
      <c r="H100" s="13">
        <f t="shared" si="185"/>
        <v>0</v>
      </c>
      <c r="I100" s="13">
        <f t="shared" si="185"/>
        <v>0</v>
      </c>
      <c r="J100" s="13">
        <f t="shared" si="185"/>
        <v>0</v>
      </c>
      <c r="K100" s="13">
        <f t="shared" si="185"/>
        <v>0</v>
      </c>
      <c r="L100" s="13">
        <f t="shared" si="185"/>
        <v>0</v>
      </c>
      <c r="M100" s="13">
        <f t="shared" si="185"/>
        <v>0</v>
      </c>
      <c r="N100" s="13">
        <f t="shared" si="185"/>
        <v>0</v>
      </c>
      <c r="O100" s="13">
        <f>SUM(D100:N100)</f>
        <v>0</v>
      </c>
      <c r="P100" s="13">
        <f>(100*O100)/$O$189</f>
        <v>0</v>
      </c>
      <c r="Q100" s="18">
        <f t="shared" ref="Q100" si="186">(1000000*P100)/100</f>
        <v>0</v>
      </c>
      <c r="R100" s="30">
        <f t="shared" ref="R100" si="187">O100-G100-H100-J100-L100-N100</f>
        <v>0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>
        <v>2</v>
      </c>
      <c r="J101" s="9"/>
      <c r="K101" s="9">
        <v>10</v>
      </c>
      <c r="L101" s="9">
        <v>8</v>
      </c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3.6</v>
      </c>
      <c r="J102" s="3">
        <f t="shared" si="191"/>
        <v>0</v>
      </c>
      <c r="K102" s="3">
        <f t="shared" si="191"/>
        <v>18</v>
      </c>
      <c r="L102" s="3">
        <f t="shared" si="191"/>
        <v>14.4</v>
      </c>
      <c r="M102" s="3">
        <f t="shared" si="191"/>
        <v>0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>
        <f t="shared" si="192"/>
        <v>0</v>
      </c>
      <c r="G103" s="3">
        <f t="shared" si="192"/>
        <v>0</v>
      </c>
      <c r="H103" s="3">
        <f t="shared" si="192"/>
        <v>0</v>
      </c>
      <c r="I103" s="3">
        <f t="shared" si="192"/>
        <v>0.73839035005855835</v>
      </c>
      <c r="J103" s="3">
        <f t="shared" si="192"/>
        <v>0</v>
      </c>
      <c r="K103" s="3">
        <f t="shared" si="192"/>
        <v>5.4449170262706659</v>
      </c>
      <c r="L103" s="3">
        <f t="shared" si="192"/>
        <v>4.9226847912627818</v>
      </c>
      <c r="M103" s="3">
        <f t="shared" si="192"/>
        <v>0</v>
      </c>
      <c r="N103" s="3">
        <f t="shared" si="192"/>
        <v>0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>
        <f t="shared" si="193"/>
        <v>0</v>
      </c>
      <c r="G104" s="13">
        <f t="shared" si="193"/>
        <v>0</v>
      </c>
      <c r="H104" s="13">
        <f t="shared" si="193"/>
        <v>0</v>
      </c>
      <c r="I104" s="13">
        <f t="shared" si="193"/>
        <v>4.2088249953337828E-4</v>
      </c>
      <c r="J104" s="13">
        <f t="shared" si="193"/>
        <v>0</v>
      </c>
      <c r="K104" s="13">
        <f t="shared" si="193"/>
        <v>0.32576938568177388</v>
      </c>
      <c r="L104" s="13">
        <f t="shared" si="193"/>
        <v>3.5443330497092022E-3</v>
      </c>
      <c r="M104" s="13">
        <f t="shared" si="193"/>
        <v>0</v>
      </c>
      <c r="N104" s="13">
        <f t="shared" si="193"/>
        <v>0</v>
      </c>
      <c r="O104" s="13">
        <f>SUM(D104:N104)</f>
        <v>0.32973460123101644</v>
      </c>
      <c r="P104" s="13">
        <f>(100*O104)/$O$189</f>
        <v>2.1577004299963908E-2</v>
      </c>
      <c r="Q104" s="18">
        <f t="shared" ref="Q104" si="194">(1000000*P104)/100</f>
        <v>215.77004299963909</v>
      </c>
      <c r="R104" s="30">
        <f t="shared" ref="R104" si="195">O104-G104-H104-J104-L104-N104</f>
        <v>0.32619026818130725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>
        <v>10</v>
      </c>
      <c r="N105" s="9">
        <v>10</v>
      </c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15</v>
      </c>
      <c r="N106" s="3">
        <f t="shared" si="199"/>
        <v>15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>
        <f t="shared" si="200"/>
        <v>0</v>
      </c>
      <c r="G107" s="3">
        <f t="shared" si="200"/>
        <v>0</v>
      </c>
      <c r="H107" s="3">
        <f t="shared" si="200"/>
        <v>0</v>
      </c>
      <c r="I107" s="3">
        <f t="shared" si="200"/>
        <v>0</v>
      </c>
      <c r="J107" s="3">
        <f t="shared" si="200"/>
        <v>0</v>
      </c>
      <c r="K107" s="3">
        <f t="shared" si="200"/>
        <v>0</v>
      </c>
      <c r="L107" s="3">
        <f t="shared" si="200"/>
        <v>0</v>
      </c>
      <c r="M107" s="3">
        <f t="shared" si="200"/>
        <v>8.0237666106679075</v>
      </c>
      <c r="N107" s="3">
        <f t="shared" si="200"/>
        <v>7.221917189838396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>
        <f t="shared" si="201"/>
        <v>0</v>
      </c>
      <c r="G108" s="13">
        <f t="shared" si="201"/>
        <v>0</v>
      </c>
      <c r="H108" s="13">
        <f t="shared" si="201"/>
        <v>0</v>
      </c>
      <c r="I108" s="13">
        <f t="shared" si="201"/>
        <v>0</v>
      </c>
      <c r="J108" s="13">
        <f t="shared" si="201"/>
        <v>0</v>
      </c>
      <c r="K108" s="13">
        <f t="shared" si="201"/>
        <v>0</v>
      </c>
      <c r="L108" s="13">
        <f t="shared" si="201"/>
        <v>0</v>
      </c>
      <c r="M108" s="13">
        <f t="shared" si="201"/>
        <v>1.7090622880722644E-2</v>
      </c>
      <c r="N108" s="13">
        <f t="shared" si="201"/>
        <v>2.3832326726466709E-3</v>
      </c>
      <c r="O108" s="13">
        <f>SUM(D108:N108)</f>
        <v>1.9473855553369314E-2</v>
      </c>
      <c r="P108" s="13">
        <f>(100*O108)/$O$189</f>
        <v>1.2743202061391695E-3</v>
      </c>
      <c r="Q108" s="18">
        <f t="shared" ref="Q108" si="202">(1000000*P108)/100</f>
        <v>12.743202061391695</v>
      </c>
      <c r="R108" s="30">
        <f t="shared" ref="R108" si="203">O108-G108-H108-J108-L108-N108</f>
        <v>1.7090622880722644E-2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>
        <v>0.5</v>
      </c>
      <c r="J109" s="9"/>
      <c r="K109" s="9">
        <v>1E-3</v>
      </c>
      <c r="L109" s="9">
        <v>5.0000000000000001E-3</v>
      </c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>
        <f t="shared" si="208"/>
        <v>0</v>
      </c>
      <c r="G111" s="3">
        <f t="shared" si="208"/>
        <v>0</v>
      </c>
      <c r="H111" s="3">
        <f t="shared" si="208"/>
        <v>0</v>
      </c>
      <c r="I111" s="3">
        <f t="shared" si="208"/>
        <v>0</v>
      </c>
      <c r="J111" s="3">
        <f t="shared" si="208"/>
        <v>0</v>
      </c>
      <c r="K111" s="3">
        <f t="shared" si="208"/>
        <v>0</v>
      </c>
      <c r="L111" s="3">
        <f t="shared" si="208"/>
        <v>0</v>
      </c>
      <c r="M111" s="3">
        <f t="shared" si="208"/>
        <v>0</v>
      </c>
      <c r="N111" s="3">
        <f t="shared" si="208"/>
        <v>0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>
        <f t="shared" si="209"/>
        <v>0</v>
      </c>
      <c r="G112" s="13">
        <f t="shared" si="209"/>
        <v>0</v>
      </c>
      <c r="H112" s="13">
        <f t="shared" si="209"/>
        <v>0</v>
      </c>
      <c r="I112" s="13">
        <f t="shared" si="209"/>
        <v>0</v>
      </c>
      <c r="J112" s="13">
        <f t="shared" si="209"/>
        <v>0</v>
      </c>
      <c r="K112" s="13">
        <f t="shared" si="209"/>
        <v>0</v>
      </c>
      <c r="L112" s="13">
        <f t="shared" si="209"/>
        <v>0</v>
      </c>
      <c r="M112" s="13">
        <f t="shared" si="209"/>
        <v>0</v>
      </c>
      <c r="N112" s="13">
        <f t="shared" si="209"/>
        <v>0</v>
      </c>
      <c r="O112" s="13">
        <f>SUM(D112:N112)</f>
        <v>0</v>
      </c>
      <c r="P112" s="13">
        <f>(100*O112)/$O$189</f>
        <v>0</v>
      </c>
      <c r="Q112" s="18">
        <f t="shared" ref="Q112" si="210">(1000000*P112)/100</f>
        <v>0</v>
      </c>
      <c r="R112" s="30">
        <f t="shared" ref="R112" si="211">O112-G112-H112-J112-L112-N112</f>
        <v>0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>
        <f t="shared" si="216"/>
        <v>0</v>
      </c>
      <c r="G115" s="3">
        <f t="shared" si="216"/>
        <v>0</v>
      </c>
      <c r="H115" s="3">
        <f t="shared" si="216"/>
        <v>0</v>
      </c>
      <c r="I115" s="3">
        <f t="shared" si="216"/>
        <v>0</v>
      </c>
      <c r="J115" s="3">
        <f t="shared" si="216"/>
        <v>0</v>
      </c>
      <c r="K115" s="3">
        <f t="shared" si="216"/>
        <v>0</v>
      </c>
      <c r="L115" s="3">
        <f t="shared" si="216"/>
        <v>0</v>
      </c>
      <c r="M115" s="3">
        <f t="shared" si="216"/>
        <v>0</v>
      </c>
      <c r="N115" s="3">
        <f t="shared" si="216"/>
        <v>0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>
        <f t="shared" si="217"/>
        <v>0</v>
      </c>
      <c r="G116" s="13">
        <f t="shared" si="217"/>
        <v>0</v>
      </c>
      <c r="H116" s="13">
        <f t="shared" si="217"/>
        <v>0</v>
      </c>
      <c r="I116" s="13">
        <f t="shared" si="217"/>
        <v>0</v>
      </c>
      <c r="J116" s="13">
        <f t="shared" si="217"/>
        <v>0</v>
      </c>
      <c r="K116" s="13">
        <f t="shared" si="217"/>
        <v>0</v>
      </c>
      <c r="L116" s="13">
        <f t="shared" si="217"/>
        <v>0</v>
      </c>
      <c r="M116" s="13">
        <f t="shared" si="217"/>
        <v>0</v>
      </c>
      <c r="N116" s="13">
        <f t="shared" si="217"/>
        <v>0</v>
      </c>
      <c r="O116" s="13">
        <f>SUM(D116:N116)</f>
        <v>0</v>
      </c>
      <c r="P116" s="13">
        <f>(100*O116)/$O$189</f>
        <v>0</v>
      </c>
      <c r="Q116" s="18">
        <f t="shared" ref="Q116" si="218">(1000000*P116)/100</f>
        <v>0</v>
      </c>
      <c r="R116" s="30">
        <f t="shared" ref="R116" si="219">O116-G116-H116-J116-L116-N116</f>
        <v>0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>
        <f t="shared" si="224"/>
        <v>0</v>
      </c>
      <c r="G119" s="3">
        <f t="shared" si="224"/>
        <v>0</v>
      </c>
      <c r="H119" s="3">
        <f t="shared" si="224"/>
        <v>0</v>
      </c>
      <c r="I119" s="3">
        <f t="shared" si="224"/>
        <v>0</v>
      </c>
      <c r="J119" s="3">
        <f t="shared" si="224"/>
        <v>0</v>
      </c>
      <c r="K119" s="3">
        <f t="shared" si="224"/>
        <v>0</v>
      </c>
      <c r="L119" s="3">
        <f t="shared" si="224"/>
        <v>0</v>
      </c>
      <c r="M119" s="3">
        <f t="shared" si="224"/>
        <v>0</v>
      </c>
      <c r="N119" s="3">
        <f t="shared" si="224"/>
        <v>0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>
        <f t="shared" si="225"/>
        <v>0</v>
      </c>
      <c r="G120" s="13">
        <f t="shared" si="225"/>
        <v>0</v>
      </c>
      <c r="H120" s="13">
        <f t="shared" si="225"/>
        <v>0</v>
      </c>
      <c r="I120" s="13">
        <f t="shared" si="225"/>
        <v>0</v>
      </c>
      <c r="J120" s="13">
        <f t="shared" si="225"/>
        <v>0</v>
      </c>
      <c r="K120" s="13">
        <f t="shared" si="225"/>
        <v>0</v>
      </c>
      <c r="L120" s="13">
        <f t="shared" si="225"/>
        <v>0</v>
      </c>
      <c r="M120" s="13">
        <f t="shared" si="225"/>
        <v>0</v>
      </c>
      <c r="N120" s="13">
        <f t="shared" si="225"/>
        <v>0</v>
      </c>
      <c r="O120" s="13">
        <f>SUM(D120:N120)</f>
        <v>0</v>
      </c>
      <c r="P120" s="13">
        <f>(100*O120)/$O$189</f>
        <v>0</v>
      </c>
      <c r="Q120" s="18">
        <f t="shared" ref="Q120" si="226">(1000000*P120)/100</f>
        <v>0</v>
      </c>
      <c r="R120" s="30">
        <f t="shared" ref="R120" si="227">O120-G120-H120-J120-L120-N120</f>
        <v>0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>
        <f t="shared" si="232"/>
        <v>0</v>
      </c>
      <c r="G123" s="3">
        <f t="shared" si="232"/>
        <v>0</v>
      </c>
      <c r="H123" s="3">
        <f t="shared" si="232"/>
        <v>0</v>
      </c>
      <c r="I123" s="3">
        <f t="shared" si="232"/>
        <v>0</v>
      </c>
      <c r="J123" s="3">
        <f t="shared" si="232"/>
        <v>0</v>
      </c>
      <c r="K123" s="3">
        <f t="shared" si="232"/>
        <v>0</v>
      </c>
      <c r="L123" s="3">
        <f t="shared" si="232"/>
        <v>0</v>
      </c>
      <c r="M123" s="3">
        <f t="shared" si="232"/>
        <v>0</v>
      </c>
      <c r="N123" s="3">
        <f t="shared" si="232"/>
        <v>0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>
        <f t="shared" si="233"/>
        <v>0</v>
      </c>
      <c r="G124" s="13">
        <f t="shared" si="233"/>
        <v>0</v>
      </c>
      <c r="H124" s="13">
        <f t="shared" si="233"/>
        <v>0</v>
      </c>
      <c r="I124" s="13">
        <f t="shared" si="233"/>
        <v>0</v>
      </c>
      <c r="J124" s="13">
        <f t="shared" si="233"/>
        <v>0</v>
      </c>
      <c r="K124" s="13">
        <f t="shared" si="233"/>
        <v>0</v>
      </c>
      <c r="L124" s="13">
        <f t="shared" si="233"/>
        <v>0</v>
      </c>
      <c r="M124" s="13">
        <f t="shared" si="233"/>
        <v>0</v>
      </c>
      <c r="N124" s="13">
        <f t="shared" si="233"/>
        <v>0</v>
      </c>
      <c r="O124" s="13">
        <f>SUM(D124:N124)</f>
        <v>0</v>
      </c>
      <c r="P124" s="13">
        <f>(100*O124)/$O$189</f>
        <v>0</v>
      </c>
      <c r="Q124" s="18">
        <f t="shared" ref="Q124" si="234">(1000000*P124)/100</f>
        <v>0</v>
      </c>
      <c r="R124" s="30">
        <f t="shared" ref="R124" si="235">O124-G124-H124-J124-L124-N124</f>
        <v>0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/>
      <c r="J125" s="9"/>
      <c r="K125" s="9">
        <v>3</v>
      </c>
      <c r="L125" s="9">
        <v>2</v>
      </c>
      <c r="M125" s="9">
        <v>0.3</v>
      </c>
      <c r="N125" s="9">
        <v>1</v>
      </c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7.8000000000000007</v>
      </c>
      <c r="L126" s="3">
        <f t="shared" si="239"/>
        <v>5.2</v>
      </c>
      <c r="M126" s="3">
        <f t="shared" si="239"/>
        <v>0.78</v>
      </c>
      <c r="N126" s="3">
        <f t="shared" si="239"/>
        <v>2.6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>
        <f t="shared" si="240"/>
        <v>0</v>
      </c>
      <c r="G127" s="3">
        <f t="shared" si="240"/>
        <v>0</v>
      </c>
      <c r="H127" s="3">
        <f t="shared" si="240"/>
        <v>0</v>
      </c>
      <c r="I127" s="3">
        <f t="shared" si="240"/>
        <v>0</v>
      </c>
      <c r="J127" s="3">
        <f t="shared" si="240"/>
        <v>0</v>
      </c>
      <c r="K127" s="3">
        <f t="shared" si="240"/>
        <v>2.359464044717289</v>
      </c>
      <c r="L127" s="3">
        <f t="shared" si="240"/>
        <v>1.777636174622671</v>
      </c>
      <c r="M127" s="3">
        <f t="shared" si="240"/>
        <v>0.41723586375473121</v>
      </c>
      <c r="N127" s="3">
        <f t="shared" si="240"/>
        <v>1.2517989795719886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>
        <f t="shared" si="241"/>
        <v>0</v>
      </c>
      <c r="G128" s="13">
        <f t="shared" si="241"/>
        <v>0</v>
      </c>
      <c r="H128" s="13">
        <f t="shared" si="241"/>
        <v>0</v>
      </c>
      <c r="I128" s="13">
        <f t="shared" si="241"/>
        <v>0</v>
      </c>
      <c r="J128" s="13">
        <f t="shared" si="241"/>
        <v>0</v>
      </c>
      <c r="K128" s="13">
        <f t="shared" si="241"/>
        <v>0.14116673379543537</v>
      </c>
      <c r="L128" s="13">
        <f t="shared" si="241"/>
        <v>1.2798980457283228E-3</v>
      </c>
      <c r="M128" s="13">
        <f t="shared" si="241"/>
        <v>8.8871238979757741E-4</v>
      </c>
      <c r="N128" s="13">
        <f t="shared" si="241"/>
        <v>4.1309366325875625E-4</v>
      </c>
      <c r="O128" s="13">
        <f>SUM(D128:N128)</f>
        <v>0.14374843789422001</v>
      </c>
      <c r="P128" s="13">
        <f>(100*O128)/$O$189</f>
        <v>9.4065368055917652E-3</v>
      </c>
      <c r="Q128" s="18">
        <f t="shared" ref="Q128" si="242">(1000000*P128)/100</f>
        <v>94.065368055917659</v>
      </c>
      <c r="R128" s="30">
        <f t="shared" ref="R128" si="243">O128-G128-H128-J128-L128-N128</f>
        <v>0.14205544618523294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>
        <v>5</v>
      </c>
      <c r="N129" s="9">
        <v>5</v>
      </c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</v>
      </c>
      <c r="L130" s="3">
        <f t="shared" si="247"/>
        <v>0</v>
      </c>
      <c r="M130" s="3">
        <f t="shared" si="247"/>
        <v>9</v>
      </c>
      <c r="N130" s="3">
        <f t="shared" si="247"/>
        <v>9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>
        <f t="shared" si="248"/>
        <v>0</v>
      </c>
      <c r="G131" s="3">
        <f t="shared" si="248"/>
        <v>0</v>
      </c>
      <c r="H131" s="3">
        <f t="shared" si="248"/>
        <v>0</v>
      </c>
      <c r="I131" s="3">
        <f t="shared" si="248"/>
        <v>0</v>
      </c>
      <c r="J131" s="3">
        <f t="shared" si="248"/>
        <v>0</v>
      </c>
      <c r="K131" s="3">
        <f t="shared" si="248"/>
        <v>0</v>
      </c>
      <c r="L131" s="3">
        <f t="shared" si="248"/>
        <v>0</v>
      </c>
      <c r="M131" s="3">
        <f t="shared" si="248"/>
        <v>4.8142599664007442</v>
      </c>
      <c r="N131" s="3">
        <f t="shared" si="248"/>
        <v>4.3331503139030376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>
        <f t="shared" si="249"/>
        <v>0</v>
      </c>
      <c r="G132" s="13">
        <f t="shared" si="249"/>
        <v>0</v>
      </c>
      <c r="H132" s="13">
        <f t="shared" si="249"/>
        <v>0</v>
      </c>
      <c r="I132" s="13">
        <f t="shared" si="249"/>
        <v>0</v>
      </c>
      <c r="J132" s="13">
        <f t="shared" si="249"/>
        <v>0</v>
      </c>
      <c r="K132" s="13">
        <f t="shared" si="249"/>
        <v>0</v>
      </c>
      <c r="L132" s="13">
        <f t="shared" si="249"/>
        <v>0</v>
      </c>
      <c r="M132" s="13">
        <f t="shared" si="249"/>
        <v>1.0254373728433585E-2</v>
      </c>
      <c r="N132" s="13">
        <f t="shared" si="249"/>
        <v>1.4299396035880024E-3</v>
      </c>
      <c r="O132" s="13">
        <f>SUM(D132:N132)</f>
        <v>1.1684313332021587E-2</v>
      </c>
      <c r="P132" s="13">
        <f>(100*O132)/$O$189</f>
        <v>7.6459212368350162E-4</v>
      </c>
      <c r="Q132" s="18">
        <f t="shared" ref="Q132" si="250">(1000000*P132)/100</f>
        <v>7.6459212368350169</v>
      </c>
      <c r="R132" s="30">
        <f t="shared" ref="R132" si="251">O132-G132-H132-J132-L132-N132</f>
        <v>1.0254373728433585E-2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>
        <f t="shared" si="256"/>
        <v>0</v>
      </c>
      <c r="G135" s="3">
        <f t="shared" si="256"/>
        <v>0</v>
      </c>
      <c r="H135" s="3">
        <f t="shared" si="256"/>
        <v>0</v>
      </c>
      <c r="I135" s="3">
        <f t="shared" si="256"/>
        <v>0</v>
      </c>
      <c r="J135" s="3">
        <f t="shared" si="256"/>
        <v>0</v>
      </c>
      <c r="K135" s="3">
        <f t="shared" si="256"/>
        <v>0</v>
      </c>
      <c r="L135" s="3">
        <f t="shared" si="256"/>
        <v>0</v>
      </c>
      <c r="M135" s="3">
        <f t="shared" si="256"/>
        <v>0</v>
      </c>
      <c r="N135" s="3">
        <f t="shared" si="256"/>
        <v>0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>
        <f t="shared" si="257"/>
        <v>0</v>
      </c>
      <c r="G136" s="13">
        <f t="shared" si="257"/>
        <v>0</v>
      </c>
      <c r="H136" s="13">
        <f t="shared" si="257"/>
        <v>0</v>
      </c>
      <c r="I136" s="13">
        <f t="shared" si="257"/>
        <v>0</v>
      </c>
      <c r="J136" s="13">
        <f t="shared" si="257"/>
        <v>0</v>
      </c>
      <c r="K136" s="13">
        <f t="shared" si="257"/>
        <v>0</v>
      </c>
      <c r="L136" s="13">
        <f t="shared" si="257"/>
        <v>0</v>
      </c>
      <c r="M136" s="13">
        <f t="shared" si="257"/>
        <v>0</v>
      </c>
      <c r="N136" s="13">
        <f t="shared" si="257"/>
        <v>0</v>
      </c>
      <c r="O136" s="13">
        <f>SUM(D136:N136)</f>
        <v>0</v>
      </c>
      <c r="P136" s="13">
        <f>(100*O136)/$O$189</f>
        <v>0</v>
      </c>
      <c r="Q136" s="18">
        <f t="shared" ref="Q136" si="258">(1000000*P136)/100</f>
        <v>0</v>
      </c>
      <c r="R136" s="30">
        <f t="shared" ref="R136" si="259">O136-G136-H136-J136-L136-N136</f>
        <v>0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>
        <v>11</v>
      </c>
      <c r="N137" s="9">
        <v>3</v>
      </c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>
        <f t="shared" si="264"/>
        <v>0</v>
      </c>
      <c r="G139" s="3">
        <f t="shared" si="264"/>
        <v>0</v>
      </c>
      <c r="H139" s="3">
        <f t="shared" si="264"/>
        <v>0</v>
      </c>
      <c r="I139" s="3">
        <f t="shared" si="264"/>
        <v>0</v>
      </c>
      <c r="J139" s="3">
        <f t="shared" si="264"/>
        <v>0</v>
      </c>
      <c r="K139" s="3">
        <f t="shared" si="264"/>
        <v>0</v>
      </c>
      <c r="L139" s="3">
        <f t="shared" si="264"/>
        <v>0</v>
      </c>
      <c r="M139" s="3">
        <f t="shared" si="264"/>
        <v>0</v>
      </c>
      <c r="N139" s="3">
        <f t="shared" si="264"/>
        <v>0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>
        <f t="shared" si="265"/>
        <v>0</v>
      </c>
      <c r="G140" s="13">
        <f t="shared" si="265"/>
        <v>0</v>
      </c>
      <c r="H140" s="13">
        <f t="shared" si="265"/>
        <v>0</v>
      </c>
      <c r="I140" s="13">
        <f t="shared" si="265"/>
        <v>0</v>
      </c>
      <c r="J140" s="13">
        <f t="shared" si="265"/>
        <v>0</v>
      </c>
      <c r="K140" s="13">
        <f t="shared" si="265"/>
        <v>0</v>
      </c>
      <c r="L140" s="13">
        <f t="shared" si="265"/>
        <v>0</v>
      </c>
      <c r="M140" s="13">
        <f t="shared" si="265"/>
        <v>0</v>
      </c>
      <c r="N140" s="13">
        <f t="shared" si="265"/>
        <v>0</v>
      </c>
      <c r="O140" s="13">
        <f>SUM(D140:N140)</f>
        <v>0</v>
      </c>
      <c r="P140" s="13">
        <f>(100*O140)/$O$189</f>
        <v>0</v>
      </c>
      <c r="Q140" s="18">
        <f t="shared" ref="Q140" si="266">(1000000*P140)/100</f>
        <v>0</v>
      </c>
      <c r="R140" s="30">
        <f t="shared" ref="R140" si="267">O140-G140-H140-J140-L140-N140</f>
        <v>0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/>
      <c r="L141" s="9">
        <v>1E-3</v>
      </c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>
        <f t="shared" si="272"/>
        <v>0</v>
      </c>
      <c r="G143" s="3">
        <f t="shared" si="272"/>
        <v>0</v>
      </c>
      <c r="H143" s="3">
        <f t="shared" si="272"/>
        <v>0</v>
      </c>
      <c r="I143" s="3">
        <f t="shared" si="272"/>
        <v>0</v>
      </c>
      <c r="J143" s="3">
        <f t="shared" si="272"/>
        <v>0</v>
      </c>
      <c r="K143" s="3">
        <f t="shared" si="272"/>
        <v>0</v>
      </c>
      <c r="L143" s="3">
        <f t="shared" si="272"/>
        <v>0</v>
      </c>
      <c r="M143" s="3">
        <f t="shared" si="272"/>
        <v>0</v>
      </c>
      <c r="N143" s="3">
        <f t="shared" si="272"/>
        <v>0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>
        <f t="shared" si="273"/>
        <v>0</v>
      </c>
      <c r="G144" s="13">
        <f t="shared" si="273"/>
        <v>0</v>
      </c>
      <c r="H144" s="13">
        <f t="shared" si="273"/>
        <v>0</v>
      </c>
      <c r="I144" s="13">
        <f t="shared" si="273"/>
        <v>0</v>
      </c>
      <c r="J144" s="13">
        <f t="shared" si="273"/>
        <v>0</v>
      </c>
      <c r="K144" s="13">
        <f t="shared" si="273"/>
        <v>0</v>
      </c>
      <c r="L144" s="13">
        <f t="shared" si="273"/>
        <v>0</v>
      </c>
      <c r="M144" s="13">
        <f t="shared" si="273"/>
        <v>0</v>
      </c>
      <c r="N144" s="13">
        <f t="shared" si="273"/>
        <v>0</v>
      </c>
      <c r="O144" s="13">
        <f>SUM(D144:N144)</f>
        <v>0</v>
      </c>
      <c r="P144" s="13">
        <f>(100*O144)/$O$189</f>
        <v>0</v>
      </c>
      <c r="Q144" s="18">
        <f t="shared" ref="Q144" si="274">(1000000*P144)/100</f>
        <v>0</v>
      </c>
      <c r="R144" s="30">
        <f t="shared" ref="R144" si="275">O144-G144-H144-J144-L144-N144</f>
        <v>0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>
        <f t="shared" si="280"/>
        <v>0</v>
      </c>
      <c r="G147" s="3">
        <f t="shared" si="280"/>
        <v>0</v>
      </c>
      <c r="H147" s="3">
        <f t="shared" si="280"/>
        <v>0</v>
      </c>
      <c r="I147" s="3">
        <f t="shared" si="280"/>
        <v>0</v>
      </c>
      <c r="J147" s="3">
        <f t="shared" si="280"/>
        <v>0</v>
      </c>
      <c r="K147" s="3">
        <f t="shared" si="280"/>
        <v>0</v>
      </c>
      <c r="L147" s="3">
        <f t="shared" si="280"/>
        <v>0</v>
      </c>
      <c r="M147" s="3">
        <f t="shared" si="280"/>
        <v>0</v>
      </c>
      <c r="N147" s="3">
        <f t="shared" si="280"/>
        <v>0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>
        <f t="shared" si="281"/>
        <v>0</v>
      </c>
      <c r="G148" s="13">
        <f t="shared" si="281"/>
        <v>0</v>
      </c>
      <c r="H148" s="13">
        <f t="shared" si="281"/>
        <v>0</v>
      </c>
      <c r="I148" s="13">
        <f t="shared" si="281"/>
        <v>0</v>
      </c>
      <c r="J148" s="13">
        <f t="shared" si="281"/>
        <v>0</v>
      </c>
      <c r="K148" s="13">
        <f t="shared" si="281"/>
        <v>0</v>
      </c>
      <c r="L148" s="13">
        <f t="shared" si="281"/>
        <v>0</v>
      </c>
      <c r="M148" s="13">
        <f t="shared" si="281"/>
        <v>0</v>
      </c>
      <c r="N148" s="13">
        <f t="shared" si="281"/>
        <v>0</v>
      </c>
      <c r="O148" s="13">
        <f>SUM(D148:N148)</f>
        <v>0</v>
      </c>
      <c r="P148" s="13">
        <f>(100*O148)/$O$189</f>
        <v>0</v>
      </c>
      <c r="Q148" s="18">
        <f t="shared" ref="Q148" si="282">(1000000*P148)/100</f>
        <v>0</v>
      </c>
      <c r="R148" s="30">
        <f t="shared" ref="R148" si="283">O148-G148-H148-J148-L148-N148</f>
        <v>0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>
        <f t="shared" si="288"/>
        <v>0</v>
      </c>
      <c r="G151" s="3">
        <f t="shared" si="288"/>
        <v>0</v>
      </c>
      <c r="H151" s="3">
        <f t="shared" si="288"/>
        <v>0</v>
      </c>
      <c r="I151" s="3">
        <f t="shared" si="288"/>
        <v>0</v>
      </c>
      <c r="J151" s="3">
        <f t="shared" si="288"/>
        <v>0</v>
      </c>
      <c r="K151" s="3">
        <f t="shared" si="288"/>
        <v>0</v>
      </c>
      <c r="L151" s="3">
        <f t="shared" si="288"/>
        <v>0</v>
      </c>
      <c r="M151" s="3">
        <f t="shared" si="288"/>
        <v>0</v>
      </c>
      <c r="N151" s="3">
        <f t="shared" si="288"/>
        <v>0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>
        <f t="shared" si="289"/>
        <v>0</v>
      </c>
      <c r="G152" s="13">
        <f t="shared" si="289"/>
        <v>0</v>
      </c>
      <c r="H152" s="13">
        <f t="shared" si="289"/>
        <v>0</v>
      </c>
      <c r="I152" s="13">
        <f t="shared" si="289"/>
        <v>0</v>
      </c>
      <c r="J152" s="13">
        <f t="shared" si="289"/>
        <v>0</v>
      </c>
      <c r="K152" s="13">
        <f t="shared" si="289"/>
        <v>0</v>
      </c>
      <c r="L152" s="13">
        <f t="shared" si="289"/>
        <v>0</v>
      </c>
      <c r="M152" s="13">
        <f t="shared" si="289"/>
        <v>0</v>
      </c>
      <c r="N152" s="13">
        <f t="shared" si="289"/>
        <v>0</v>
      </c>
      <c r="O152" s="13">
        <f>SUM(D152:N152)</f>
        <v>0</v>
      </c>
      <c r="P152" s="13">
        <f>(100*O152)/$O$189</f>
        <v>0</v>
      </c>
      <c r="Q152" s="18">
        <f t="shared" ref="Q152" si="290">(1000000*P152)/100</f>
        <v>0</v>
      </c>
      <c r="R152" s="30">
        <f t="shared" ref="R152" si="291">O152-G152-H152-J152-L152-N152</f>
        <v>0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>
        <v>2E-3</v>
      </c>
      <c r="H153" s="9">
        <v>0.5</v>
      </c>
      <c r="I153" s="9">
        <v>0.5</v>
      </c>
      <c r="J153" s="9">
        <v>0.5</v>
      </c>
      <c r="K153" s="9">
        <v>0.5</v>
      </c>
      <c r="L153" s="9">
        <v>5</v>
      </c>
      <c r="M153" s="9">
        <v>15</v>
      </c>
      <c r="N153" s="9">
        <v>15</v>
      </c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>
        <f t="shared" si="296"/>
        <v>0</v>
      </c>
      <c r="G155" s="3">
        <f t="shared" si="296"/>
        <v>0</v>
      </c>
      <c r="H155" s="3">
        <f t="shared" si="296"/>
        <v>0</v>
      </c>
      <c r="I155" s="3">
        <f t="shared" si="296"/>
        <v>0</v>
      </c>
      <c r="J155" s="3">
        <f t="shared" si="296"/>
        <v>0</v>
      </c>
      <c r="K155" s="3">
        <f t="shared" si="296"/>
        <v>0</v>
      </c>
      <c r="L155" s="3">
        <f t="shared" si="296"/>
        <v>0</v>
      </c>
      <c r="M155" s="3">
        <f t="shared" si="296"/>
        <v>0</v>
      </c>
      <c r="N155" s="3">
        <f t="shared" si="296"/>
        <v>0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>
        <f t="shared" si="297"/>
        <v>0</v>
      </c>
      <c r="G156" s="13">
        <f t="shared" si="297"/>
        <v>0</v>
      </c>
      <c r="H156" s="13">
        <f t="shared" si="297"/>
        <v>0</v>
      </c>
      <c r="I156" s="13">
        <f t="shared" si="297"/>
        <v>0</v>
      </c>
      <c r="J156" s="13">
        <f t="shared" si="297"/>
        <v>0</v>
      </c>
      <c r="K156" s="13">
        <f t="shared" si="297"/>
        <v>0</v>
      </c>
      <c r="L156" s="13">
        <f t="shared" si="297"/>
        <v>0</v>
      </c>
      <c r="M156" s="13">
        <f t="shared" si="297"/>
        <v>0</v>
      </c>
      <c r="N156" s="13">
        <f t="shared" si="297"/>
        <v>0</v>
      </c>
      <c r="O156" s="13">
        <f>SUM(D156:N156)</f>
        <v>0</v>
      </c>
      <c r="P156" s="13">
        <f>(100*O156)/$O$189</f>
        <v>0</v>
      </c>
      <c r="Q156" s="18">
        <f t="shared" ref="Q156" si="298">(1000000*P156)/100</f>
        <v>0</v>
      </c>
      <c r="R156" s="30">
        <f t="shared" ref="R156" si="299">O156-G156-H156-J156-L156-N156</f>
        <v>0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>
        <f t="shared" si="304"/>
        <v>0</v>
      </c>
      <c r="G159" s="3">
        <f t="shared" si="304"/>
        <v>0</v>
      </c>
      <c r="H159" s="3">
        <f t="shared" si="304"/>
        <v>0</v>
      </c>
      <c r="I159" s="3">
        <f t="shared" si="304"/>
        <v>0</v>
      </c>
      <c r="J159" s="3">
        <f t="shared" si="304"/>
        <v>0</v>
      </c>
      <c r="K159" s="3">
        <f t="shared" si="304"/>
        <v>0</v>
      </c>
      <c r="L159" s="3">
        <f t="shared" si="304"/>
        <v>0</v>
      </c>
      <c r="M159" s="3">
        <f t="shared" si="304"/>
        <v>0</v>
      </c>
      <c r="N159" s="3">
        <f t="shared" si="304"/>
        <v>0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>
        <f t="shared" si="305"/>
        <v>0</v>
      </c>
      <c r="G160" s="13">
        <f t="shared" si="305"/>
        <v>0</v>
      </c>
      <c r="H160" s="13">
        <f t="shared" si="305"/>
        <v>0</v>
      </c>
      <c r="I160" s="13">
        <f t="shared" si="305"/>
        <v>0</v>
      </c>
      <c r="J160" s="13">
        <f t="shared" si="305"/>
        <v>0</v>
      </c>
      <c r="K160" s="13">
        <f t="shared" si="305"/>
        <v>0</v>
      </c>
      <c r="L160" s="13">
        <f t="shared" si="305"/>
        <v>0</v>
      </c>
      <c r="M160" s="13">
        <f t="shared" si="305"/>
        <v>0</v>
      </c>
      <c r="N160" s="13">
        <f t="shared" si="305"/>
        <v>0</v>
      </c>
      <c r="O160" s="13">
        <f>SUM(D160:N160)</f>
        <v>0</v>
      </c>
      <c r="P160" s="13">
        <f>(100*O160)/$O$189</f>
        <v>0</v>
      </c>
      <c r="Q160" s="18">
        <f t="shared" ref="Q160" si="306">(1000000*P160)/100</f>
        <v>0</v>
      </c>
      <c r="R160" s="30">
        <f t="shared" ref="R160" si="307">O160-G160-H160-J160-L160-N160</f>
        <v>0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>
        <v>1E-3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1.8000000000000002E-3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6.7524708134765368E-4</v>
      </c>
      <c r="F163" s="3">
        <f t="shared" si="312"/>
        <v>0</v>
      </c>
      <c r="G163" s="3">
        <f t="shared" si="312"/>
        <v>0</v>
      </c>
      <c r="H163" s="3">
        <f t="shared" si="312"/>
        <v>0</v>
      </c>
      <c r="I163" s="3">
        <f t="shared" si="312"/>
        <v>0</v>
      </c>
      <c r="J163" s="3">
        <f t="shared" si="312"/>
        <v>0</v>
      </c>
      <c r="K163" s="3">
        <f t="shared" si="312"/>
        <v>0</v>
      </c>
      <c r="L163" s="3">
        <f t="shared" si="312"/>
        <v>0</v>
      </c>
      <c r="M163" s="3">
        <f t="shared" si="312"/>
        <v>0</v>
      </c>
      <c r="N163" s="3">
        <f t="shared" si="312"/>
        <v>0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7.596529665161104E-4</v>
      </c>
      <c r="F164" s="13">
        <f t="shared" si="313"/>
        <v>0</v>
      </c>
      <c r="G164" s="13">
        <f t="shared" si="313"/>
        <v>0</v>
      </c>
      <c r="H164" s="13">
        <f t="shared" si="313"/>
        <v>0</v>
      </c>
      <c r="I164" s="13">
        <f t="shared" si="313"/>
        <v>0</v>
      </c>
      <c r="J164" s="13">
        <f t="shared" si="313"/>
        <v>0</v>
      </c>
      <c r="K164" s="13">
        <f t="shared" si="313"/>
        <v>0</v>
      </c>
      <c r="L164" s="13">
        <f t="shared" si="313"/>
        <v>0</v>
      </c>
      <c r="M164" s="13">
        <f t="shared" si="313"/>
        <v>0</v>
      </c>
      <c r="N164" s="13">
        <f t="shared" si="313"/>
        <v>0</v>
      </c>
      <c r="O164" s="13">
        <f>SUM(D164:N164)</f>
        <v>7.596529665161104E-4</v>
      </c>
      <c r="P164" s="13">
        <f>(100*O164)/$O$189</f>
        <v>4.9709782545734946E-5</v>
      </c>
      <c r="Q164" s="18">
        <f t="shared" ref="Q164" si="314">(1000000*P164)/100</f>
        <v>0.49709782545734948</v>
      </c>
      <c r="R164" s="30">
        <f t="shared" ref="R164" si="315">O164-G164-H164-J164-L164-N164</f>
        <v>7.596529665161104E-4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>
        <f t="shared" si="320"/>
        <v>0</v>
      </c>
      <c r="G167" s="3">
        <f t="shared" si="320"/>
        <v>0</v>
      </c>
      <c r="H167" s="3">
        <f t="shared" si="320"/>
        <v>0</v>
      </c>
      <c r="I167" s="3">
        <f t="shared" si="320"/>
        <v>0</v>
      </c>
      <c r="J167" s="3">
        <f t="shared" si="320"/>
        <v>0</v>
      </c>
      <c r="K167" s="3">
        <f t="shared" si="320"/>
        <v>0</v>
      </c>
      <c r="L167" s="3">
        <f t="shared" si="320"/>
        <v>0</v>
      </c>
      <c r="M167" s="3">
        <f t="shared" si="320"/>
        <v>0</v>
      </c>
      <c r="N167" s="3">
        <f t="shared" si="320"/>
        <v>0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>
        <f t="shared" si="321"/>
        <v>0</v>
      </c>
      <c r="G168" s="13">
        <f t="shared" si="321"/>
        <v>0</v>
      </c>
      <c r="H168" s="13">
        <f t="shared" si="321"/>
        <v>0</v>
      </c>
      <c r="I168" s="13">
        <f t="shared" si="321"/>
        <v>0</v>
      </c>
      <c r="J168" s="13">
        <f t="shared" si="321"/>
        <v>0</v>
      </c>
      <c r="K168" s="13">
        <f t="shared" si="321"/>
        <v>0</v>
      </c>
      <c r="L168" s="13">
        <f t="shared" si="321"/>
        <v>0</v>
      </c>
      <c r="M168" s="13">
        <f t="shared" si="321"/>
        <v>0</v>
      </c>
      <c r="N168" s="13">
        <f t="shared" si="321"/>
        <v>0</v>
      </c>
      <c r="O168" s="13">
        <f>SUM(D168:N168)</f>
        <v>0</v>
      </c>
      <c r="P168" s="13">
        <f>(100*O168)/$O$189</f>
        <v>0</v>
      </c>
      <c r="Q168" s="18">
        <f t="shared" ref="Q168" si="322">(1000000*P168)/100</f>
        <v>0</v>
      </c>
      <c r="R168" s="30">
        <f t="shared" ref="R168" si="323">O168-G168-H168-J168-L168-N168</f>
        <v>0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>
        <v>1E-3</v>
      </c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>
        <f t="shared" si="328"/>
        <v>0</v>
      </c>
      <c r="G171" s="3">
        <f t="shared" si="328"/>
        <v>0</v>
      </c>
      <c r="H171" s="3">
        <f t="shared" si="328"/>
        <v>0</v>
      </c>
      <c r="I171" s="3">
        <f t="shared" si="328"/>
        <v>0</v>
      </c>
      <c r="J171" s="3">
        <f t="shared" si="328"/>
        <v>0</v>
      </c>
      <c r="K171" s="3">
        <f t="shared" si="328"/>
        <v>0</v>
      </c>
      <c r="L171" s="3">
        <f t="shared" si="328"/>
        <v>0</v>
      </c>
      <c r="M171" s="3">
        <f t="shared" si="328"/>
        <v>0</v>
      </c>
      <c r="N171" s="3">
        <f t="shared" si="328"/>
        <v>0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>
        <f t="shared" si="329"/>
        <v>0</v>
      </c>
      <c r="G172" s="13">
        <f t="shared" si="329"/>
        <v>0</v>
      </c>
      <c r="H172" s="13">
        <f t="shared" si="329"/>
        <v>0</v>
      </c>
      <c r="I172" s="13">
        <f t="shared" si="329"/>
        <v>0</v>
      </c>
      <c r="J172" s="13">
        <f t="shared" si="329"/>
        <v>0</v>
      </c>
      <c r="K172" s="13">
        <f t="shared" si="329"/>
        <v>0</v>
      </c>
      <c r="L172" s="13">
        <f t="shared" si="329"/>
        <v>0</v>
      </c>
      <c r="M172" s="13">
        <f t="shared" si="329"/>
        <v>0</v>
      </c>
      <c r="N172" s="13">
        <f t="shared" si="329"/>
        <v>0</v>
      </c>
      <c r="O172" s="13">
        <f>SUM(D172:N172)</f>
        <v>0</v>
      </c>
      <c r="P172" s="13">
        <f>(100*O172)/$O$189</f>
        <v>0</v>
      </c>
      <c r="Q172" s="18">
        <f t="shared" ref="Q172" si="330">(1000000*P172)/100</f>
        <v>0</v>
      </c>
      <c r="R172" s="30">
        <f t="shared" ref="R172" si="331">O172-G172-H172-J172-L172-N172</f>
        <v>0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>
        <v>2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>
        <f t="shared" si="336"/>
        <v>0</v>
      </c>
      <c r="G175" s="3">
        <f t="shared" si="336"/>
        <v>0</v>
      </c>
      <c r="H175" s="3">
        <f t="shared" si="336"/>
        <v>0</v>
      </c>
      <c r="I175" s="3">
        <f t="shared" si="336"/>
        <v>0</v>
      </c>
      <c r="J175" s="3">
        <f t="shared" si="336"/>
        <v>0</v>
      </c>
      <c r="K175" s="3">
        <f t="shared" si="336"/>
        <v>0</v>
      </c>
      <c r="L175" s="3">
        <f t="shared" si="336"/>
        <v>0</v>
      </c>
      <c r="M175" s="3">
        <f t="shared" si="336"/>
        <v>0</v>
      </c>
      <c r="N175" s="3">
        <f t="shared" si="336"/>
        <v>0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>
        <f t="shared" si="337"/>
        <v>0</v>
      </c>
      <c r="G176" s="13">
        <f t="shared" si="337"/>
        <v>0</v>
      </c>
      <c r="H176" s="13">
        <f t="shared" si="337"/>
        <v>0</v>
      </c>
      <c r="I176" s="13">
        <f t="shared" si="337"/>
        <v>0</v>
      </c>
      <c r="J176" s="13">
        <f t="shared" si="337"/>
        <v>0</v>
      </c>
      <c r="K176" s="13">
        <f t="shared" si="337"/>
        <v>0</v>
      </c>
      <c r="L176" s="13">
        <f t="shared" si="337"/>
        <v>0</v>
      </c>
      <c r="M176" s="13">
        <f t="shared" si="337"/>
        <v>0</v>
      </c>
      <c r="N176" s="13">
        <f t="shared" si="337"/>
        <v>0</v>
      </c>
      <c r="O176" s="13">
        <f>SUM(D176:N176)</f>
        <v>0</v>
      </c>
      <c r="P176" s="13">
        <f>(100*O176)/$O$189</f>
        <v>0</v>
      </c>
      <c r="Q176" s="18">
        <f t="shared" ref="Q176" si="338">(1000000*P176)/100</f>
        <v>0</v>
      </c>
      <c r="R176" s="30">
        <f t="shared" ref="R176" si="339">O176-G176-H176-J176-L176-N176</f>
        <v>0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>
        <f t="shared" si="344"/>
        <v>0</v>
      </c>
      <c r="G179" s="3">
        <f t="shared" si="344"/>
        <v>0</v>
      </c>
      <c r="H179" s="3">
        <f t="shared" si="344"/>
        <v>0</v>
      </c>
      <c r="I179" s="3">
        <f t="shared" si="344"/>
        <v>0</v>
      </c>
      <c r="J179" s="3">
        <f t="shared" si="344"/>
        <v>0</v>
      </c>
      <c r="K179" s="3">
        <f t="shared" si="344"/>
        <v>0</v>
      </c>
      <c r="L179" s="3">
        <f t="shared" si="344"/>
        <v>0</v>
      </c>
      <c r="M179" s="3">
        <f t="shared" si="344"/>
        <v>0</v>
      </c>
      <c r="N179" s="3">
        <f t="shared" si="344"/>
        <v>0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>
        <f t="shared" si="345"/>
        <v>0</v>
      </c>
      <c r="G180" s="13">
        <f t="shared" si="345"/>
        <v>0</v>
      </c>
      <c r="H180" s="13">
        <f t="shared" si="345"/>
        <v>0</v>
      </c>
      <c r="I180" s="13">
        <f t="shared" si="345"/>
        <v>0</v>
      </c>
      <c r="J180" s="13">
        <f t="shared" si="345"/>
        <v>0</v>
      </c>
      <c r="K180" s="13">
        <f t="shared" si="345"/>
        <v>0</v>
      </c>
      <c r="L180" s="13">
        <f t="shared" si="345"/>
        <v>0</v>
      </c>
      <c r="M180" s="13">
        <f t="shared" si="345"/>
        <v>0</v>
      </c>
      <c r="N180" s="13">
        <f t="shared" si="345"/>
        <v>0</v>
      </c>
      <c r="O180" s="13">
        <f>SUM(D180:N180)</f>
        <v>0</v>
      </c>
      <c r="P180" s="13">
        <f>(100*O180)/$O$189</f>
        <v>0</v>
      </c>
      <c r="Q180" s="18">
        <f t="shared" ref="Q180" si="346">(1000000*P180)/100</f>
        <v>0</v>
      </c>
      <c r="R180" s="30">
        <f t="shared" ref="R180" si="347">O180-G180-H180-J180-L180-N180</f>
        <v>0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>
        <f t="shared" si="352"/>
        <v>0</v>
      </c>
      <c r="G183" s="3">
        <f t="shared" si="352"/>
        <v>0</v>
      </c>
      <c r="H183" s="3">
        <f t="shared" si="352"/>
        <v>0</v>
      </c>
      <c r="I183" s="3">
        <f t="shared" si="352"/>
        <v>0</v>
      </c>
      <c r="J183" s="3">
        <f t="shared" si="352"/>
        <v>0</v>
      </c>
      <c r="K183" s="3">
        <f t="shared" si="352"/>
        <v>0</v>
      </c>
      <c r="L183" s="3">
        <f t="shared" si="352"/>
        <v>0</v>
      </c>
      <c r="M183" s="3">
        <f t="shared" si="352"/>
        <v>0</v>
      </c>
      <c r="N183" s="3">
        <f t="shared" si="352"/>
        <v>0</v>
      </c>
      <c r="O183" s="3"/>
      <c r="P183" s="3"/>
      <c r="Q183" s="16"/>
      <c r="R183" s="14"/>
    </row>
    <row r="184" spans="1:21" ht="15" thickBot="1" x14ac:dyDescent="0.25">
      <c r="A184" s="21"/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>
        <f t="shared" si="353"/>
        <v>0</v>
      </c>
      <c r="G184" s="13">
        <f t="shared" si="353"/>
        <v>0</v>
      </c>
      <c r="H184" s="13">
        <f t="shared" si="353"/>
        <v>0</v>
      </c>
      <c r="I184" s="13">
        <f t="shared" si="353"/>
        <v>0</v>
      </c>
      <c r="J184" s="13">
        <f t="shared" si="353"/>
        <v>0</v>
      </c>
      <c r="K184" s="13">
        <f t="shared" si="353"/>
        <v>0</v>
      </c>
      <c r="L184" s="13">
        <f t="shared" si="353"/>
        <v>0</v>
      </c>
      <c r="M184" s="13">
        <f t="shared" si="353"/>
        <v>0</v>
      </c>
      <c r="N184" s="13">
        <f t="shared" si="353"/>
        <v>0</v>
      </c>
      <c r="O184" s="13">
        <f>SUM(D184:N184)</f>
        <v>0</v>
      </c>
      <c r="P184" s="13">
        <f>(100*O184)/$O$189</f>
        <v>0</v>
      </c>
      <c r="Q184" s="18">
        <f t="shared" ref="Q184" si="354">(1000000*P184)/100</f>
        <v>0</v>
      </c>
      <c r="R184" s="30">
        <f t="shared" ref="R184" si="355">O184-G184-H184-J184-L184-N184</f>
        <v>0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>
        <f t="shared" si="360"/>
        <v>0</v>
      </c>
      <c r="G187" s="3">
        <f t="shared" si="360"/>
        <v>0</v>
      </c>
      <c r="H187" s="3">
        <f t="shared" si="360"/>
        <v>0</v>
      </c>
      <c r="I187" s="3">
        <f t="shared" si="360"/>
        <v>0</v>
      </c>
      <c r="J187" s="3">
        <f t="shared" si="360"/>
        <v>0</v>
      </c>
      <c r="K187" s="3">
        <f t="shared" si="360"/>
        <v>0</v>
      </c>
      <c r="L187" s="3">
        <f t="shared" si="360"/>
        <v>0</v>
      </c>
      <c r="M187" s="3">
        <f t="shared" si="360"/>
        <v>0</v>
      </c>
      <c r="N187" s="3">
        <f t="shared" si="360"/>
        <v>0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>
        <f t="shared" si="361"/>
        <v>0</v>
      </c>
      <c r="G188" s="13">
        <f t="shared" si="361"/>
        <v>0</v>
      </c>
      <c r="H188" s="13">
        <f t="shared" si="361"/>
        <v>0</v>
      </c>
      <c r="I188" s="13">
        <f t="shared" si="361"/>
        <v>0</v>
      </c>
      <c r="J188" s="13">
        <f t="shared" si="361"/>
        <v>0</v>
      </c>
      <c r="K188" s="13">
        <f t="shared" si="361"/>
        <v>0</v>
      </c>
      <c r="L188" s="13">
        <f t="shared" si="361"/>
        <v>0</v>
      </c>
      <c r="M188" s="13">
        <f t="shared" si="361"/>
        <v>0</v>
      </c>
      <c r="N188" s="13">
        <f t="shared" si="361"/>
        <v>0</v>
      </c>
      <c r="O188" s="13">
        <f>SUM(D188:N188)</f>
        <v>0</v>
      </c>
      <c r="P188" s="13">
        <f t="shared" ref="P188" si="362">(100*O188)/$O$189</f>
        <v>0</v>
      </c>
      <c r="Q188" s="18">
        <f t="shared" ref="Q188" si="363">(1000000*P188)/100</f>
        <v>0</v>
      </c>
      <c r="R188" s="30">
        <f t="shared" ref="R188" si="364">O188-G188-H188-J188-L188-N188</f>
        <v>0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262.82499999999999</v>
      </c>
      <c r="E189" s="9">
        <f t="shared" si="368"/>
        <v>266.56909000000002</v>
      </c>
      <c r="F189" s="9">
        <f t="shared" si="368"/>
        <v>263.64071000000001</v>
      </c>
      <c r="G189" s="9">
        <f t="shared" si="368"/>
        <v>268.35458</v>
      </c>
      <c r="H189" s="9">
        <f t="shared" si="368"/>
        <v>269.41000000000003</v>
      </c>
      <c r="I189" s="9">
        <f t="shared" si="368"/>
        <v>487.54700000000008</v>
      </c>
      <c r="J189" s="9">
        <f t="shared" si="368"/>
        <v>496.96999999999997</v>
      </c>
      <c r="K189" s="9">
        <f t="shared" si="368"/>
        <v>330.58355</v>
      </c>
      <c r="L189" s="9">
        <f t="shared" si="368"/>
        <v>292.52330000000001</v>
      </c>
      <c r="M189" s="9">
        <f t="shared" si="368"/>
        <v>186.94462000000001</v>
      </c>
      <c r="N189" s="9">
        <f t="shared" si="368"/>
        <v>207.70108000000002</v>
      </c>
      <c r="O189" s="9">
        <f>SUMIF($C$5:$C$188,"маса, г",O5:O188)</f>
        <v>1528.1759999999999</v>
      </c>
      <c r="P189" s="9">
        <f>SUMIF(P5:P188,"&gt;=0")</f>
        <v>99.999999999999986</v>
      </c>
      <c r="Q189" s="9">
        <f>SUMIF(Q5:Q188,"&gt;=0")</f>
        <v>999999.99999999988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100</v>
      </c>
      <c r="G190" s="3">
        <f t="shared" si="369"/>
        <v>99.999999999999986</v>
      </c>
      <c r="H190" s="3">
        <f t="shared" si="369"/>
        <v>100</v>
      </c>
      <c r="I190" s="3">
        <f t="shared" si="369"/>
        <v>100</v>
      </c>
      <c r="J190" s="3">
        <f t="shared" si="369"/>
        <v>100</v>
      </c>
      <c r="K190" s="3">
        <f t="shared" si="369"/>
        <v>100</v>
      </c>
      <c r="L190" s="3">
        <f t="shared" si="369"/>
        <v>100</v>
      </c>
      <c r="M190" s="3">
        <f t="shared" si="369"/>
        <v>100</v>
      </c>
      <c r="N190" s="3">
        <f t="shared" si="369"/>
        <v>100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81.800000000000011</v>
      </c>
      <c r="E191" s="2">
        <f t="shared" si="370"/>
        <v>112.49999999999999</v>
      </c>
      <c r="F191" s="2">
        <f t="shared" si="370"/>
        <v>23.287999999999997</v>
      </c>
      <c r="G191" s="2">
        <f t="shared" si="370"/>
        <v>1298</v>
      </c>
      <c r="H191" s="2">
        <f t="shared" si="370"/>
        <v>6.202</v>
      </c>
      <c r="I191" s="2">
        <f t="shared" si="370"/>
        <v>5.7000000000000009E-2</v>
      </c>
      <c r="J191" s="2">
        <f t="shared" si="370"/>
        <v>2.8000000000000001E-2</v>
      </c>
      <c r="K191" s="2">
        <f t="shared" si="370"/>
        <v>5.9829999999999997</v>
      </c>
      <c r="L191" s="2">
        <f t="shared" si="370"/>
        <v>7.2000000000000008E-2</v>
      </c>
      <c r="M191" s="2">
        <f t="shared" si="370"/>
        <v>0.21299999999999994</v>
      </c>
      <c r="N191" s="2">
        <f t="shared" si="370"/>
        <v>3.3000000000000002E-2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70" zoomScaleNormal="70" workbookViewId="0">
      <pane ySplit="4" topLeftCell="A153" activePane="bottomLeft" state="frozen"/>
      <selection pane="bottomLeft" activeCell="N154" sqref="N154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4" width="16.85546875" style="1" bestFit="1" customWidth="1" outlineLevel="1"/>
    <col min="5" max="14" width="15.7109375" style="1" bestFit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80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1066</v>
      </c>
      <c r="E3" s="25">
        <v>506.9</v>
      </c>
      <c r="F3" s="25">
        <v>18.452000000000002</v>
      </c>
      <c r="G3" s="24">
        <v>85.06</v>
      </c>
      <c r="H3" s="24">
        <v>1.089</v>
      </c>
      <c r="I3" s="24">
        <v>6.9000000000000006E-2</v>
      </c>
      <c r="J3" s="24">
        <v>1E-3</v>
      </c>
      <c r="K3" s="24">
        <v>13.475</v>
      </c>
      <c r="L3" s="24">
        <v>2.5999999999999999E-2</v>
      </c>
      <c r="M3" s="24">
        <v>7.4999999999999997E-2</v>
      </c>
      <c r="N3" s="24">
        <v>1E-3</v>
      </c>
      <c r="O3" s="22">
        <f>SUM(D3:N3)</f>
        <v>1691.1479999999999</v>
      </c>
      <c r="P3" s="22"/>
      <c r="Q3" s="22"/>
      <c r="R3" s="33">
        <f>G3+H3+J3+L3+N3</f>
        <v>86.177000000000007</v>
      </c>
    </row>
    <row r="4" spans="1:21" ht="29.25" thickBot="1" x14ac:dyDescent="0.25">
      <c r="A4" s="35"/>
      <c r="B4" s="36"/>
      <c r="C4" s="23" t="s">
        <v>15</v>
      </c>
      <c r="D4" s="26">
        <f>(D3/$O$3)*100</f>
        <v>63.03410464370949</v>
      </c>
      <c r="E4" s="26">
        <f t="shared" ref="E4:N4" si="0">(E3/$O$3)*100</f>
        <v>29.973721992398062</v>
      </c>
      <c r="F4" s="26">
        <f t="shared" si="0"/>
        <v>1.0910931509246975</v>
      </c>
      <c r="G4" s="26">
        <f t="shared" si="0"/>
        <v>5.0297194568423347</v>
      </c>
      <c r="H4" s="26">
        <f t="shared" si="0"/>
        <v>6.4394127539399271E-2</v>
      </c>
      <c r="I4" s="26">
        <f t="shared" si="0"/>
        <v>4.0800686870693763E-3</v>
      </c>
      <c r="J4" s="26">
        <f t="shared" si="0"/>
        <v>5.9131430247382257E-5</v>
      </c>
      <c r="K4" s="26">
        <f t="shared" si="0"/>
        <v>0.79679602258347582</v>
      </c>
      <c r="L4" s="26">
        <f t="shared" si="0"/>
        <v>1.5374171864319386E-3</v>
      </c>
      <c r="M4" s="26">
        <f t="shared" si="0"/>
        <v>4.4348572685536693E-3</v>
      </c>
      <c r="N4" s="26">
        <f t="shared" si="0"/>
        <v>5.9131430247382257E-5</v>
      </c>
      <c r="O4" s="22">
        <f>SUM(D4:N4)</f>
        <v>100</v>
      </c>
      <c r="P4" s="22"/>
      <c r="Q4" s="22"/>
      <c r="R4" s="34">
        <f>R3/O3</f>
        <v>5.0957692644286609E-2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>
        <f t="shared" si="3"/>
        <v>0</v>
      </c>
      <c r="G8" s="13">
        <f t="shared" si="3"/>
        <v>0</v>
      </c>
      <c r="H8" s="13">
        <f t="shared" si="3"/>
        <v>0</v>
      </c>
      <c r="I8" s="13">
        <f t="shared" si="3"/>
        <v>0</v>
      </c>
      <c r="J8" s="13">
        <f t="shared" si="3"/>
        <v>0</v>
      </c>
      <c r="K8" s="13">
        <f t="shared" si="3"/>
        <v>0</v>
      </c>
      <c r="L8" s="13">
        <f t="shared" si="3"/>
        <v>0</v>
      </c>
      <c r="M8" s="13">
        <f t="shared" si="3"/>
        <v>0</v>
      </c>
      <c r="N8" s="13">
        <f t="shared" si="3"/>
        <v>0</v>
      </c>
      <c r="O8" s="13">
        <f t="shared" ref="O8:O48" si="4">SUM(D8:N8)</f>
        <v>0</v>
      </c>
      <c r="P8" s="13" t="e">
        <f>(100*O8)/$O$189</f>
        <v>#VALUE!</v>
      </c>
      <c r="Q8" s="18" t="e">
        <f>(1000000*P8)/100</f>
        <v>#VALUE!</v>
      </c>
      <c r="R8" s="30">
        <f>O8-G8-H8-J8-L8-N8</f>
        <v>0</v>
      </c>
      <c r="S8" s="13" t="e">
        <f>(100*R8)/$R$189</f>
        <v>#DIV/0!</v>
      </c>
      <c r="T8" s="18" t="e">
        <f>(1000000*S8)/100</f>
        <v>#DIV/0!</v>
      </c>
      <c r="U8" s="13" t="e">
        <f>Q8-T8</f>
        <v>#VALUE!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/>
      <c r="H9" s="9"/>
      <c r="I9" s="9">
        <v>2</v>
      </c>
      <c r="J9" s="9">
        <v>1</v>
      </c>
      <c r="K9" s="9">
        <v>2</v>
      </c>
      <c r="L9" s="9"/>
      <c r="M9" s="9"/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0</v>
      </c>
      <c r="H10" s="3">
        <f t="shared" si="5"/>
        <v>0</v>
      </c>
      <c r="I10" s="3">
        <f t="shared" si="5"/>
        <v>6.4</v>
      </c>
      <c r="J10" s="3">
        <f t="shared" si="5"/>
        <v>3.2</v>
      </c>
      <c r="K10" s="3">
        <f t="shared" si="5"/>
        <v>6.4</v>
      </c>
      <c r="L10" s="3">
        <f t="shared" si="5"/>
        <v>0</v>
      </c>
      <c r="M10" s="3">
        <f t="shared" si="5"/>
        <v>0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0</v>
      </c>
      <c r="F11" s="3">
        <f t="shared" si="6"/>
        <v>0</v>
      </c>
      <c r="G11" s="3">
        <f t="shared" si="6"/>
        <v>0</v>
      </c>
      <c r="H11" s="3">
        <f t="shared" si="6"/>
        <v>0</v>
      </c>
      <c r="I11" s="3">
        <f t="shared" si="6"/>
        <v>1.4916880809367579</v>
      </c>
      <c r="J11" s="3">
        <f t="shared" si="6"/>
        <v>0.63395026335284488</v>
      </c>
      <c r="K11" s="3">
        <f t="shared" si="6"/>
        <v>1.9703071631902287</v>
      </c>
      <c r="L11" s="3">
        <f t="shared" si="6"/>
        <v>0</v>
      </c>
      <c r="M11" s="3">
        <f t="shared" si="6"/>
        <v>0</v>
      </c>
      <c r="N11" s="3">
        <f t="shared" si="6"/>
        <v>0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0</v>
      </c>
      <c r="F12" s="13">
        <f t="shared" si="7"/>
        <v>0</v>
      </c>
      <c r="G12" s="13">
        <f t="shared" si="7"/>
        <v>0</v>
      </c>
      <c r="H12" s="13">
        <f t="shared" si="7"/>
        <v>0</v>
      </c>
      <c r="I12" s="13">
        <f t="shared" si="7"/>
        <v>1.0292647758463631E-3</v>
      </c>
      <c r="J12" s="13">
        <f t="shared" si="7"/>
        <v>6.3395026335284492E-6</v>
      </c>
      <c r="K12" s="13">
        <f t="shared" si="7"/>
        <v>0.26549889023988332</v>
      </c>
      <c r="L12" s="13">
        <f t="shared" si="7"/>
        <v>0</v>
      </c>
      <c r="M12" s="13">
        <f t="shared" si="7"/>
        <v>0</v>
      </c>
      <c r="N12" s="13">
        <f t="shared" si="7"/>
        <v>0</v>
      </c>
      <c r="O12" s="13">
        <f t="shared" si="4"/>
        <v>0.2665344945183632</v>
      </c>
      <c r="P12" s="13" t="e">
        <f>(100*O12)/$O$189</f>
        <v>#VALUE!</v>
      </c>
      <c r="Q12" s="18" t="e">
        <f t="shared" ref="Q12" si="8">(1000000*P12)/100</f>
        <v>#VALUE!</v>
      </c>
      <c r="R12" s="30">
        <f t="shared" ref="R12" si="9">O12-G12-H12-J12-L12-N12</f>
        <v>0.26652815501572968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#VALUE!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/>
      <c r="F13" s="9"/>
      <c r="G13" s="9"/>
      <c r="H13" s="9"/>
      <c r="I13" s="9"/>
      <c r="J13" s="9"/>
      <c r="K13" s="9">
        <v>3</v>
      </c>
      <c r="L13" s="9">
        <v>1E-3</v>
      </c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12.75</v>
      </c>
      <c r="L14" s="3">
        <f t="shared" si="13"/>
        <v>4.2500000000000003E-3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0</v>
      </c>
      <c r="F15" s="3">
        <f t="shared" si="14"/>
        <v>0</v>
      </c>
      <c r="G15" s="3">
        <f t="shared" si="14"/>
        <v>0</v>
      </c>
      <c r="H15" s="3">
        <f t="shared" si="14"/>
        <v>0</v>
      </c>
      <c r="I15" s="3">
        <f t="shared" si="14"/>
        <v>0</v>
      </c>
      <c r="J15" s="3">
        <f t="shared" si="14"/>
        <v>0</v>
      </c>
      <c r="K15" s="3">
        <f t="shared" si="14"/>
        <v>3.9252213016680337</v>
      </c>
      <c r="L15" s="3">
        <f t="shared" si="14"/>
        <v>1.6329706691187613E-3</v>
      </c>
      <c r="M15" s="3">
        <f t="shared" si="14"/>
        <v>0</v>
      </c>
      <c r="N15" s="3">
        <f t="shared" si="14"/>
        <v>0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0</v>
      </c>
      <c r="F16" s="13">
        <f t="shared" si="15"/>
        <v>0</v>
      </c>
      <c r="G16" s="13">
        <f t="shared" si="15"/>
        <v>0</v>
      </c>
      <c r="H16" s="13">
        <f t="shared" si="15"/>
        <v>0</v>
      </c>
      <c r="I16" s="13">
        <f t="shared" si="15"/>
        <v>0</v>
      </c>
      <c r="J16" s="13">
        <f t="shared" si="15"/>
        <v>0</v>
      </c>
      <c r="K16" s="13">
        <f t="shared" si="15"/>
        <v>0.52892357039976756</v>
      </c>
      <c r="L16" s="13">
        <f t="shared" si="15"/>
        <v>4.2457237397087793E-7</v>
      </c>
      <c r="M16" s="13">
        <f t="shared" si="15"/>
        <v>0</v>
      </c>
      <c r="N16" s="13">
        <f t="shared" si="15"/>
        <v>0</v>
      </c>
      <c r="O16" s="13">
        <f t="shared" si="4"/>
        <v>0.52892399497214149</v>
      </c>
      <c r="P16" s="13" t="e">
        <f>(100*O16)/$O$189</f>
        <v>#VALUE!</v>
      </c>
      <c r="Q16" s="18" t="e">
        <f t="shared" ref="Q16" si="16">(1000000*P16)/100</f>
        <v>#VALUE!</v>
      </c>
      <c r="R16" s="30">
        <f t="shared" ref="R16" si="17">O16-G16-H16-J16-L16-N16</f>
        <v>0.52892357039976756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#VALUE!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>
        <v>4</v>
      </c>
      <c r="N17" s="9">
        <v>1</v>
      </c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12.76</v>
      </c>
      <c r="N18" s="3">
        <f t="shared" si="21"/>
        <v>3.19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>
        <f t="shared" si="22"/>
        <v>0</v>
      </c>
      <c r="G19" s="3">
        <f t="shared" si="22"/>
        <v>0</v>
      </c>
      <c r="H19" s="3">
        <f t="shared" si="22"/>
        <v>0</v>
      </c>
      <c r="I19" s="3">
        <f t="shared" si="22"/>
        <v>0</v>
      </c>
      <c r="J19" s="3">
        <f t="shared" si="22"/>
        <v>0</v>
      </c>
      <c r="K19" s="3">
        <f t="shared" si="22"/>
        <v>0</v>
      </c>
      <c r="L19" s="3">
        <f t="shared" si="22"/>
        <v>0</v>
      </c>
      <c r="M19" s="3">
        <f t="shared" si="22"/>
        <v>4.846874288376485</v>
      </c>
      <c r="N19" s="3">
        <f t="shared" si="22"/>
        <v>1.2132968203255743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>
        <f t="shared" si="23"/>
        <v>0</v>
      </c>
      <c r="G20" s="13">
        <f t="shared" si="23"/>
        <v>0</v>
      </c>
      <c r="H20" s="13">
        <f t="shared" si="23"/>
        <v>0</v>
      </c>
      <c r="I20" s="13">
        <f t="shared" si="23"/>
        <v>0</v>
      </c>
      <c r="J20" s="13">
        <f t="shared" si="23"/>
        <v>0</v>
      </c>
      <c r="K20" s="13">
        <f t="shared" si="23"/>
        <v>0</v>
      </c>
      <c r="L20" s="13">
        <f t="shared" si="23"/>
        <v>0</v>
      </c>
      <c r="M20" s="13">
        <f t="shared" si="23"/>
        <v>3.6351557162823639E-3</v>
      </c>
      <c r="N20" s="13">
        <f t="shared" si="23"/>
        <v>1.2132968203255743E-5</v>
      </c>
      <c r="O20" s="13">
        <f t="shared" si="4"/>
        <v>3.6472886844856195E-3</v>
      </c>
      <c r="P20" s="13" t="e">
        <f>(100*O20)/$O$189</f>
        <v>#VALUE!</v>
      </c>
      <c r="Q20" s="18" t="e">
        <f t="shared" ref="Q20" si="24">(1000000*P20)/100</f>
        <v>#VALUE!</v>
      </c>
      <c r="R20" s="30">
        <f t="shared" ref="R20" si="25">O20-G20-H20-J20-L20-N20</f>
        <v>3.6351557162823639E-3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#VALUE!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>
        <v>8</v>
      </c>
      <c r="F21" s="9">
        <v>0.5</v>
      </c>
      <c r="G21" s="9">
        <v>5</v>
      </c>
      <c r="H21" s="9">
        <v>5</v>
      </c>
      <c r="I21" s="9">
        <v>0.5</v>
      </c>
      <c r="J21" s="9"/>
      <c r="K21" s="9">
        <v>74.984999999999999</v>
      </c>
      <c r="L21" s="9">
        <v>46.988</v>
      </c>
      <c r="M21" s="9">
        <v>1</v>
      </c>
      <c r="N21" s="9">
        <v>1</v>
      </c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27.6</v>
      </c>
      <c r="F22" s="3">
        <f t="shared" si="29"/>
        <v>1.7250000000000001</v>
      </c>
      <c r="G22" s="3">
        <f t="shared" si="29"/>
        <v>17.25</v>
      </c>
      <c r="H22" s="3">
        <f t="shared" si="29"/>
        <v>17.25</v>
      </c>
      <c r="I22" s="3">
        <f t="shared" si="29"/>
        <v>1.7250000000000001</v>
      </c>
      <c r="J22" s="3">
        <f t="shared" si="29"/>
        <v>0</v>
      </c>
      <c r="K22" s="3">
        <f t="shared" si="29"/>
        <v>258.69825000000003</v>
      </c>
      <c r="L22" s="3">
        <f t="shared" si="29"/>
        <v>162.1086</v>
      </c>
      <c r="M22" s="3">
        <f t="shared" si="29"/>
        <v>3.45</v>
      </c>
      <c r="N22" s="3">
        <f t="shared" si="29"/>
        <v>3.45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10.112059943118931</v>
      </c>
      <c r="F23" s="3">
        <f t="shared" si="30"/>
        <v>0.64463102329214461</v>
      </c>
      <c r="G23" s="3">
        <f t="shared" si="30"/>
        <v>6.3665705222248672</v>
      </c>
      <c r="H23" s="3">
        <f t="shared" si="30"/>
        <v>6.3847596047326727</v>
      </c>
      <c r="I23" s="3">
        <f t="shared" si="30"/>
        <v>0.4020565530649855</v>
      </c>
      <c r="J23" s="3">
        <f t="shared" si="30"/>
        <v>0</v>
      </c>
      <c r="K23" s="3">
        <f t="shared" si="30"/>
        <v>79.6429711062151</v>
      </c>
      <c r="L23" s="3">
        <f t="shared" si="30"/>
        <v>62.286726826330721</v>
      </c>
      <c r="M23" s="3">
        <f t="shared" si="30"/>
        <v>1.3104793334560245</v>
      </c>
      <c r="N23" s="3">
        <f t="shared" si="30"/>
        <v>1.312186216339571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51.258031851669855</v>
      </c>
      <c r="F24" s="13">
        <f t="shared" si="31"/>
        <v>0.11894731641786654</v>
      </c>
      <c r="G24" s="13">
        <f t="shared" si="31"/>
        <v>5.415404886204473</v>
      </c>
      <c r="H24" s="13">
        <f t="shared" si="31"/>
        <v>6.9530032095538805E-2</v>
      </c>
      <c r="I24" s="13">
        <f t="shared" si="31"/>
        <v>2.7741902161484001E-4</v>
      </c>
      <c r="J24" s="13">
        <f t="shared" si="31"/>
        <v>0</v>
      </c>
      <c r="K24" s="13">
        <f t="shared" si="31"/>
        <v>10.731890356562484</v>
      </c>
      <c r="L24" s="13">
        <f t="shared" si="31"/>
        <v>1.6194548974845985E-2</v>
      </c>
      <c r="M24" s="13">
        <f t="shared" si="31"/>
        <v>9.8285950009201835E-4</v>
      </c>
      <c r="N24" s="13">
        <f t="shared" si="31"/>
        <v>1.312186216339571E-5</v>
      </c>
      <c r="O24" s="13">
        <f t="shared" si="4"/>
        <v>67.611272392308948</v>
      </c>
      <c r="P24" s="13" t="e">
        <f>(100*O24)/$O$189</f>
        <v>#VALUE!</v>
      </c>
      <c r="Q24" s="18" t="e">
        <f t="shared" ref="Q24" si="32">(1000000*P24)/100</f>
        <v>#VALUE!</v>
      </c>
      <c r="R24" s="30">
        <f t="shared" ref="R24" si="33">O24-G24-H24-J24-L24-N24</f>
        <v>62.110129803171937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#VALUE!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0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0</v>
      </c>
      <c r="F27" s="3">
        <f t="shared" si="38"/>
        <v>0</v>
      </c>
      <c r="G27" s="3">
        <f t="shared" si="38"/>
        <v>0</v>
      </c>
      <c r="H27" s="3">
        <f t="shared" si="38"/>
        <v>0</v>
      </c>
      <c r="I27" s="3">
        <f t="shared" si="38"/>
        <v>0</v>
      </c>
      <c r="J27" s="3">
        <f t="shared" si="38"/>
        <v>0</v>
      </c>
      <c r="K27" s="3">
        <f t="shared" si="38"/>
        <v>0</v>
      </c>
      <c r="L27" s="3">
        <f t="shared" si="38"/>
        <v>0</v>
      </c>
      <c r="M27" s="3">
        <f t="shared" si="38"/>
        <v>0</v>
      </c>
      <c r="N27" s="3">
        <f t="shared" si="38"/>
        <v>0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0</v>
      </c>
      <c r="F28" s="13">
        <f t="shared" si="39"/>
        <v>0</v>
      </c>
      <c r="G28" s="13">
        <f t="shared" si="39"/>
        <v>0</v>
      </c>
      <c r="H28" s="13">
        <f t="shared" si="39"/>
        <v>0</v>
      </c>
      <c r="I28" s="13">
        <f t="shared" si="39"/>
        <v>0</v>
      </c>
      <c r="J28" s="13">
        <f t="shared" si="39"/>
        <v>0</v>
      </c>
      <c r="K28" s="13">
        <f t="shared" si="39"/>
        <v>0</v>
      </c>
      <c r="L28" s="13">
        <f t="shared" si="39"/>
        <v>0</v>
      </c>
      <c r="M28" s="13">
        <f t="shared" si="39"/>
        <v>0</v>
      </c>
      <c r="N28" s="13">
        <f t="shared" si="39"/>
        <v>0</v>
      </c>
      <c r="O28" s="13">
        <f t="shared" si="4"/>
        <v>0</v>
      </c>
      <c r="P28" s="13" t="e">
        <f>(100*O28)/$O$189</f>
        <v>#VALUE!</v>
      </c>
      <c r="Q28" s="18" t="e">
        <f t="shared" ref="Q28" si="40">(1000000*P28)/100</f>
        <v>#VALUE!</v>
      </c>
      <c r="R28" s="30">
        <f t="shared" ref="R28" si="41">O28-G28-H28-J28-L28-N28</f>
        <v>0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#VALUE!</v>
      </c>
    </row>
    <row r="29" spans="1:21" s="6" customFormat="1" ht="15" thickTop="1" x14ac:dyDescent="0.2">
      <c r="A29" s="19"/>
      <c r="B29" s="7"/>
      <c r="C29" s="8" t="s">
        <v>41</v>
      </c>
      <c r="D29" s="9"/>
      <c r="E29" s="9"/>
      <c r="F29" s="9"/>
      <c r="G29" s="9">
        <v>2E-3</v>
      </c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0</v>
      </c>
      <c r="E30" s="3">
        <f t="shared" ref="E30:N30" si="45">E29*$B$32</f>
        <v>0</v>
      </c>
      <c r="F30" s="3">
        <f t="shared" si="45"/>
        <v>0</v>
      </c>
      <c r="G30" s="3">
        <f t="shared" si="45"/>
        <v>2.6000000000000003E-3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0</v>
      </c>
      <c r="E31" s="3">
        <f t="shared" si="46"/>
        <v>0</v>
      </c>
      <c r="F31" s="3">
        <f t="shared" si="46"/>
        <v>0</v>
      </c>
      <c r="G31" s="3">
        <f t="shared" si="46"/>
        <v>9.5959903523389306E-4</v>
      </c>
      <c r="H31" s="3">
        <f t="shared" si="46"/>
        <v>0</v>
      </c>
      <c r="I31" s="3">
        <f t="shared" si="46"/>
        <v>0</v>
      </c>
      <c r="J31" s="3">
        <f t="shared" si="46"/>
        <v>0</v>
      </c>
      <c r="K31" s="3">
        <f t="shared" si="46"/>
        <v>0</v>
      </c>
      <c r="L31" s="3">
        <f t="shared" si="46"/>
        <v>0</v>
      </c>
      <c r="M31" s="3">
        <f t="shared" si="46"/>
        <v>0</v>
      </c>
      <c r="N31" s="3">
        <f t="shared" si="46"/>
        <v>0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0</v>
      </c>
      <c r="E32" s="13">
        <f t="shared" si="47"/>
        <v>0</v>
      </c>
      <c r="F32" s="13">
        <f t="shared" si="47"/>
        <v>0</v>
      </c>
      <c r="G32" s="13">
        <f t="shared" si="47"/>
        <v>8.1623493936994944E-4</v>
      </c>
      <c r="H32" s="13">
        <f t="shared" si="47"/>
        <v>0</v>
      </c>
      <c r="I32" s="13">
        <f t="shared" si="47"/>
        <v>0</v>
      </c>
      <c r="J32" s="13">
        <f t="shared" si="47"/>
        <v>0</v>
      </c>
      <c r="K32" s="13">
        <f t="shared" si="47"/>
        <v>0</v>
      </c>
      <c r="L32" s="13">
        <f t="shared" si="47"/>
        <v>0</v>
      </c>
      <c r="M32" s="13">
        <f t="shared" si="47"/>
        <v>0</v>
      </c>
      <c r="N32" s="13">
        <f t="shared" si="47"/>
        <v>0</v>
      </c>
      <c r="O32" s="13">
        <f t="shared" si="4"/>
        <v>8.1623493936994944E-4</v>
      </c>
      <c r="P32" s="13" t="e">
        <f>(100*O32)/$O$189</f>
        <v>#VALUE!</v>
      </c>
      <c r="Q32" s="18" t="e">
        <f t="shared" ref="Q32" si="48">(1000000*P32)/100</f>
        <v>#VALUE!</v>
      </c>
      <c r="R32" s="30">
        <f t="shared" ref="R32" si="49">O32-G32-H32-J32-L32-N32</f>
        <v>0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#VALUE!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>
        <f t="shared" si="54"/>
        <v>0</v>
      </c>
      <c r="G35" s="3">
        <f t="shared" si="54"/>
        <v>0</v>
      </c>
      <c r="H35" s="3">
        <f t="shared" si="54"/>
        <v>0</v>
      </c>
      <c r="I35" s="3">
        <f t="shared" si="54"/>
        <v>0</v>
      </c>
      <c r="J35" s="3">
        <f t="shared" si="54"/>
        <v>0</v>
      </c>
      <c r="K35" s="3">
        <f t="shared" si="54"/>
        <v>0</v>
      </c>
      <c r="L35" s="3">
        <f t="shared" si="54"/>
        <v>0</v>
      </c>
      <c r="M35" s="3">
        <f t="shared" si="54"/>
        <v>0</v>
      </c>
      <c r="N35" s="3">
        <f t="shared" si="54"/>
        <v>0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>
        <f t="shared" si="55"/>
        <v>0</v>
      </c>
      <c r="G36" s="13">
        <f t="shared" si="55"/>
        <v>0</v>
      </c>
      <c r="H36" s="13">
        <f t="shared" si="55"/>
        <v>0</v>
      </c>
      <c r="I36" s="13">
        <f t="shared" si="55"/>
        <v>0</v>
      </c>
      <c r="J36" s="13">
        <f t="shared" si="55"/>
        <v>0</v>
      </c>
      <c r="K36" s="13">
        <f t="shared" si="55"/>
        <v>0</v>
      </c>
      <c r="L36" s="13">
        <f t="shared" si="55"/>
        <v>0</v>
      </c>
      <c r="M36" s="13">
        <f t="shared" si="55"/>
        <v>0</v>
      </c>
      <c r="N36" s="13">
        <f t="shared" si="55"/>
        <v>0</v>
      </c>
      <c r="O36" s="13">
        <f t="shared" si="4"/>
        <v>0</v>
      </c>
      <c r="P36" s="13" t="e">
        <f>(100*O36)/$O$189</f>
        <v>#VALUE!</v>
      </c>
      <c r="Q36" s="18" t="e">
        <f t="shared" ref="Q36" si="56">(1000000*P36)/100</f>
        <v>#VALUE!</v>
      </c>
      <c r="R36" s="30">
        <f t="shared" ref="R36" si="57">O36-G36-H36-J36-L36-N36</f>
        <v>0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#VALUE!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>
        <v>3.0000000000000001E-3</v>
      </c>
      <c r="I37" s="9">
        <v>25</v>
      </c>
      <c r="J37" s="9">
        <v>3</v>
      </c>
      <c r="K37" s="9">
        <v>5.0000000000000001E-3</v>
      </c>
      <c r="L37" s="9">
        <v>5.0000000000000001E-3</v>
      </c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0</v>
      </c>
      <c r="G38" s="3">
        <f t="shared" si="61"/>
        <v>0</v>
      </c>
      <c r="H38" s="3">
        <f t="shared" si="61"/>
        <v>1.26E-2</v>
      </c>
      <c r="I38" s="3">
        <f t="shared" si="61"/>
        <v>105</v>
      </c>
      <c r="J38" s="3">
        <f t="shared" si="61"/>
        <v>12.600000000000001</v>
      </c>
      <c r="K38" s="3">
        <f t="shared" si="61"/>
        <v>2.1000000000000001E-2</v>
      </c>
      <c r="L38" s="3">
        <f t="shared" si="61"/>
        <v>2.1000000000000001E-2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</v>
      </c>
      <c r="F39" s="3">
        <f t="shared" si="62"/>
        <v>0</v>
      </c>
      <c r="G39" s="3">
        <f t="shared" si="62"/>
        <v>0</v>
      </c>
      <c r="H39" s="3">
        <f t="shared" si="62"/>
        <v>4.6636504938916915E-3</v>
      </c>
      <c r="I39" s="3">
        <f t="shared" si="62"/>
        <v>24.473007577868685</v>
      </c>
      <c r="J39" s="3">
        <f t="shared" si="62"/>
        <v>2.4961791619518272</v>
      </c>
      <c r="K39" s="3">
        <f t="shared" si="62"/>
        <v>6.4650703792179381E-3</v>
      </c>
      <c r="L39" s="3">
        <f t="shared" si="62"/>
        <v>8.0687962474103488E-3</v>
      </c>
      <c r="M39" s="3">
        <f t="shared" si="62"/>
        <v>0</v>
      </c>
      <c r="N39" s="3">
        <f t="shared" si="62"/>
        <v>0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</v>
      </c>
      <c r="F40" s="13">
        <f t="shared" si="63"/>
        <v>0</v>
      </c>
      <c r="G40" s="13">
        <f t="shared" si="63"/>
        <v>0</v>
      </c>
      <c r="H40" s="13">
        <f t="shared" si="63"/>
        <v>5.0787153878480514E-5</v>
      </c>
      <c r="I40" s="13">
        <f t="shared" si="63"/>
        <v>1.6886375228729392E-2</v>
      </c>
      <c r="J40" s="13">
        <f t="shared" si="63"/>
        <v>2.4961791619518272E-5</v>
      </c>
      <c r="K40" s="13">
        <f t="shared" si="63"/>
        <v>8.7116823359961704E-4</v>
      </c>
      <c r="L40" s="13">
        <f t="shared" si="63"/>
        <v>2.0978870243266907E-6</v>
      </c>
      <c r="M40" s="13">
        <f t="shared" si="63"/>
        <v>0</v>
      </c>
      <c r="N40" s="13">
        <f t="shared" si="63"/>
        <v>0</v>
      </c>
      <c r="O40" s="13">
        <f t="shared" si="4"/>
        <v>1.783539029485133E-2</v>
      </c>
      <c r="P40" s="13" t="e">
        <f>(100*O40)/$O$189</f>
        <v>#VALUE!</v>
      </c>
      <c r="Q40" s="18" t="e">
        <f t="shared" ref="Q40" si="64">(1000000*P40)/100</f>
        <v>#VALUE!</v>
      </c>
      <c r="R40" s="30">
        <f t="shared" ref="R40" si="65">O40-G40-H40-J40-L40-N40</f>
        <v>1.7757543462329009E-2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#VALUE!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9">E41*$B$44</f>
        <v>0</v>
      </c>
      <c r="F42" s="3">
        <f t="shared" si="69"/>
        <v>0</v>
      </c>
      <c r="G42" s="3">
        <f t="shared" si="69"/>
        <v>0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0</v>
      </c>
      <c r="E43" s="3">
        <f t="shared" si="70"/>
        <v>0</v>
      </c>
      <c r="F43" s="3">
        <f t="shared" si="70"/>
        <v>0</v>
      </c>
      <c r="G43" s="3">
        <f t="shared" si="70"/>
        <v>0</v>
      </c>
      <c r="H43" s="3">
        <f t="shared" si="70"/>
        <v>0</v>
      </c>
      <c r="I43" s="3">
        <f t="shared" si="70"/>
        <v>0</v>
      </c>
      <c r="J43" s="3">
        <f t="shared" si="70"/>
        <v>0</v>
      </c>
      <c r="K43" s="3">
        <f t="shared" si="70"/>
        <v>0</v>
      </c>
      <c r="L43" s="3">
        <f t="shared" si="70"/>
        <v>0</v>
      </c>
      <c r="M43" s="3">
        <f t="shared" si="70"/>
        <v>0</v>
      </c>
      <c r="N43" s="3">
        <f t="shared" si="70"/>
        <v>0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0</v>
      </c>
      <c r="E44" s="13">
        <f t="shared" si="71"/>
        <v>0</v>
      </c>
      <c r="F44" s="13">
        <f t="shared" si="71"/>
        <v>0</v>
      </c>
      <c r="G44" s="13">
        <f t="shared" si="71"/>
        <v>0</v>
      </c>
      <c r="H44" s="13">
        <f t="shared" si="71"/>
        <v>0</v>
      </c>
      <c r="I44" s="13">
        <f t="shared" si="71"/>
        <v>0</v>
      </c>
      <c r="J44" s="13">
        <f t="shared" si="71"/>
        <v>0</v>
      </c>
      <c r="K44" s="13">
        <f t="shared" si="71"/>
        <v>0</v>
      </c>
      <c r="L44" s="13">
        <f t="shared" si="71"/>
        <v>0</v>
      </c>
      <c r="M44" s="13">
        <f t="shared" si="71"/>
        <v>0</v>
      </c>
      <c r="N44" s="13">
        <f t="shared" si="71"/>
        <v>0</v>
      </c>
      <c r="O44" s="13">
        <f t="shared" si="4"/>
        <v>0</v>
      </c>
      <c r="P44" s="13" t="e">
        <f>(100*O44)/$O$189</f>
        <v>#VALUE!</v>
      </c>
      <c r="Q44" s="18" t="e">
        <f t="shared" ref="Q44" si="72">(1000000*P44)/100</f>
        <v>#VALUE!</v>
      </c>
      <c r="R44" s="30">
        <f t="shared" ref="R44" si="73">O44-G44-H44-J44-L44-N44</f>
        <v>0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#VALUE!</v>
      </c>
    </row>
    <row r="45" spans="1:21" s="6" customFormat="1" ht="15" thickTop="1" x14ac:dyDescent="0.2">
      <c r="C45" s="8" t="s">
        <v>41</v>
      </c>
      <c r="D45" s="9"/>
      <c r="E45" s="9">
        <v>0.5</v>
      </c>
      <c r="F45" s="9"/>
      <c r="G45" s="9">
        <v>3.0000000000000001E-3</v>
      </c>
      <c r="H45" s="9">
        <v>3</v>
      </c>
      <c r="I45" s="9">
        <v>3</v>
      </c>
      <c r="J45" s="9"/>
      <c r="K45" s="9">
        <v>5.0000000000000001E-3</v>
      </c>
      <c r="L45" s="9">
        <v>1</v>
      </c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77">E45*$B$48</f>
        <v>1.2</v>
      </c>
      <c r="F46" s="3">
        <f t="shared" si="77"/>
        <v>0</v>
      </c>
      <c r="G46" s="3">
        <f t="shared" si="77"/>
        <v>7.1999999999999998E-3</v>
      </c>
      <c r="H46" s="3">
        <f t="shared" si="77"/>
        <v>7.1999999999999993</v>
      </c>
      <c r="I46" s="3">
        <f t="shared" si="77"/>
        <v>7.1999999999999993</v>
      </c>
      <c r="J46" s="3">
        <f t="shared" si="77"/>
        <v>0</v>
      </c>
      <c r="K46" s="3">
        <f t="shared" si="77"/>
        <v>1.2E-2</v>
      </c>
      <c r="L46" s="3">
        <f t="shared" si="77"/>
        <v>2.4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0</v>
      </c>
      <c r="E47" s="3">
        <f t="shared" si="78"/>
        <v>0.43965478013560566</v>
      </c>
      <c r="F47" s="3">
        <f t="shared" si="78"/>
        <v>0</v>
      </c>
      <c r="G47" s="3">
        <f t="shared" si="78"/>
        <v>2.6573511744938574E-3</v>
      </c>
      <c r="H47" s="3">
        <f t="shared" si="78"/>
        <v>2.66494313936668</v>
      </c>
      <c r="I47" s="3">
        <f t="shared" si="78"/>
        <v>1.6781490910538523</v>
      </c>
      <c r="J47" s="3">
        <f t="shared" si="78"/>
        <v>0</v>
      </c>
      <c r="K47" s="3">
        <f t="shared" si="78"/>
        <v>3.6943259309816785E-3</v>
      </c>
      <c r="L47" s="3">
        <f t="shared" si="78"/>
        <v>0.92214814256118272</v>
      </c>
      <c r="M47" s="3">
        <f t="shared" si="78"/>
        <v>0</v>
      </c>
      <c r="N47" s="3">
        <f t="shared" si="78"/>
        <v>0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0</v>
      </c>
      <c r="E48" s="13">
        <f t="shared" si="79"/>
        <v>2.228610080507385</v>
      </c>
      <c r="F48" s="13">
        <f t="shared" si="79"/>
        <v>0</v>
      </c>
      <c r="G48" s="13">
        <f t="shared" si="79"/>
        <v>2.2603429090244749E-3</v>
      </c>
      <c r="H48" s="13">
        <f t="shared" si="79"/>
        <v>2.9021230787703144E-2</v>
      </c>
      <c r="I48" s="13">
        <f t="shared" si="79"/>
        <v>1.1579228728271582E-3</v>
      </c>
      <c r="J48" s="13">
        <f t="shared" si="79"/>
        <v>0</v>
      </c>
      <c r="K48" s="13">
        <f t="shared" si="79"/>
        <v>4.9781041919978123E-4</v>
      </c>
      <c r="L48" s="13">
        <f t="shared" si="79"/>
        <v>2.397585170659075E-4</v>
      </c>
      <c r="M48" s="13">
        <f t="shared" si="79"/>
        <v>0</v>
      </c>
      <c r="N48" s="13">
        <f t="shared" si="79"/>
        <v>0</v>
      </c>
      <c r="O48" s="13">
        <f t="shared" si="4"/>
        <v>2.2617871460132055</v>
      </c>
      <c r="P48" s="13" t="e">
        <f>(100*O48)/$O$189</f>
        <v>#VALUE!</v>
      </c>
      <c r="Q48" s="18" t="e">
        <f t="shared" ref="Q48" si="80">(1000000*P48)/100</f>
        <v>#VALUE!</v>
      </c>
      <c r="R48" s="30">
        <f t="shared" ref="R48" si="81">O48-G48-H48-J48-L48-N48</f>
        <v>2.230265813799412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#VALUE!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>
        <v>2E-3</v>
      </c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4.5199999999999997E-3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>
        <f t="shared" si="86"/>
        <v>0</v>
      </c>
      <c r="G51" s="3">
        <f t="shared" si="86"/>
        <v>0</v>
      </c>
      <c r="H51" s="3">
        <f t="shared" si="86"/>
        <v>0</v>
      </c>
      <c r="I51" s="3">
        <f t="shared" si="86"/>
        <v>1.0535047071615852E-3</v>
      </c>
      <c r="J51" s="3">
        <f t="shared" si="86"/>
        <v>0</v>
      </c>
      <c r="K51" s="3">
        <f t="shared" si="86"/>
        <v>0</v>
      </c>
      <c r="L51" s="3">
        <f t="shared" si="86"/>
        <v>0</v>
      </c>
      <c r="M51" s="3">
        <f t="shared" si="86"/>
        <v>0</v>
      </c>
      <c r="N51" s="3">
        <f t="shared" si="86"/>
        <v>0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>
        <f t="shared" si="87"/>
        <v>0</v>
      </c>
      <c r="G52" s="13">
        <f t="shared" si="87"/>
        <v>0</v>
      </c>
      <c r="H52" s="13">
        <f t="shared" si="87"/>
        <v>0</v>
      </c>
      <c r="I52" s="13">
        <f t="shared" si="87"/>
        <v>7.2691824794149384E-7</v>
      </c>
      <c r="J52" s="13">
        <f t="shared" si="87"/>
        <v>0</v>
      </c>
      <c r="K52" s="13">
        <f t="shared" si="87"/>
        <v>0</v>
      </c>
      <c r="L52" s="13">
        <f t="shared" si="87"/>
        <v>0</v>
      </c>
      <c r="M52" s="13">
        <f t="shared" si="87"/>
        <v>0</v>
      </c>
      <c r="N52" s="13">
        <f t="shared" si="87"/>
        <v>0</v>
      </c>
      <c r="O52" s="13">
        <f>SUM(D52:N52)</f>
        <v>7.2691824794149384E-7</v>
      </c>
      <c r="P52" s="13" t="e">
        <f>(100*O52)/$O$189</f>
        <v>#VALUE!</v>
      </c>
      <c r="Q52" s="18" t="e">
        <f t="shared" ref="Q52" si="88">(1000000*P52)/100</f>
        <v>#VALUE!</v>
      </c>
      <c r="R52" s="30">
        <f t="shared" ref="R52" si="89">O52-G52-H52-J52-L52-N52</f>
        <v>7.2691824794149384E-7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#VALUE!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/>
      <c r="L53" s="9"/>
      <c r="M53" s="9">
        <v>5.0000000000000001E-3</v>
      </c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0</v>
      </c>
      <c r="L54" s="3">
        <f t="shared" si="93"/>
        <v>0</v>
      </c>
      <c r="M54" s="3">
        <f t="shared" si="93"/>
        <v>1.635E-2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>
        <f t="shared" si="94"/>
        <v>0</v>
      </c>
      <c r="G55" s="3">
        <f t="shared" si="94"/>
        <v>0</v>
      </c>
      <c r="H55" s="3">
        <f t="shared" si="94"/>
        <v>0</v>
      </c>
      <c r="I55" s="3">
        <f t="shared" si="94"/>
        <v>0</v>
      </c>
      <c r="J55" s="3">
        <f t="shared" si="94"/>
        <v>0</v>
      </c>
      <c r="K55" s="3">
        <f t="shared" si="94"/>
        <v>0</v>
      </c>
      <c r="L55" s="3">
        <f t="shared" si="94"/>
        <v>0</v>
      </c>
      <c r="M55" s="3">
        <f t="shared" si="94"/>
        <v>6.2105324933350728E-3</v>
      </c>
      <c r="N55" s="3">
        <f t="shared" si="94"/>
        <v>0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>
        <f t="shared" si="95"/>
        <v>0</v>
      </c>
      <c r="G56" s="13">
        <f t="shared" si="95"/>
        <v>0</v>
      </c>
      <c r="H56" s="13">
        <f t="shared" si="95"/>
        <v>0</v>
      </c>
      <c r="I56" s="13">
        <f t="shared" si="95"/>
        <v>0</v>
      </c>
      <c r="J56" s="13">
        <f t="shared" si="95"/>
        <v>0</v>
      </c>
      <c r="K56" s="13">
        <f t="shared" si="95"/>
        <v>0</v>
      </c>
      <c r="L56" s="13">
        <f t="shared" si="95"/>
        <v>0</v>
      </c>
      <c r="M56" s="13">
        <f t="shared" si="95"/>
        <v>4.6578993700013044E-6</v>
      </c>
      <c r="N56" s="13">
        <f t="shared" si="95"/>
        <v>0</v>
      </c>
      <c r="O56" s="13">
        <f>SUM(D56:N56)</f>
        <v>4.6578993700013044E-6</v>
      </c>
      <c r="P56" s="13" t="e">
        <f>(100*O56)/$O$189</f>
        <v>#VALUE!</v>
      </c>
      <c r="Q56" s="18" t="e">
        <f t="shared" ref="Q56" si="96">(1000000*P56)/100</f>
        <v>#VALUE!</v>
      </c>
      <c r="R56" s="30">
        <f t="shared" ref="R56" si="97">O56-G56-H56-J56-L56-N56</f>
        <v>4.6578993700013044E-6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#VALUE!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>
        <v>2E-3</v>
      </c>
      <c r="F57" s="9"/>
      <c r="G57" s="9"/>
      <c r="H57" s="9"/>
      <c r="I57" s="9">
        <v>0.5</v>
      </c>
      <c r="J57" s="9"/>
      <c r="K57" s="9">
        <v>3</v>
      </c>
      <c r="L57" s="9">
        <v>2</v>
      </c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6.7400000000000003E-3</v>
      </c>
      <c r="F58" s="3">
        <f t="shared" si="101"/>
        <v>0</v>
      </c>
      <c r="G58" s="3">
        <f t="shared" si="101"/>
        <v>0</v>
      </c>
      <c r="H58" s="3">
        <f t="shared" si="101"/>
        <v>0</v>
      </c>
      <c r="I58" s="3">
        <f t="shared" si="101"/>
        <v>1.6850000000000001</v>
      </c>
      <c r="J58" s="3">
        <f t="shared" si="101"/>
        <v>0</v>
      </c>
      <c r="K58" s="3">
        <f t="shared" si="101"/>
        <v>10.11</v>
      </c>
      <c r="L58" s="3">
        <f t="shared" si="101"/>
        <v>6.74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2.4693943484283185E-3</v>
      </c>
      <c r="F59" s="3">
        <f t="shared" si="102"/>
        <v>0</v>
      </c>
      <c r="G59" s="3">
        <f t="shared" si="102"/>
        <v>0</v>
      </c>
      <c r="H59" s="3">
        <f t="shared" si="102"/>
        <v>0</v>
      </c>
      <c r="I59" s="3">
        <f t="shared" si="102"/>
        <v>0.39273350255913081</v>
      </c>
      <c r="J59" s="3">
        <f t="shared" si="102"/>
        <v>0</v>
      </c>
      <c r="K59" s="3">
        <f t="shared" si="102"/>
        <v>3.1124695968520641</v>
      </c>
      <c r="L59" s="3">
        <f t="shared" si="102"/>
        <v>2.5896993670259882</v>
      </c>
      <c r="M59" s="3">
        <f t="shared" si="102"/>
        <v>0</v>
      </c>
      <c r="N59" s="3">
        <f t="shared" si="102"/>
        <v>0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1.2517359952183147E-2</v>
      </c>
      <c r="F60" s="13">
        <f t="shared" si="103"/>
        <v>0</v>
      </c>
      <c r="G60" s="13">
        <f t="shared" si="103"/>
        <v>0</v>
      </c>
      <c r="H60" s="13">
        <f t="shared" si="103"/>
        <v>0</v>
      </c>
      <c r="I60" s="13">
        <f t="shared" si="103"/>
        <v>2.7098611676580029E-4</v>
      </c>
      <c r="J60" s="13">
        <f t="shared" si="103"/>
        <v>0</v>
      </c>
      <c r="K60" s="13">
        <f t="shared" si="103"/>
        <v>0.41940527817581563</v>
      </c>
      <c r="L60" s="13">
        <f t="shared" si="103"/>
        <v>6.7332183542675691E-4</v>
      </c>
      <c r="M60" s="13">
        <f t="shared" si="103"/>
        <v>0</v>
      </c>
      <c r="N60" s="13">
        <f t="shared" si="103"/>
        <v>0</v>
      </c>
      <c r="O60" s="13">
        <f>SUM(D60:N60)</f>
        <v>0.43286694608019133</v>
      </c>
      <c r="P60" s="13" t="e">
        <f>(100*O60)/$O$189</f>
        <v>#VALUE!</v>
      </c>
      <c r="Q60" s="18" t="e">
        <f t="shared" ref="Q60" si="104">(1000000*P60)/100</f>
        <v>#VALUE!</v>
      </c>
      <c r="R60" s="30">
        <f t="shared" ref="R60" si="105">O60-G60-H60-J60-L60-N60</f>
        <v>0.4321936242447646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#VALUE!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/>
      <c r="J61" s="9"/>
      <c r="K61" s="9"/>
      <c r="L61" s="9"/>
      <c r="M61" s="9">
        <v>2E-3</v>
      </c>
      <c r="N61" s="9"/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0</v>
      </c>
      <c r="J62" s="3">
        <f t="shared" si="109"/>
        <v>0</v>
      </c>
      <c r="K62" s="3">
        <f t="shared" si="109"/>
        <v>0</v>
      </c>
      <c r="L62" s="3">
        <f t="shared" si="109"/>
        <v>0</v>
      </c>
      <c r="M62" s="3">
        <f t="shared" si="109"/>
        <v>9.4400000000000005E-3</v>
      </c>
      <c r="N62" s="3">
        <f t="shared" si="109"/>
        <v>0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>
        <f t="shared" si="110"/>
        <v>0</v>
      </c>
      <c r="G63" s="3">
        <f t="shared" si="110"/>
        <v>0</v>
      </c>
      <c r="H63" s="3">
        <f t="shared" si="110"/>
        <v>0</v>
      </c>
      <c r="I63" s="3">
        <f t="shared" si="110"/>
        <v>0</v>
      </c>
      <c r="J63" s="3">
        <f t="shared" si="110"/>
        <v>0</v>
      </c>
      <c r="K63" s="3">
        <f t="shared" si="110"/>
        <v>0</v>
      </c>
      <c r="L63" s="3">
        <f t="shared" si="110"/>
        <v>0</v>
      </c>
      <c r="M63" s="3">
        <f t="shared" si="110"/>
        <v>3.5857753356014124E-3</v>
      </c>
      <c r="N63" s="3">
        <f t="shared" si="110"/>
        <v>0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>
        <f t="shared" si="111"/>
        <v>0</v>
      </c>
      <c r="G64" s="13">
        <f t="shared" si="111"/>
        <v>0</v>
      </c>
      <c r="H64" s="13">
        <f t="shared" si="111"/>
        <v>0</v>
      </c>
      <c r="I64" s="13">
        <f t="shared" si="111"/>
        <v>0</v>
      </c>
      <c r="J64" s="13">
        <f t="shared" si="111"/>
        <v>0</v>
      </c>
      <c r="K64" s="13">
        <f t="shared" si="111"/>
        <v>0</v>
      </c>
      <c r="L64" s="13">
        <f t="shared" si="111"/>
        <v>0</v>
      </c>
      <c r="M64" s="13">
        <f t="shared" si="111"/>
        <v>2.6893315017010592E-6</v>
      </c>
      <c r="N64" s="13">
        <f t="shared" si="111"/>
        <v>0</v>
      </c>
      <c r="O64" s="13">
        <f>SUM(D64:N64)</f>
        <v>2.6893315017010592E-6</v>
      </c>
      <c r="P64" s="13" t="e">
        <f>(100*O64)/$O$189</f>
        <v>#VALUE!</v>
      </c>
      <c r="Q64" s="18" t="e">
        <f t="shared" ref="Q64" si="112">(1000000*P64)/100</f>
        <v>#VALUE!</v>
      </c>
      <c r="R64" s="30">
        <f t="shared" ref="R64" si="113">O64-G64-H64-J64-L64-N64</f>
        <v>2.6893315017010592E-6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#VALUE!</v>
      </c>
    </row>
    <row r="65" spans="1:21" s="6" customFormat="1" ht="15" thickTop="1" x14ac:dyDescent="0.2">
      <c r="A65" s="19"/>
      <c r="B65" s="7"/>
      <c r="C65" s="8" t="s">
        <v>41</v>
      </c>
      <c r="D65" s="9">
        <v>84.7</v>
      </c>
      <c r="E65" s="9">
        <v>15</v>
      </c>
      <c r="F65" s="9">
        <v>24</v>
      </c>
      <c r="G65" s="9">
        <v>20</v>
      </c>
      <c r="H65" s="9">
        <v>20</v>
      </c>
      <c r="I65" s="9"/>
      <c r="J65" s="9"/>
      <c r="K65" s="9">
        <v>4</v>
      </c>
      <c r="L65" s="9">
        <v>2E-3</v>
      </c>
      <c r="M65" s="9">
        <v>8</v>
      </c>
      <c r="N65" s="9">
        <v>5</v>
      </c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229.53700000000001</v>
      </c>
      <c r="E66" s="3">
        <f t="shared" si="117"/>
        <v>40.65</v>
      </c>
      <c r="F66" s="3">
        <f t="shared" si="117"/>
        <v>65.039999999999992</v>
      </c>
      <c r="G66" s="3">
        <f t="shared" si="117"/>
        <v>54.2</v>
      </c>
      <c r="H66" s="3">
        <f t="shared" si="117"/>
        <v>54.2</v>
      </c>
      <c r="I66" s="3">
        <f t="shared" si="117"/>
        <v>0</v>
      </c>
      <c r="J66" s="3">
        <f t="shared" si="117"/>
        <v>0</v>
      </c>
      <c r="K66" s="3">
        <f t="shared" si="117"/>
        <v>10.84</v>
      </c>
      <c r="L66" s="3">
        <f t="shared" si="117"/>
        <v>5.4200000000000003E-3</v>
      </c>
      <c r="M66" s="3">
        <f t="shared" si="117"/>
        <v>21.68</v>
      </c>
      <c r="N66" s="3">
        <f t="shared" si="117"/>
        <v>13.55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89.614932633707738</v>
      </c>
      <c r="E67" s="3">
        <f t="shared" si="118"/>
        <v>14.893305677093641</v>
      </c>
      <c r="F67" s="3">
        <f t="shared" si="118"/>
        <v>24.305392321693379</v>
      </c>
      <c r="G67" s="3">
        <f t="shared" si="118"/>
        <v>20.00394911910654</v>
      </c>
      <c r="H67" s="3">
        <f t="shared" si="118"/>
        <v>20.061099743565848</v>
      </c>
      <c r="I67" s="3">
        <f t="shared" si="118"/>
        <v>0</v>
      </c>
      <c r="J67" s="3">
        <f t="shared" si="118"/>
        <v>0</v>
      </c>
      <c r="K67" s="3">
        <f t="shared" si="118"/>
        <v>3.3372077576534496</v>
      </c>
      <c r="L67" s="3">
        <f t="shared" si="118"/>
        <v>2.082517888617338E-3</v>
      </c>
      <c r="M67" s="3">
        <f t="shared" si="118"/>
        <v>8.2351281012540909</v>
      </c>
      <c r="N67" s="3">
        <f t="shared" si="118"/>
        <v>5.1536589076525177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955.29518187532449</v>
      </c>
      <c r="E68" s="13">
        <f t="shared" si="119"/>
        <v>75.494166477187662</v>
      </c>
      <c r="F68" s="13">
        <f t="shared" si="119"/>
        <v>4.4848309911988631</v>
      </c>
      <c r="G68" s="13">
        <f t="shared" si="119"/>
        <v>17.015359120712024</v>
      </c>
      <c r="H68" s="13">
        <f t="shared" si="119"/>
        <v>0.21846537620743206</v>
      </c>
      <c r="I68" s="13">
        <f t="shared" si="119"/>
        <v>0</v>
      </c>
      <c r="J68" s="13">
        <f t="shared" si="119"/>
        <v>0</v>
      </c>
      <c r="K68" s="13">
        <f t="shared" si="119"/>
        <v>0.44968874534380232</v>
      </c>
      <c r="L68" s="13">
        <f t="shared" si="119"/>
        <v>5.4145465104050782E-7</v>
      </c>
      <c r="M68" s="13">
        <f t="shared" si="119"/>
        <v>6.1763460759405673E-3</v>
      </c>
      <c r="N68" s="13">
        <f t="shared" si="119"/>
        <v>5.1536589076525179E-5</v>
      </c>
      <c r="O68" s="13">
        <f>SUM(D68:N68)</f>
        <v>1052.9639210100941</v>
      </c>
      <c r="P68" s="13" t="e">
        <f>(100*O68)/$O$189</f>
        <v>#VALUE!</v>
      </c>
      <c r="Q68" s="18" t="e">
        <f t="shared" ref="Q68" si="120">(1000000*P68)/100</f>
        <v>#VALUE!</v>
      </c>
      <c r="R68" s="30">
        <f t="shared" ref="R68" si="121">O68-G68-H68-J68-L68-N68</f>
        <v>1035.7300444351308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#VALUE!</v>
      </c>
    </row>
    <row r="69" spans="1:21" s="6" customFormat="1" ht="15" thickTop="1" x14ac:dyDescent="0.2">
      <c r="A69" s="19"/>
      <c r="B69" s="7"/>
      <c r="C69" s="8" t="s">
        <v>41</v>
      </c>
      <c r="D69" s="9">
        <v>10</v>
      </c>
      <c r="E69" s="9">
        <v>76.498000000000005</v>
      </c>
      <c r="F69" s="9">
        <v>75.498999999999995</v>
      </c>
      <c r="G69" s="9">
        <v>74.995000000000005</v>
      </c>
      <c r="H69" s="9">
        <v>71.997</v>
      </c>
      <c r="I69" s="9">
        <v>4</v>
      </c>
      <c r="J69" s="9">
        <v>1E-3</v>
      </c>
      <c r="K69" s="9">
        <v>3</v>
      </c>
      <c r="L69" s="9">
        <v>3</v>
      </c>
      <c r="M69" s="9">
        <v>75.991</v>
      </c>
      <c r="N69" s="9">
        <v>85.5</v>
      </c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26.6</v>
      </c>
      <c r="E70" s="3">
        <f t="shared" si="125"/>
        <v>203.48468000000003</v>
      </c>
      <c r="F70" s="3">
        <f t="shared" si="125"/>
        <v>200.82733999999999</v>
      </c>
      <c r="G70" s="3">
        <f t="shared" si="125"/>
        <v>199.48670000000001</v>
      </c>
      <c r="H70" s="3">
        <f t="shared" si="125"/>
        <v>191.51202000000001</v>
      </c>
      <c r="I70" s="3">
        <f t="shared" si="125"/>
        <v>10.64</v>
      </c>
      <c r="J70" s="3">
        <f t="shared" si="125"/>
        <v>2.66E-3</v>
      </c>
      <c r="K70" s="3">
        <f t="shared" si="125"/>
        <v>7.98</v>
      </c>
      <c r="L70" s="3">
        <f t="shared" si="125"/>
        <v>7.98</v>
      </c>
      <c r="M70" s="3">
        <f t="shared" si="125"/>
        <v>202.13606000000001</v>
      </c>
      <c r="N70" s="3">
        <f t="shared" si="125"/>
        <v>227.43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10.385067366292258</v>
      </c>
      <c r="E71" s="3">
        <f t="shared" si="126"/>
        <v>74.552510205303392</v>
      </c>
      <c r="F71" s="3">
        <f t="shared" si="126"/>
        <v>75.049005037240249</v>
      </c>
      <c r="G71" s="3">
        <f t="shared" si="126"/>
        <v>73.625863408458869</v>
      </c>
      <c r="H71" s="3">
        <f t="shared" si="126"/>
        <v>70.884533861840907</v>
      </c>
      <c r="I71" s="3">
        <f t="shared" si="126"/>
        <v>2.47993143455736</v>
      </c>
      <c r="J71" s="3">
        <f t="shared" si="126"/>
        <v>5.2697115641205236E-4</v>
      </c>
      <c r="K71" s="3">
        <f t="shared" si="126"/>
        <v>2.4567267441028164</v>
      </c>
      <c r="L71" s="3">
        <f t="shared" si="126"/>
        <v>3.0661425740159327</v>
      </c>
      <c r="M71" s="3">
        <f t="shared" si="126"/>
        <v>76.781196862674491</v>
      </c>
      <c r="N71" s="3">
        <f t="shared" si="126"/>
        <v>86.501597444089455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110.70481812467547</v>
      </c>
      <c r="E72" s="13">
        <f t="shared" si="127"/>
        <v>377.90667423068294</v>
      </c>
      <c r="F72" s="13">
        <f t="shared" si="127"/>
        <v>13.848042409471573</v>
      </c>
      <c r="G72" s="13">
        <f t="shared" si="127"/>
        <v>62.626159415235115</v>
      </c>
      <c r="H72" s="13">
        <f t="shared" si="127"/>
        <v>0.77193257375544744</v>
      </c>
      <c r="I72" s="13">
        <f t="shared" si="127"/>
        <v>1.7111526898445787E-3</v>
      </c>
      <c r="J72" s="13">
        <f t="shared" si="127"/>
        <v>5.269711564120524E-9</v>
      </c>
      <c r="K72" s="13">
        <f t="shared" si="127"/>
        <v>0.33104392876785455</v>
      </c>
      <c r="L72" s="13">
        <f t="shared" si="127"/>
        <v>7.9719706924414246E-4</v>
      </c>
      <c r="M72" s="13">
        <f t="shared" si="127"/>
        <v>5.7585897647005869E-2</v>
      </c>
      <c r="N72" s="13">
        <f t="shared" si="127"/>
        <v>8.6501597444089463E-4</v>
      </c>
      <c r="O72" s="13">
        <f t="shared" ref="O72:O88" si="128">SUM(D72:N72)</f>
        <v>566.24962995123849</v>
      </c>
      <c r="P72" s="13" t="e">
        <f>(100*O72)/$O$189</f>
        <v>#VALUE!</v>
      </c>
      <c r="Q72" s="18" t="e">
        <f t="shared" ref="Q72" si="129">(1000000*P72)/100</f>
        <v>#VALUE!</v>
      </c>
      <c r="R72" s="30">
        <f t="shared" ref="R72" si="130">O72-G72-H72-J72-L72-N72</f>
        <v>502.84987574393449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#VALUE!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>
        <f t="shared" si="135"/>
        <v>0</v>
      </c>
      <c r="G75" s="3">
        <f t="shared" si="135"/>
        <v>0</v>
      </c>
      <c r="H75" s="3">
        <f t="shared" si="135"/>
        <v>0</v>
      </c>
      <c r="I75" s="3">
        <f t="shared" si="135"/>
        <v>0</v>
      </c>
      <c r="J75" s="3">
        <f t="shared" si="135"/>
        <v>0</v>
      </c>
      <c r="K75" s="3">
        <f t="shared" si="135"/>
        <v>0</v>
      </c>
      <c r="L75" s="3">
        <f t="shared" si="135"/>
        <v>0</v>
      </c>
      <c r="M75" s="3">
        <f t="shared" si="135"/>
        <v>0</v>
      </c>
      <c r="N75" s="3">
        <f t="shared" si="135"/>
        <v>0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>
        <f t="shared" si="136"/>
        <v>0</v>
      </c>
      <c r="G76" s="13">
        <f t="shared" si="136"/>
        <v>0</v>
      </c>
      <c r="H76" s="13">
        <f t="shared" si="136"/>
        <v>0</v>
      </c>
      <c r="I76" s="13">
        <f t="shared" si="136"/>
        <v>0</v>
      </c>
      <c r="J76" s="13">
        <f t="shared" si="136"/>
        <v>0</v>
      </c>
      <c r="K76" s="13">
        <f t="shared" si="136"/>
        <v>0</v>
      </c>
      <c r="L76" s="13">
        <f t="shared" si="136"/>
        <v>0</v>
      </c>
      <c r="M76" s="13">
        <f t="shared" si="136"/>
        <v>0</v>
      </c>
      <c r="N76" s="13">
        <f t="shared" si="136"/>
        <v>0</v>
      </c>
      <c r="O76" s="13">
        <f t="shared" si="128"/>
        <v>0</v>
      </c>
      <c r="P76" s="13" t="e">
        <f>(100*O76)/$O$189</f>
        <v>#VALUE!</v>
      </c>
      <c r="Q76" s="18" t="e">
        <f t="shared" ref="Q76" si="137">(1000000*P76)/100</f>
        <v>#VALUE!</v>
      </c>
      <c r="R76" s="30">
        <f t="shared" ref="R76" si="138">O76-G76-H76-J76-L76-N76</f>
        <v>0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#VALUE!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>
        <v>1E-3</v>
      </c>
      <c r="L77" s="9"/>
      <c r="M77" s="9"/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4.2000000000000006E-3</v>
      </c>
      <c r="L78" s="3">
        <f t="shared" si="142"/>
        <v>0</v>
      </c>
      <c r="M78" s="3">
        <f t="shared" si="142"/>
        <v>0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>
        <f t="shared" si="143"/>
        <v>0</v>
      </c>
      <c r="G79" s="3">
        <f t="shared" si="143"/>
        <v>0</v>
      </c>
      <c r="H79" s="3">
        <f t="shared" si="143"/>
        <v>0</v>
      </c>
      <c r="I79" s="3">
        <f t="shared" si="143"/>
        <v>0</v>
      </c>
      <c r="J79" s="3">
        <f t="shared" si="143"/>
        <v>0</v>
      </c>
      <c r="K79" s="3">
        <f t="shared" si="143"/>
        <v>1.2930140758435876E-3</v>
      </c>
      <c r="L79" s="3">
        <f t="shared" si="143"/>
        <v>0</v>
      </c>
      <c r="M79" s="3">
        <f t="shared" si="143"/>
        <v>0</v>
      </c>
      <c r="N79" s="3">
        <f t="shared" si="143"/>
        <v>0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>
        <f t="shared" si="144"/>
        <v>0</v>
      </c>
      <c r="G80" s="13">
        <f t="shared" si="144"/>
        <v>0</v>
      </c>
      <c r="H80" s="13">
        <f t="shared" si="144"/>
        <v>0</v>
      </c>
      <c r="I80" s="13">
        <f t="shared" si="144"/>
        <v>0</v>
      </c>
      <c r="J80" s="13">
        <f t="shared" si="144"/>
        <v>0</v>
      </c>
      <c r="K80" s="13">
        <f t="shared" si="144"/>
        <v>1.7423364671992345E-4</v>
      </c>
      <c r="L80" s="13">
        <f t="shared" si="144"/>
        <v>0</v>
      </c>
      <c r="M80" s="13">
        <f t="shared" si="144"/>
        <v>0</v>
      </c>
      <c r="N80" s="13">
        <f t="shared" si="144"/>
        <v>0</v>
      </c>
      <c r="O80" s="13">
        <f t="shared" si="128"/>
        <v>1.7423364671992345E-4</v>
      </c>
      <c r="P80" s="13" t="e">
        <f>(100*O80)/$O$189</f>
        <v>#VALUE!</v>
      </c>
      <c r="Q80" s="18" t="e">
        <f t="shared" ref="Q80" si="145">(1000000*P80)/100</f>
        <v>#VALUE!</v>
      </c>
      <c r="R80" s="30">
        <f t="shared" ref="R80" si="146">O80-G80-H80-J80-L80-N80</f>
        <v>1.7423364671992345E-4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#VALUE!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>
        <v>56.997999999999998</v>
      </c>
      <c r="J81" s="9">
        <v>92.994</v>
      </c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296.38959999999997</v>
      </c>
      <c r="J82" s="3">
        <f t="shared" si="150"/>
        <v>483.56880000000001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>
        <f t="shared" si="151"/>
        <v>0</v>
      </c>
      <c r="G83" s="3">
        <f t="shared" si="151"/>
        <v>0</v>
      </c>
      <c r="H83" s="3">
        <f t="shared" si="151"/>
        <v>0</v>
      </c>
      <c r="I83" s="3">
        <f t="shared" si="151"/>
        <v>69.081380255252071</v>
      </c>
      <c r="J83" s="3">
        <f t="shared" si="151"/>
        <v>95.799552534130996</v>
      </c>
      <c r="K83" s="3">
        <f t="shared" si="151"/>
        <v>0</v>
      </c>
      <c r="L83" s="3">
        <f t="shared" si="151"/>
        <v>0</v>
      </c>
      <c r="M83" s="3">
        <f t="shared" si="151"/>
        <v>0</v>
      </c>
      <c r="N83" s="3">
        <f t="shared" si="151"/>
        <v>0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>
        <f t="shared" si="152"/>
        <v>0</v>
      </c>
      <c r="G84" s="13">
        <f t="shared" si="152"/>
        <v>0</v>
      </c>
      <c r="H84" s="13">
        <f t="shared" si="152"/>
        <v>0</v>
      </c>
      <c r="I84" s="13">
        <f t="shared" si="152"/>
        <v>4.7666152376123934E-2</v>
      </c>
      <c r="J84" s="13">
        <f t="shared" si="152"/>
        <v>9.5799552534130996E-4</v>
      </c>
      <c r="K84" s="13">
        <f t="shared" si="152"/>
        <v>0</v>
      </c>
      <c r="L84" s="13">
        <f t="shared" si="152"/>
        <v>0</v>
      </c>
      <c r="M84" s="13">
        <f t="shared" si="152"/>
        <v>0</v>
      </c>
      <c r="N84" s="13">
        <f t="shared" si="152"/>
        <v>0</v>
      </c>
      <c r="O84" s="13">
        <f t="shared" si="128"/>
        <v>4.8624147901465242E-2</v>
      </c>
      <c r="P84" s="13" t="e">
        <f>(100*O84)/$O$189</f>
        <v>#VALUE!</v>
      </c>
      <c r="Q84" s="18" t="e">
        <f t="shared" ref="Q84" si="153">(1000000*P84)/100</f>
        <v>#VALUE!</v>
      </c>
      <c r="R84" s="30">
        <f t="shared" ref="R84" si="154">O84-G84-H84-J84-L84-N84</f>
        <v>4.7666152376123934E-2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#VALUE!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0</v>
      </c>
      <c r="M86" s="3">
        <f t="shared" si="158"/>
        <v>0</v>
      </c>
      <c r="N86" s="3">
        <f t="shared" si="158"/>
        <v>0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>
        <f t="shared" si="159"/>
        <v>0</v>
      </c>
      <c r="G87" s="3">
        <f t="shared" si="159"/>
        <v>0</v>
      </c>
      <c r="H87" s="3">
        <f t="shared" si="159"/>
        <v>0</v>
      </c>
      <c r="I87" s="3">
        <f t="shared" si="159"/>
        <v>0</v>
      </c>
      <c r="J87" s="3">
        <f t="shared" si="159"/>
        <v>0</v>
      </c>
      <c r="K87" s="3">
        <f t="shared" si="159"/>
        <v>0</v>
      </c>
      <c r="L87" s="3">
        <f t="shared" si="159"/>
        <v>0</v>
      </c>
      <c r="M87" s="3">
        <f t="shared" si="159"/>
        <v>0</v>
      </c>
      <c r="N87" s="3">
        <f t="shared" si="159"/>
        <v>0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>
        <f t="shared" si="160"/>
        <v>0</v>
      </c>
      <c r="G88" s="13">
        <f t="shared" si="160"/>
        <v>0</v>
      </c>
      <c r="H88" s="13">
        <f t="shared" si="160"/>
        <v>0</v>
      </c>
      <c r="I88" s="13">
        <f t="shared" si="160"/>
        <v>0</v>
      </c>
      <c r="J88" s="13">
        <f t="shared" si="160"/>
        <v>0</v>
      </c>
      <c r="K88" s="13">
        <f t="shared" si="160"/>
        <v>0</v>
      </c>
      <c r="L88" s="13">
        <f t="shared" si="160"/>
        <v>0</v>
      </c>
      <c r="M88" s="13">
        <f t="shared" si="160"/>
        <v>0</v>
      </c>
      <c r="N88" s="13">
        <f t="shared" si="160"/>
        <v>0</v>
      </c>
      <c r="O88" s="13">
        <f t="shared" si="128"/>
        <v>0</v>
      </c>
      <c r="P88" s="13" t="e">
        <f>(100*O88)/$O$189</f>
        <v>#VALUE!</v>
      </c>
      <c r="Q88" s="18" t="e">
        <f t="shared" ref="Q88" si="161">(1000000*P88)/100</f>
        <v>#VALUE!</v>
      </c>
      <c r="R88" s="30">
        <f t="shared" ref="R88" si="162">O88-G88-H88-J88-L88-N88</f>
        <v>0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#VALUE!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>
        <v>2E-3</v>
      </c>
      <c r="N89" s="9">
        <v>1</v>
      </c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1.06E-2</v>
      </c>
      <c r="N90" s="3">
        <f t="shared" si="166"/>
        <v>5.3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>
        <f t="shared" si="167"/>
        <v>0</v>
      </c>
      <c r="G91" s="3">
        <f t="shared" si="167"/>
        <v>0</v>
      </c>
      <c r="H91" s="3">
        <f t="shared" si="167"/>
        <v>0</v>
      </c>
      <c r="I91" s="3">
        <f t="shared" si="167"/>
        <v>0</v>
      </c>
      <c r="J91" s="3">
        <f t="shared" si="167"/>
        <v>0</v>
      </c>
      <c r="K91" s="3">
        <f t="shared" si="167"/>
        <v>0</v>
      </c>
      <c r="L91" s="3">
        <f t="shared" si="167"/>
        <v>0</v>
      </c>
      <c r="M91" s="3">
        <f t="shared" si="167"/>
        <v>4.0264002709083655E-3</v>
      </c>
      <c r="N91" s="3">
        <f t="shared" si="167"/>
        <v>2.0158223033622393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>
        <f t="shared" si="168"/>
        <v>0</v>
      </c>
      <c r="G92" s="13">
        <f t="shared" si="168"/>
        <v>0</v>
      </c>
      <c r="H92" s="13">
        <f t="shared" si="168"/>
        <v>0</v>
      </c>
      <c r="I92" s="13">
        <f t="shared" si="168"/>
        <v>0</v>
      </c>
      <c r="J92" s="13">
        <f t="shared" si="168"/>
        <v>0</v>
      </c>
      <c r="K92" s="13">
        <f t="shared" si="168"/>
        <v>0</v>
      </c>
      <c r="L92" s="13">
        <f t="shared" si="168"/>
        <v>0</v>
      </c>
      <c r="M92" s="13">
        <f t="shared" si="168"/>
        <v>3.0198002031812742E-6</v>
      </c>
      <c r="N92" s="13">
        <f t="shared" si="168"/>
        <v>2.0158223033622393E-5</v>
      </c>
      <c r="O92" s="13">
        <f t="shared" ref="O92" si="169">SUM(D92:N92)</f>
        <v>2.3178023236803666E-5</v>
      </c>
      <c r="P92" s="13" t="e">
        <f>(100*O92)/$O$189</f>
        <v>#VALUE!</v>
      </c>
      <c r="Q92" s="18" t="e">
        <f t="shared" ref="Q92" si="170">(1000000*P92)/100</f>
        <v>#VALUE!</v>
      </c>
      <c r="R92" s="30">
        <f t="shared" ref="R92" si="171">O92-G92-H92-J92-L92-N92</f>
        <v>3.0198002031812738E-6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#VALUE!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0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>
        <f t="shared" si="176"/>
        <v>0</v>
      </c>
      <c r="G95" s="3">
        <f t="shared" si="176"/>
        <v>0</v>
      </c>
      <c r="H95" s="3">
        <f t="shared" si="176"/>
        <v>0</v>
      </c>
      <c r="I95" s="3">
        <f t="shared" si="176"/>
        <v>0</v>
      </c>
      <c r="J95" s="3">
        <f t="shared" si="176"/>
        <v>0</v>
      </c>
      <c r="K95" s="3">
        <f t="shared" si="176"/>
        <v>0</v>
      </c>
      <c r="L95" s="3">
        <f t="shared" si="176"/>
        <v>0</v>
      </c>
      <c r="M95" s="3">
        <f t="shared" si="176"/>
        <v>0</v>
      </c>
      <c r="N95" s="3">
        <f t="shared" si="176"/>
        <v>0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>
        <f t="shared" si="177"/>
        <v>0</v>
      </c>
      <c r="G96" s="13">
        <f t="shared" si="177"/>
        <v>0</v>
      </c>
      <c r="H96" s="13">
        <f t="shared" si="177"/>
        <v>0</v>
      </c>
      <c r="I96" s="13">
        <f t="shared" si="177"/>
        <v>0</v>
      </c>
      <c r="J96" s="13">
        <f t="shared" si="177"/>
        <v>0</v>
      </c>
      <c r="K96" s="13">
        <f t="shared" si="177"/>
        <v>0</v>
      </c>
      <c r="L96" s="13">
        <f t="shared" si="177"/>
        <v>0</v>
      </c>
      <c r="M96" s="13">
        <f t="shared" si="177"/>
        <v>0</v>
      </c>
      <c r="N96" s="13">
        <f t="shared" si="177"/>
        <v>0</v>
      </c>
      <c r="O96" s="13">
        <f>SUM(D96:N96)</f>
        <v>0</v>
      </c>
      <c r="P96" s="13" t="e">
        <f>(100*O96)/$O$189</f>
        <v>#VALUE!</v>
      </c>
      <c r="Q96" s="18" t="e">
        <f t="shared" ref="Q96" si="178">(1000000*P96)/100</f>
        <v>#VALUE!</v>
      </c>
      <c r="R96" s="30">
        <f t="shared" ref="R96" si="179">O96-G96-H96-J96-L96-N96</f>
        <v>0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#VALUE!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>
        <f t="shared" si="184"/>
        <v>0</v>
      </c>
      <c r="G99" s="3">
        <f t="shared" si="184"/>
        <v>0</v>
      </c>
      <c r="H99" s="3">
        <f t="shared" si="184"/>
        <v>0</v>
      </c>
      <c r="I99" s="3">
        <f t="shared" si="184"/>
        <v>0</v>
      </c>
      <c r="J99" s="3">
        <f t="shared" si="184"/>
        <v>0</v>
      </c>
      <c r="K99" s="3">
        <f t="shared" si="184"/>
        <v>0</v>
      </c>
      <c r="L99" s="3">
        <f t="shared" si="184"/>
        <v>0</v>
      </c>
      <c r="M99" s="3">
        <f t="shared" si="184"/>
        <v>0</v>
      </c>
      <c r="N99" s="3">
        <f t="shared" si="184"/>
        <v>0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>
        <f t="shared" si="185"/>
        <v>0</v>
      </c>
      <c r="G100" s="13">
        <f t="shared" si="185"/>
        <v>0</v>
      </c>
      <c r="H100" s="13">
        <f t="shared" si="185"/>
        <v>0</v>
      </c>
      <c r="I100" s="13">
        <f t="shared" si="185"/>
        <v>0</v>
      </c>
      <c r="J100" s="13">
        <f t="shared" si="185"/>
        <v>0</v>
      </c>
      <c r="K100" s="13">
        <f t="shared" si="185"/>
        <v>0</v>
      </c>
      <c r="L100" s="13">
        <f t="shared" si="185"/>
        <v>0</v>
      </c>
      <c r="M100" s="13">
        <f t="shared" si="185"/>
        <v>0</v>
      </c>
      <c r="N100" s="13">
        <f t="shared" si="185"/>
        <v>0</v>
      </c>
      <c r="O100" s="13">
        <f>SUM(D100:N100)</f>
        <v>0</v>
      </c>
      <c r="P100" s="13" t="e">
        <f>(100*O100)/$O$189</f>
        <v>#VALUE!</v>
      </c>
      <c r="Q100" s="18" t="e">
        <f t="shared" ref="Q100" si="186">(1000000*P100)/100</f>
        <v>#VALUE!</v>
      </c>
      <c r="R100" s="30">
        <f t="shared" ref="R100" si="187">O100-G100-H100-J100-L100-N100</f>
        <v>0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#VALUE!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/>
      <c r="J101" s="9">
        <v>3</v>
      </c>
      <c r="K101" s="9">
        <v>10</v>
      </c>
      <c r="L101" s="9">
        <v>45</v>
      </c>
      <c r="M101" s="9">
        <v>0.5</v>
      </c>
      <c r="N101" s="9">
        <v>1</v>
      </c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</v>
      </c>
      <c r="J102" s="3">
        <f t="shared" si="191"/>
        <v>5.4</v>
      </c>
      <c r="K102" s="3">
        <f t="shared" si="191"/>
        <v>18</v>
      </c>
      <c r="L102" s="3">
        <f t="shared" si="191"/>
        <v>81</v>
      </c>
      <c r="M102" s="3">
        <f t="shared" si="191"/>
        <v>0.9</v>
      </c>
      <c r="N102" s="3">
        <f t="shared" si="191"/>
        <v>1.8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>
        <f t="shared" si="192"/>
        <v>0</v>
      </c>
      <c r="G103" s="3">
        <f t="shared" si="192"/>
        <v>0</v>
      </c>
      <c r="H103" s="3">
        <f t="shared" si="192"/>
        <v>0</v>
      </c>
      <c r="I103" s="3">
        <f t="shared" si="192"/>
        <v>0</v>
      </c>
      <c r="J103" s="3">
        <f t="shared" si="192"/>
        <v>1.0697910694079258</v>
      </c>
      <c r="K103" s="3">
        <f t="shared" si="192"/>
        <v>5.5414888964725177</v>
      </c>
      <c r="L103" s="3">
        <f t="shared" si="192"/>
        <v>31.122499811439919</v>
      </c>
      <c r="M103" s="3">
        <f t="shared" si="192"/>
        <v>0.34186417394504987</v>
      </c>
      <c r="N103" s="3">
        <f t="shared" si="192"/>
        <v>0.68461889548151522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>
        <f t="shared" si="193"/>
        <v>0</v>
      </c>
      <c r="G104" s="13">
        <f t="shared" si="193"/>
        <v>0</v>
      </c>
      <c r="H104" s="13">
        <f t="shared" si="193"/>
        <v>0</v>
      </c>
      <c r="I104" s="13">
        <f t="shared" si="193"/>
        <v>0</v>
      </c>
      <c r="J104" s="13">
        <f t="shared" si="193"/>
        <v>1.0697910694079258E-5</v>
      </c>
      <c r="K104" s="13">
        <f t="shared" si="193"/>
        <v>0.74671562879967168</v>
      </c>
      <c r="L104" s="13">
        <f t="shared" si="193"/>
        <v>8.091849950974379E-3</v>
      </c>
      <c r="M104" s="13">
        <f t="shared" si="193"/>
        <v>2.563981304587874E-4</v>
      </c>
      <c r="N104" s="13">
        <f t="shared" si="193"/>
        <v>6.8461889548151525E-6</v>
      </c>
      <c r="O104" s="13">
        <f>SUM(D104:N104)</f>
        <v>0.7550814209807537</v>
      </c>
      <c r="P104" s="13" t="e">
        <f>(100*O104)/$O$189</f>
        <v>#VALUE!</v>
      </c>
      <c r="Q104" s="18" t="e">
        <f t="shared" ref="Q104" si="194">(1000000*P104)/100</f>
        <v>#VALUE!</v>
      </c>
      <c r="R104" s="30">
        <f t="shared" ref="R104" si="195">O104-G104-H104-J104-L104-N104</f>
        <v>0.74697202693013043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#VALUE!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>
        <v>0.5</v>
      </c>
      <c r="N105" s="9">
        <v>2</v>
      </c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0.75</v>
      </c>
      <c r="N106" s="3">
        <f t="shared" si="199"/>
        <v>3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>
        <f t="shared" si="200"/>
        <v>0</v>
      </c>
      <c r="G107" s="3">
        <f t="shared" si="200"/>
        <v>0</v>
      </c>
      <c r="H107" s="3">
        <f t="shared" si="200"/>
        <v>0</v>
      </c>
      <c r="I107" s="3">
        <f t="shared" si="200"/>
        <v>0</v>
      </c>
      <c r="J107" s="3">
        <f t="shared" si="200"/>
        <v>0</v>
      </c>
      <c r="K107" s="3">
        <f t="shared" si="200"/>
        <v>0</v>
      </c>
      <c r="L107" s="3">
        <f t="shared" si="200"/>
        <v>0</v>
      </c>
      <c r="M107" s="3">
        <f t="shared" si="200"/>
        <v>0.28488681162087492</v>
      </c>
      <c r="N107" s="3">
        <f t="shared" si="200"/>
        <v>1.141031492469192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>
        <f t="shared" si="201"/>
        <v>0</v>
      </c>
      <c r="G108" s="13">
        <f t="shared" si="201"/>
        <v>0</v>
      </c>
      <c r="H108" s="13">
        <f t="shared" si="201"/>
        <v>0</v>
      </c>
      <c r="I108" s="13">
        <f t="shared" si="201"/>
        <v>0</v>
      </c>
      <c r="J108" s="13">
        <f t="shared" si="201"/>
        <v>0</v>
      </c>
      <c r="K108" s="13">
        <f t="shared" si="201"/>
        <v>0</v>
      </c>
      <c r="L108" s="13">
        <f t="shared" si="201"/>
        <v>0</v>
      </c>
      <c r="M108" s="13">
        <f t="shared" si="201"/>
        <v>2.136651087156562E-4</v>
      </c>
      <c r="N108" s="13">
        <f t="shared" si="201"/>
        <v>1.1410314924691919E-5</v>
      </c>
      <c r="O108" s="13">
        <f>SUM(D108:N108)</f>
        <v>2.2507542364034813E-4</v>
      </c>
      <c r="P108" s="13" t="e">
        <f>(100*O108)/$O$189</f>
        <v>#VALUE!</v>
      </c>
      <c r="Q108" s="18" t="e">
        <f t="shared" ref="Q108" si="202">(1000000*P108)/100</f>
        <v>#VALUE!</v>
      </c>
      <c r="R108" s="30">
        <f t="shared" ref="R108" si="203">O108-G108-H108-J108-L108-N108</f>
        <v>2.136651087156562E-4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#VALUE!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/>
      <c r="K109" s="9"/>
      <c r="L109" s="9">
        <v>3.0000000000000001E-3</v>
      </c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>
        <f t="shared" si="208"/>
        <v>0</v>
      </c>
      <c r="G111" s="3">
        <f t="shared" si="208"/>
        <v>0</v>
      </c>
      <c r="H111" s="3">
        <f t="shared" si="208"/>
        <v>0</v>
      </c>
      <c r="I111" s="3">
        <f t="shared" si="208"/>
        <v>0</v>
      </c>
      <c r="J111" s="3">
        <f t="shared" si="208"/>
        <v>0</v>
      </c>
      <c r="K111" s="3">
        <f t="shared" si="208"/>
        <v>0</v>
      </c>
      <c r="L111" s="3">
        <f t="shared" si="208"/>
        <v>0</v>
      </c>
      <c r="M111" s="3">
        <f t="shared" si="208"/>
        <v>0</v>
      </c>
      <c r="N111" s="3">
        <f t="shared" si="208"/>
        <v>0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>
        <f t="shared" si="209"/>
        <v>0</v>
      </c>
      <c r="G112" s="13">
        <f t="shared" si="209"/>
        <v>0</v>
      </c>
      <c r="H112" s="13">
        <f t="shared" si="209"/>
        <v>0</v>
      </c>
      <c r="I112" s="13">
        <f t="shared" si="209"/>
        <v>0</v>
      </c>
      <c r="J112" s="13">
        <f t="shared" si="209"/>
        <v>0</v>
      </c>
      <c r="K112" s="13">
        <f t="shared" si="209"/>
        <v>0</v>
      </c>
      <c r="L112" s="13">
        <f t="shared" si="209"/>
        <v>0</v>
      </c>
      <c r="M112" s="13">
        <f t="shared" si="209"/>
        <v>0</v>
      </c>
      <c r="N112" s="13">
        <f t="shared" si="209"/>
        <v>0</v>
      </c>
      <c r="O112" s="13">
        <f>SUM(D112:N112)</f>
        <v>0</v>
      </c>
      <c r="P112" s="13" t="e">
        <f>(100*O112)/$O$189</f>
        <v>#VALUE!</v>
      </c>
      <c r="Q112" s="18" t="e">
        <f t="shared" ref="Q112" si="210">(1000000*P112)/100</f>
        <v>#VALUE!</v>
      </c>
      <c r="R112" s="30">
        <f t="shared" ref="R112" si="211">O112-G112-H112-J112-L112-N112</f>
        <v>0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#VALUE!</v>
      </c>
    </row>
    <row r="113" spans="1:21" s="6" customFormat="1" ht="15" thickTop="1" x14ac:dyDescent="0.2">
      <c r="A113" s="19"/>
      <c r="B113" s="7"/>
      <c r="C113" s="8" t="s">
        <v>41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>
        <f t="shared" si="216"/>
        <v>0</v>
      </c>
      <c r="G115" s="3">
        <f t="shared" si="216"/>
        <v>0</v>
      </c>
      <c r="H115" s="3">
        <f t="shared" si="216"/>
        <v>0</v>
      </c>
      <c r="I115" s="3">
        <f t="shared" si="216"/>
        <v>0</v>
      </c>
      <c r="J115" s="3">
        <f t="shared" si="216"/>
        <v>0</v>
      </c>
      <c r="K115" s="3">
        <f t="shared" si="216"/>
        <v>0</v>
      </c>
      <c r="L115" s="3">
        <f t="shared" si="216"/>
        <v>0</v>
      </c>
      <c r="M115" s="3">
        <f t="shared" si="216"/>
        <v>0</v>
      </c>
      <c r="N115" s="3">
        <f t="shared" si="216"/>
        <v>0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>
        <f t="shared" si="217"/>
        <v>0</v>
      </c>
      <c r="G116" s="13">
        <f t="shared" si="217"/>
        <v>0</v>
      </c>
      <c r="H116" s="13">
        <f t="shared" si="217"/>
        <v>0</v>
      </c>
      <c r="I116" s="13">
        <f t="shared" si="217"/>
        <v>0</v>
      </c>
      <c r="J116" s="13">
        <f t="shared" si="217"/>
        <v>0</v>
      </c>
      <c r="K116" s="13">
        <f t="shared" si="217"/>
        <v>0</v>
      </c>
      <c r="L116" s="13">
        <f t="shared" si="217"/>
        <v>0</v>
      </c>
      <c r="M116" s="13">
        <f t="shared" si="217"/>
        <v>0</v>
      </c>
      <c r="N116" s="13">
        <f t="shared" si="217"/>
        <v>0</v>
      </c>
      <c r="O116" s="13">
        <f>SUM(D116:N116)</f>
        <v>0</v>
      </c>
      <c r="P116" s="13" t="e">
        <f>(100*O116)/$O$189</f>
        <v>#VALUE!</v>
      </c>
      <c r="Q116" s="18" t="e">
        <f t="shared" ref="Q116" si="218">(1000000*P116)/100</f>
        <v>#VALUE!</v>
      </c>
      <c r="R116" s="30">
        <f t="shared" ref="R116" si="219">O116-G116-H116-J116-L116-N116</f>
        <v>0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#VALUE!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>
        <f t="shared" si="224"/>
        <v>0</v>
      </c>
      <c r="G119" s="3">
        <f t="shared" si="224"/>
        <v>0</v>
      </c>
      <c r="H119" s="3">
        <f t="shared" si="224"/>
        <v>0</v>
      </c>
      <c r="I119" s="3">
        <f t="shared" si="224"/>
        <v>0</v>
      </c>
      <c r="J119" s="3">
        <f t="shared" si="224"/>
        <v>0</v>
      </c>
      <c r="K119" s="3">
        <f t="shared" si="224"/>
        <v>0</v>
      </c>
      <c r="L119" s="3">
        <f t="shared" si="224"/>
        <v>0</v>
      </c>
      <c r="M119" s="3">
        <f t="shared" si="224"/>
        <v>0</v>
      </c>
      <c r="N119" s="3">
        <f t="shared" si="224"/>
        <v>0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>
        <f t="shared" si="225"/>
        <v>0</v>
      </c>
      <c r="G120" s="13">
        <f t="shared" si="225"/>
        <v>0</v>
      </c>
      <c r="H120" s="13">
        <f t="shared" si="225"/>
        <v>0</v>
      </c>
      <c r="I120" s="13">
        <f t="shared" si="225"/>
        <v>0</v>
      </c>
      <c r="J120" s="13">
        <f t="shared" si="225"/>
        <v>0</v>
      </c>
      <c r="K120" s="13">
        <f t="shared" si="225"/>
        <v>0</v>
      </c>
      <c r="L120" s="13">
        <f t="shared" si="225"/>
        <v>0</v>
      </c>
      <c r="M120" s="13">
        <f t="shared" si="225"/>
        <v>0</v>
      </c>
      <c r="N120" s="13">
        <f t="shared" si="225"/>
        <v>0</v>
      </c>
      <c r="O120" s="13">
        <f>SUM(D120:N120)</f>
        <v>0</v>
      </c>
      <c r="P120" s="13" t="e">
        <f>(100*O120)/$O$189</f>
        <v>#VALUE!</v>
      </c>
      <c r="Q120" s="18" t="e">
        <f t="shared" ref="Q120" si="226">(1000000*P120)/100</f>
        <v>#VALUE!</v>
      </c>
      <c r="R120" s="30">
        <f t="shared" ref="R120" si="227">O120-G120-H120-J120-L120-N120</f>
        <v>0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#VALUE!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>
        <f t="shared" si="232"/>
        <v>0</v>
      </c>
      <c r="G123" s="3">
        <f t="shared" si="232"/>
        <v>0</v>
      </c>
      <c r="H123" s="3">
        <f t="shared" si="232"/>
        <v>0</v>
      </c>
      <c r="I123" s="3">
        <f t="shared" si="232"/>
        <v>0</v>
      </c>
      <c r="J123" s="3">
        <f t="shared" si="232"/>
        <v>0</v>
      </c>
      <c r="K123" s="3">
        <f t="shared" si="232"/>
        <v>0</v>
      </c>
      <c r="L123" s="3">
        <f t="shared" si="232"/>
        <v>0</v>
      </c>
      <c r="M123" s="3">
        <f t="shared" si="232"/>
        <v>0</v>
      </c>
      <c r="N123" s="3">
        <f t="shared" si="232"/>
        <v>0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>
        <f t="shared" si="233"/>
        <v>0</v>
      </c>
      <c r="G124" s="13">
        <f t="shared" si="233"/>
        <v>0</v>
      </c>
      <c r="H124" s="13">
        <f t="shared" si="233"/>
        <v>0</v>
      </c>
      <c r="I124" s="13">
        <f t="shared" si="233"/>
        <v>0</v>
      </c>
      <c r="J124" s="13">
        <f t="shared" si="233"/>
        <v>0</v>
      </c>
      <c r="K124" s="13">
        <f t="shared" si="233"/>
        <v>0</v>
      </c>
      <c r="L124" s="13">
        <f t="shared" si="233"/>
        <v>0</v>
      </c>
      <c r="M124" s="13">
        <f t="shared" si="233"/>
        <v>0</v>
      </c>
      <c r="N124" s="13">
        <f t="shared" si="233"/>
        <v>0</v>
      </c>
      <c r="O124" s="13">
        <f>SUM(D124:N124)</f>
        <v>0</v>
      </c>
      <c r="P124" s="13" t="e">
        <f>(100*O124)/$O$189</f>
        <v>#VALUE!</v>
      </c>
      <c r="Q124" s="18" t="e">
        <f t="shared" ref="Q124" si="234">(1000000*P124)/100</f>
        <v>#VALUE!</v>
      </c>
      <c r="R124" s="30">
        <f t="shared" ref="R124" si="235">O124-G124-H124-J124-L124-N124</f>
        <v>0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#VALUE!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>
        <v>1E-3</v>
      </c>
      <c r="G125" s="9"/>
      <c r="H125" s="9"/>
      <c r="I125" s="9"/>
      <c r="J125" s="9"/>
      <c r="K125" s="9">
        <v>2E-3</v>
      </c>
      <c r="L125" s="9"/>
      <c r="M125" s="9">
        <v>8</v>
      </c>
      <c r="N125" s="9">
        <v>2</v>
      </c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2.6000000000000003E-3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5.2000000000000006E-3</v>
      </c>
      <c r="L126" s="3">
        <f t="shared" si="239"/>
        <v>0</v>
      </c>
      <c r="M126" s="3">
        <f t="shared" si="239"/>
        <v>20.8</v>
      </c>
      <c r="N126" s="3">
        <f t="shared" si="239"/>
        <v>5.2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>
        <f t="shared" si="240"/>
        <v>9.7161777423743537E-4</v>
      </c>
      <c r="G127" s="3">
        <f t="shared" si="240"/>
        <v>0</v>
      </c>
      <c r="H127" s="3">
        <f t="shared" si="240"/>
        <v>0</v>
      </c>
      <c r="I127" s="3">
        <f t="shared" si="240"/>
        <v>0</v>
      </c>
      <c r="J127" s="3">
        <f t="shared" si="240"/>
        <v>0</v>
      </c>
      <c r="K127" s="3">
        <f t="shared" si="240"/>
        <v>1.6008745700920608E-3</v>
      </c>
      <c r="L127" s="3">
        <f t="shared" si="240"/>
        <v>0</v>
      </c>
      <c r="M127" s="3">
        <f t="shared" si="240"/>
        <v>7.9008609089522643</v>
      </c>
      <c r="N127" s="3">
        <f t="shared" si="240"/>
        <v>1.9777879202799329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>
        <f t="shared" si="241"/>
        <v>1.7928291170229161E-4</v>
      </c>
      <c r="G128" s="13">
        <f t="shared" si="241"/>
        <v>0</v>
      </c>
      <c r="H128" s="13">
        <f t="shared" si="241"/>
        <v>0</v>
      </c>
      <c r="I128" s="13">
        <f t="shared" si="241"/>
        <v>0</v>
      </c>
      <c r="J128" s="13">
        <f t="shared" si="241"/>
        <v>0</v>
      </c>
      <c r="K128" s="13">
        <f t="shared" si="241"/>
        <v>2.1571784831990519E-4</v>
      </c>
      <c r="L128" s="13">
        <f t="shared" si="241"/>
        <v>0</v>
      </c>
      <c r="M128" s="13">
        <f t="shared" si="241"/>
        <v>5.9256456817141975E-3</v>
      </c>
      <c r="N128" s="13">
        <f t="shared" si="241"/>
        <v>1.977787920279933E-5</v>
      </c>
      <c r="O128" s="13">
        <f>SUM(D128:N128)</f>
        <v>6.3404243209391935E-3</v>
      </c>
      <c r="P128" s="13" t="e">
        <f>(100*O128)/$O$189</f>
        <v>#VALUE!</v>
      </c>
      <c r="Q128" s="18" t="e">
        <f t="shared" ref="Q128" si="242">(1000000*P128)/100</f>
        <v>#VALUE!</v>
      </c>
      <c r="R128" s="30">
        <f t="shared" ref="R128" si="243">O128-G128-H128-J128-L128-N128</f>
        <v>6.3206464417363941E-3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#VALUE!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>
        <v>1E-3</v>
      </c>
      <c r="L129" s="9"/>
      <c r="M129" s="9"/>
      <c r="N129" s="9"/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1.8000000000000002E-3</v>
      </c>
      <c r="L130" s="3">
        <f t="shared" si="247"/>
        <v>0</v>
      </c>
      <c r="M130" s="3">
        <f t="shared" si="247"/>
        <v>0</v>
      </c>
      <c r="N130" s="3">
        <f t="shared" si="247"/>
        <v>0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>
        <f t="shared" si="248"/>
        <v>0</v>
      </c>
      <c r="G131" s="3">
        <f t="shared" si="248"/>
        <v>0</v>
      </c>
      <c r="H131" s="3">
        <f t="shared" si="248"/>
        <v>0</v>
      </c>
      <c r="I131" s="3">
        <f t="shared" si="248"/>
        <v>0</v>
      </c>
      <c r="J131" s="3">
        <f t="shared" si="248"/>
        <v>0</v>
      </c>
      <c r="K131" s="3">
        <f t="shared" si="248"/>
        <v>5.5414888964725188E-4</v>
      </c>
      <c r="L131" s="3">
        <f t="shared" si="248"/>
        <v>0</v>
      </c>
      <c r="M131" s="3">
        <f t="shared" si="248"/>
        <v>0</v>
      </c>
      <c r="N131" s="3">
        <f t="shared" si="248"/>
        <v>0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>
        <f t="shared" si="249"/>
        <v>0</v>
      </c>
      <c r="G132" s="13">
        <f t="shared" si="249"/>
        <v>0</v>
      </c>
      <c r="H132" s="13">
        <f t="shared" si="249"/>
        <v>0</v>
      </c>
      <c r="I132" s="13">
        <f t="shared" si="249"/>
        <v>0</v>
      </c>
      <c r="J132" s="13">
        <f t="shared" si="249"/>
        <v>0</v>
      </c>
      <c r="K132" s="13">
        <f t="shared" si="249"/>
        <v>7.4671562879967195E-5</v>
      </c>
      <c r="L132" s="13">
        <f t="shared" si="249"/>
        <v>0</v>
      </c>
      <c r="M132" s="13">
        <f t="shared" si="249"/>
        <v>0</v>
      </c>
      <c r="N132" s="13">
        <f t="shared" si="249"/>
        <v>0</v>
      </c>
      <c r="O132" s="13">
        <f>SUM(D132:N132)</f>
        <v>7.4671562879967195E-5</v>
      </c>
      <c r="P132" s="13" t="e">
        <f>(100*O132)/$O$189</f>
        <v>#VALUE!</v>
      </c>
      <c r="Q132" s="18" t="e">
        <f t="shared" ref="Q132" si="250">(1000000*P132)/100</f>
        <v>#VALUE!</v>
      </c>
      <c r="R132" s="30">
        <f t="shared" ref="R132" si="251">O132-G132-H132-J132-L132-N132</f>
        <v>7.4671562879967195E-5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#VALUE!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>
        <f t="shared" si="256"/>
        <v>0</v>
      </c>
      <c r="G135" s="3">
        <f t="shared" si="256"/>
        <v>0</v>
      </c>
      <c r="H135" s="3">
        <f t="shared" si="256"/>
        <v>0</v>
      </c>
      <c r="I135" s="3">
        <f t="shared" si="256"/>
        <v>0</v>
      </c>
      <c r="J135" s="3">
        <f t="shared" si="256"/>
        <v>0</v>
      </c>
      <c r="K135" s="3">
        <f t="shared" si="256"/>
        <v>0</v>
      </c>
      <c r="L135" s="3">
        <f t="shared" si="256"/>
        <v>0</v>
      </c>
      <c r="M135" s="3">
        <f t="shared" si="256"/>
        <v>0</v>
      </c>
      <c r="N135" s="3">
        <f t="shared" si="256"/>
        <v>0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>
        <f t="shared" si="257"/>
        <v>0</v>
      </c>
      <c r="G136" s="13">
        <f t="shared" si="257"/>
        <v>0</v>
      </c>
      <c r="H136" s="13">
        <f t="shared" si="257"/>
        <v>0</v>
      </c>
      <c r="I136" s="13">
        <f t="shared" si="257"/>
        <v>0</v>
      </c>
      <c r="J136" s="13">
        <f t="shared" si="257"/>
        <v>0</v>
      </c>
      <c r="K136" s="13">
        <f t="shared" si="257"/>
        <v>0</v>
      </c>
      <c r="L136" s="13">
        <f t="shared" si="257"/>
        <v>0</v>
      </c>
      <c r="M136" s="13">
        <f t="shared" si="257"/>
        <v>0</v>
      </c>
      <c r="N136" s="13">
        <f t="shared" si="257"/>
        <v>0</v>
      </c>
      <c r="O136" s="13">
        <f>SUM(D136:N136)</f>
        <v>0</v>
      </c>
      <c r="P136" s="13" t="e">
        <f>(100*O136)/$O$189</f>
        <v>#VALUE!</v>
      </c>
      <c r="Q136" s="18" t="e">
        <f t="shared" ref="Q136" si="258">(1000000*P136)/100</f>
        <v>#VALUE!</v>
      </c>
      <c r="R136" s="30">
        <f t="shared" ref="R136" si="259">O136-G136-H136-J136-L136-N136</f>
        <v>0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#VALUE!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>
        <v>0.5</v>
      </c>
      <c r="N137" s="9">
        <v>1</v>
      </c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>
        <f t="shared" si="264"/>
        <v>0</v>
      </c>
      <c r="G139" s="3">
        <f t="shared" si="264"/>
        <v>0</v>
      </c>
      <c r="H139" s="3">
        <f t="shared" si="264"/>
        <v>0</v>
      </c>
      <c r="I139" s="3">
        <f t="shared" si="264"/>
        <v>0</v>
      </c>
      <c r="J139" s="3">
        <f t="shared" si="264"/>
        <v>0</v>
      </c>
      <c r="K139" s="3">
        <f t="shared" si="264"/>
        <v>0</v>
      </c>
      <c r="L139" s="3">
        <f t="shared" si="264"/>
        <v>0</v>
      </c>
      <c r="M139" s="3">
        <f t="shared" si="264"/>
        <v>0</v>
      </c>
      <c r="N139" s="3">
        <f t="shared" si="264"/>
        <v>0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>
        <f t="shared" si="265"/>
        <v>0</v>
      </c>
      <c r="G140" s="13">
        <f t="shared" si="265"/>
        <v>0</v>
      </c>
      <c r="H140" s="13">
        <f t="shared" si="265"/>
        <v>0</v>
      </c>
      <c r="I140" s="13">
        <f t="shared" si="265"/>
        <v>0</v>
      </c>
      <c r="J140" s="13">
        <f t="shared" si="265"/>
        <v>0</v>
      </c>
      <c r="K140" s="13">
        <f t="shared" si="265"/>
        <v>0</v>
      </c>
      <c r="L140" s="13">
        <f t="shared" si="265"/>
        <v>0</v>
      </c>
      <c r="M140" s="13">
        <f t="shared" si="265"/>
        <v>0</v>
      </c>
      <c r="N140" s="13">
        <f t="shared" si="265"/>
        <v>0</v>
      </c>
      <c r="O140" s="13">
        <f>SUM(D140:N140)</f>
        <v>0</v>
      </c>
      <c r="P140" s="13" t="e">
        <f>(100*O140)/$O$189</f>
        <v>#VALUE!</v>
      </c>
      <c r="Q140" s="18" t="e">
        <f t="shared" ref="Q140" si="266">(1000000*P140)/100</f>
        <v>#VALUE!</v>
      </c>
      <c r="R140" s="30">
        <f t="shared" ref="R140" si="267">O140-G140-H140-J140-L140-N140</f>
        <v>0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#VALUE!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>
        <v>1E-3</v>
      </c>
      <c r="L141" s="9"/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>
        <f t="shared" si="272"/>
        <v>0</v>
      </c>
      <c r="G143" s="3">
        <f t="shared" si="272"/>
        <v>0</v>
      </c>
      <c r="H143" s="3">
        <f t="shared" si="272"/>
        <v>0</v>
      </c>
      <c r="I143" s="3">
        <f t="shared" si="272"/>
        <v>0</v>
      </c>
      <c r="J143" s="3">
        <f t="shared" si="272"/>
        <v>0</v>
      </c>
      <c r="K143" s="3">
        <f t="shared" si="272"/>
        <v>0</v>
      </c>
      <c r="L143" s="3">
        <f t="shared" si="272"/>
        <v>0</v>
      </c>
      <c r="M143" s="3">
        <f t="shared" si="272"/>
        <v>0</v>
      </c>
      <c r="N143" s="3">
        <f t="shared" si="272"/>
        <v>0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>
        <f t="shared" si="273"/>
        <v>0</v>
      </c>
      <c r="G144" s="13">
        <f t="shared" si="273"/>
        <v>0</v>
      </c>
      <c r="H144" s="13">
        <f t="shared" si="273"/>
        <v>0</v>
      </c>
      <c r="I144" s="13">
        <f t="shared" si="273"/>
        <v>0</v>
      </c>
      <c r="J144" s="13">
        <f t="shared" si="273"/>
        <v>0</v>
      </c>
      <c r="K144" s="13">
        <f t="shared" si="273"/>
        <v>0</v>
      </c>
      <c r="L144" s="13">
        <f t="shared" si="273"/>
        <v>0</v>
      </c>
      <c r="M144" s="13">
        <f t="shared" si="273"/>
        <v>0</v>
      </c>
      <c r="N144" s="13">
        <f t="shared" si="273"/>
        <v>0</v>
      </c>
      <c r="O144" s="13">
        <f>SUM(D144:N144)</f>
        <v>0</v>
      </c>
      <c r="P144" s="13" t="e">
        <f>(100*O144)/$O$189</f>
        <v>#VALUE!</v>
      </c>
      <c r="Q144" s="18" t="e">
        <f t="shared" ref="Q144" si="274">(1000000*P144)/100</f>
        <v>#VALUE!</v>
      </c>
      <c r="R144" s="30">
        <f t="shared" ref="R144" si="275">O144-G144-H144-J144-L144-N144</f>
        <v>0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#VALUE!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>
        <f t="shared" si="280"/>
        <v>0</v>
      </c>
      <c r="G147" s="3">
        <f t="shared" si="280"/>
        <v>0</v>
      </c>
      <c r="H147" s="3">
        <f t="shared" si="280"/>
        <v>0</v>
      </c>
      <c r="I147" s="3">
        <f t="shared" si="280"/>
        <v>0</v>
      </c>
      <c r="J147" s="3">
        <f t="shared" si="280"/>
        <v>0</v>
      </c>
      <c r="K147" s="3">
        <f t="shared" si="280"/>
        <v>0</v>
      </c>
      <c r="L147" s="3">
        <f t="shared" si="280"/>
        <v>0</v>
      </c>
      <c r="M147" s="3">
        <f t="shared" si="280"/>
        <v>0</v>
      </c>
      <c r="N147" s="3">
        <f t="shared" si="280"/>
        <v>0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>
        <f t="shared" si="281"/>
        <v>0</v>
      </c>
      <c r="G148" s="13">
        <f t="shared" si="281"/>
        <v>0</v>
      </c>
      <c r="H148" s="13">
        <f t="shared" si="281"/>
        <v>0</v>
      </c>
      <c r="I148" s="13">
        <f t="shared" si="281"/>
        <v>0</v>
      </c>
      <c r="J148" s="13">
        <f t="shared" si="281"/>
        <v>0</v>
      </c>
      <c r="K148" s="13">
        <f t="shared" si="281"/>
        <v>0</v>
      </c>
      <c r="L148" s="13">
        <f t="shared" si="281"/>
        <v>0</v>
      </c>
      <c r="M148" s="13">
        <f t="shared" si="281"/>
        <v>0</v>
      </c>
      <c r="N148" s="13">
        <f t="shared" si="281"/>
        <v>0</v>
      </c>
      <c r="O148" s="13">
        <f>SUM(D148:N148)</f>
        <v>0</v>
      </c>
      <c r="P148" s="13" t="e">
        <f>(100*O148)/$O$189</f>
        <v>#VALUE!</v>
      </c>
      <c r="Q148" s="18" t="e">
        <f t="shared" ref="Q148" si="282">(1000000*P148)/100</f>
        <v>#VALUE!</v>
      </c>
      <c r="R148" s="30">
        <f t="shared" ref="R148" si="283">O148-G148-H148-J148-L148-N148</f>
        <v>0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#VALUE!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>
        <v>1E-3</v>
      </c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2.6000000000000003E-3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>
        <f t="shared" si="288"/>
        <v>0</v>
      </c>
      <c r="G151" s="3">
        <f t="shared" si="288"/>
        <v>0</v>
      </c>
      <c r="H151" s="3">
        <f t="shared" si="288"/>
        <v>0</v>
      </c>
      <c r="I151" s="3">
        <f t="shared" si="288"/>
        <v>0</v>
      </c>
      <c r="J151" s="3">
        <f t="shared" si="288"/>
        <v>0</v>
      </c>
      <c r="K151" s="3">
        <f t="shared" si="288"/>
        <v>0</v>
      </c>
      <c r="L151" s="3">
        <f t="shared" si="288"/>
        <v>9.9899382110794801E-4</v>
      </c>
      <c r="M151" s="3">
        <f t="shared" si="288"/>
        <v>0</v>
      </c>
      <c r="N151" s="3">
        <f t="shared" si="288"/>
        <v>0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>
        <f t="shared" si="289"/>
        <v>0</v>
      </c>
      <c r="G152" s="13">
        <f t="shared" si="289"/>
        <v>0</v>
      </c>
      <c r="H152" s="13">
        <f t="shared" si="289"/>
        <v>0</v>
      </c>
      <c r="I152" s="13">
        <f t="shared" si="289"/>
        <v>0</v>
      </c>
      <c r="J152" s="13">
        <f t="shared" si="289"/>
        <v>0</v>
      </c>
      <c r="K152" s="13">
        <f t="shared" si="289"/>
        <v>0</v>
      </c>
      <c r="L152" s="13">
        <f t="shared" si="289"/>
        <v>2.5973839348806649E-7</v>
      </c>
      <c r="M152" s="13">
        <f t="shared" si="289"/>
        <v>0</v>
      </c>
      <c r="N152" s="13">
        <f t="shared" si="289"/>
        <v>0</v>
      </c>
      <c r="O152" s="13">
        <f>SUM(D152:N152)</f>
        <v>2.5973839348806649E-7</v>
      </c>
      <c r="P152" s="13" t="e">
        <f>(100*O152)/$O$189</f>
        <v>#VALUE!</v>
      </c>
      <c r="Q152" s="18" t="e">
        <f t="shared" ref="Q152" si="290">(1000000*P152)/100</f>
        <v>#VALUE!</v>
      </c>
      <c r="R152" s="30">
        <f t="shared" ref="R152" si="291">O152-G152-H152-J152-L152-N152</f>
        <v>0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#VALUE!</v>
      </c>
    </row>
    <row r="153" spans="1:21" ht="15" thickTop="1" x14ac:dyDescent="0.2">
      <c r="A153" s="19"/>
      <c r="B153" s="7"/>
      <c r="C153" s="8" t="s">
        <v>41</v>
      </c>
      <c r="D153" s="9"/>
      <c r="E153" s="9"/>
      <c r="F153" s="9"/>
      <c r="G153" s="9"/>
      <c r="H153" s="9"/>
      <c r="I153" s="9">
        <v>8</v>
      </c>
      <c r="J153" s="9">
        <v>5.0000000000000001E-3</v>
      </c>
      <c r="K153" s="9"/>
      <c r="L153" s="9">
        <v>2</v>
      </c>
      <c r="M153" s="9">
        <v>1</v>
      </c>
      <c r="N153" s="9">
        <v>0.5</v>
      </c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 t="s">
        <v>87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>
        <f t="shared" si="296"/>
        <v>0</v>
      </c>
      <c r="G155" s="3">
        <f t="shared" si="296"/>
        <v>0</v>
      </c>
      <c r="H155" s="3">
        <f t="shared" si="296"/>
        <v>0</v>
      </c>
      <c r="I155" s="3">
        <f t="shared" si="296"/>
        <v>0</v>
      </c>
      <c r="J155" s="3">
        <f t="shared" si="296"/>
        <v>0</v>
      </c>
      <c r="K155" s="3">
        <f t="shared" si="296"/>
        <v>0</v>
      </c>
      <c r="L155" s="3">
        <f t="shared" si="296"/>
        <v>0</v>
      </c>
      <c r="M155" s="3">
        <f t="shared" si="296"/>
        <v>0</v>
      </c>
      <c r="N155" s="3" t="e">
        <f t="shared" si="296"/>
        <v>#VALUE!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>
        <f t="shared" si="297"/>
        <v>0</v>
      </c>
      <c r="G156" s="13">
        <f t="shared" si="297"/>
        <v>0</v>
      </c>
      <c r="H156" s="13">
        <f t="shared" si="297"/>
        <v>0</v>
      </c>
      <c r="I156" s="13">
        <f t="shared" si="297"/>
        <v>0</v>
      </c>
      <c r="J156" s="13">
        <f t="shared" si="297"/>
        <v>0</v>
      </c>
      <c r="K156" s="13">
        <f t="shared" si="297"/>
        <v>0</v>
      </c>
      <c r="L156" s="13">
        <f t="shared" si="297"/>
        <v>0</v>
      </c>
      <c r="M156" s="13">
        <f t="shared" si="297"/>
        <v>0</v>
      </c>
      <c r="N156" s="13" t="e">
        <f t="shared" si="297"/>
        <v>#VALUE!</v>
      </c>
      <c r="O156" s="13" t="e">
        <f>SUM(D156:N156)</f>
        <v>#VALUE!</v>
      </c>
      <c r="P156" s="13" t="e">
        <f>(100*O156)/$O$189</f>
        <v>#VALUE!</v>
      </c>
      <c r="Q156" s="18" t="e">
        <f t="shared" ref="Q156" si="298">(1000000*P156)/100</f>
        <v>#VALUE!</v>
      </c>
      <c r="R156" s="30" t="e">
        <f t="shared" ref="R156" si="299">O156-G156-H156-J156-L156-N156</f>
        <v>#VALUE!</v>
      </c>
      <c r="S156" s="13" t="e">
        <f t="shared" ref="S156" si="300">(100*R156)/$R$189</f>
        <v>#VALUE!</v>
      </c>
      <c r="T156" s="18" t="e">
        <f t="shared" ref="T156" si="301">(1000000*S156)/100</f>
        <v>#VALUE!</v>
      </c>
      <c r="U156" s="13" t="e">
        <f t="shared" ref="U156" si="302">Q156-T156</f>
        <v>#VALUE!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0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>
        <f t="shared" si="304"/>
        <v>0</v>
      </c>
      <c r="G159" s="3">
        <f t="shared" si="304"/>
        <v>0</v>
      </c>
      <c r="H159" s="3">
        <f t="shared" si="304"/>
        <v>0</v>
      </c>
      <c r="I159" s="3">
        <f t="shared" si="304"/>
        <v>0</v>
      </c>
      <c r="J159" s="3">
        <f t="shared" si="304"/>
        <v>0</v>
      </c>
      <c r="K159" s="3">
        <f t="shared" si="304"/>
        <v>0</v>
      </c>
      <c r="L159" s="3">
        <f t="shared" si="304"/>
        <v>0</v>
      </c>
      <c r="M159" s="3">
        <f t="shared" si="304"/>
        <v>0</v>
      </c>
      <c r="N159" s="3">
        <f t="shared" si="304"/>
        <v>0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>
        <f t="shared" si="305"/>
        <v>0</v>
      </c>
      <c r="G160" s="13">
        <f t="shared" si="305"/>
        <v>0</v>
      </c>
      <c r="H160" s="13">
        <f t="shared" si="305"/>
        <v>0</v>
      </c>
      <c r="I160" s="13">
        <f t="shared" si="305"/>
        <v>0</v>
      </c>
      <c r="J160" s="13">
        <f t="shared" si="305"/>
        <v>0</v>
      </c>
      <c r="K160" s="13">
        <f t="shared" si="305"/>
        <v>0</v>
      </c>
      <c r="L160" s="13">
        <f t="shared" si="305"/>
        <v>0</v>
      </c>
      <c r="M160" s="13">
        <f t="shared" si="305"/>
        <v>0</v>
      </c>
      <c r="N160" s="13">
        <f t="shared" si="305"/>
        <v>0</v>
      </c>
      <c r="O160" s="13">
        <f>SUM(D160:N160)</f>
        <v>0</v>
      </c>
      <c r="P160" s="13" t="e">
        <f>(100*O160)/$O$189</f>
        <v>#VALUE!</v>
      </c>
      <c r="Q160" s="18" t="e">
        <f t="shared" ref="Q160" si="306">(1000000*P160)/100</f>
        <v>#VALUE!</v>
      </c>
      <c r="R160" s="30">
        <f t="shared" ref="R160" si="307">O160-G160-H160-J160-L160-N160</f>
        <v>0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#VALUE!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0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</v>
      </c>
      <c r="F163" s="3">
        <f t="shared" si="312"/>
        <v>0</v>
      </c>
      <c r="G163" s="3">
        <f t="shared" si="312"/>
        <v>0</v>
      </c>
      <c r="H163" s="3">
        <f t="shared" si="312"/>
        <v>0</v>
      </c>
      <c r="I163" s="3">
        <f t="shared" si="312"/>
        <v>0</v>
      </c>
      <c r="J163" s="3">
        <f t="shared" si="312"/>
        <v>0</v>
      </c>
      <c r="K163" s="3">
        <f t="shared" si="312"/>
        <v>0</v>
      </c>
      <c r="L163" s="3">
        <f t="shared" si="312"/>
        <v>0</v>
      </c>
      <c r="M163" s="3">
        <f t="shared" si="312"/>
        <v>0</v>
      </c>
      <c r="N163" s="3">
        <f t="shared" si="312"/>
        <v>0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</v>
      </c>
      <c r="F164" s="13">
        <f t="shared" si="313"/>
        <v>0</v>
      </c>
      <c r="G164" s="13">
        <f t="shared" si="313"/>
        <v>0</v>
      </c>
      <c r="H164" s="13">
        <f t="shared" si="313"/>
        <v>0</v>
      </c>
      <c r="I164" s="13">
        <f t="shared" si="313"/>
        <v>0</v>
      </c>
      <c r="J164" s="13">
        <f t="shared" si="313"/>
        <v>0</v>
      </c>
      <c r="K164" s="13">
        <f t="shared" si="313"/>
        <v>0</v>
      </c>
      <c r="L164" s="13">
        <f t="shared" si="313"/>
        <v>0</v>
      </c>
      <c r="M164" s="13">
        <f t="shared" si="313"/>
        <v>0</v>
      </c>
      <c r="N164" s="13">
        <f t="shared" si="313"/>
        <v>0</v>
      </c>
      <c r="O164" s="13">
        <f>SUM(D164:N164)</f>
        <v>0</v>
      </c>
      <c r="P164" s="13" t="e">
        <f>(100*O164)/$O$189</f>
        <v>#VALUE!</v>
      </c>
      <c r="Q164" s="18" t="e">
        <f t="shared" ref="Q164" si="314">(1000000*P164)/100</f>
        <v>#VALUE!</v>
      </c>
      <c r="R164" s="30">
        <f t="shared" ref="R164" si="315">O164-G164-H164-J164-L164-N164</f>
        <v>0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#VALUE!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/>
      <c r="I165" s="9"/>
      <c r="J165" s="9"/>
      <c r="K165" s="9"/>
      <c r="L165" s="9"/>
      <c r="M165" s="9">
        <v>0.5</v>
      </c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0.75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>
        <f t="shared" si="320"/>
        <v>0</v>
      </c>
      <c r="G167" s="3">
        <f t="shared" si="320"/>
        <v>0</v>
      </c>
      <c r="H167" s="3">
        <f t="shared" si="320"/>
        <v>0</v>
      </c>
      <c r="I167" s="3">
        <f t="shared" si="320"/>
        <v>0</v>
      </c>
      <c r="J167" s="3">
        <f t="shared" si="320"/>
        <v>0</v>
      </c>
      <c r="K167" s="3">
        <f t="shared" si="320"/>
        <v>0</v>
      </c>
      <c r="L167" s="3">
        <f t="shared" si="320"/>
        <v>0</v>
      </c>
      <c r="M167" s="3">
        <f t="shared" si="320"/>
        <v>0.28488681162087492</v>
      </c>
      <c r="N167" s="3">
        <f t="shared" si="320"/>
        <v>0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>
        <f t="shared" si="321"/>
        <v>0</v>
      </c>
      <c r="G168" s="13">
        <f t="shared" si="321"/>
        <v>0</v>
      </c>
      <c r="H168" s="13">
        <f t="shared" si="321"/>
        <v>0</v>
      </c>
      <c r="I168" s="13">
        <f t="shared" si="321"/>
        <v>0</v>
      </c>
      <c r="J168" s="13">
        <f t="shared" si="321"/>
        <v>0</v>
      </c>
      <c r="K168" s="13">
        <f t="shared" si="321"/>
        <v>0</v>
      </c>
      <c r="L168" s="13">
        <f t="shared" si="321"/>
        <v>0</v>
      </c>
      <c r="M168" s="13">
        <f t="shared" si="321"/>
        <v>2.136651087156562E-4</v>
      </c>
      <c r="N168" s="13">
        <f t="shared" si="321"/>
        <v>0</v>
      </c>
      <c r="O168" s="13">
        <f>SUM(D168:N168)</f>
        <v>2.136651087156562E-4</v>
      </c>
      <c r="P168" s="13" t="e">
        <f>(100*O168)/$O$189</f>
        <v>#VALUE!</v>
      </c>
      <c r="Q168" s="18" t="e">
        <f t="shared" ref="Q168" si="322">(1000000*P168)/100</f>
        <v>#VALUE!</v>
      </c>
      <c r="R168" s="30">
        <f t="shared" ref="R168" si="323">O168-G168-H168-J168-L168-N168</f>
        <v>2.136651087156562E-4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#VALUE!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>
        <f t="shared" si="328"/>
        <v>0</v>
      </c>
      <c r="G171" s="3">
        <f t="shared" si="328"/>
        <v>0</v>
      </c>
      <c r="H171" s="3">
        <f t="shared" si="328"/>
        <v>0</v>
      </c>
      <c r="I171" s="3">
        <f t="shared" si="328"/>
        <v>0</v>
      </c>
      <c r="J171" s="3">
        <f t="shared" si="328"/>
        <v>0</v>
      </c>
      <c r="K171" s="3">
        <f t="shared" si="328"/>
        <v>0</v>
      </c>
      <c r="L171" s="3">
        <f t="shared" si="328"/>
        <v>0</v>
      </c>
      <c r="M171" s="3">
        <f t="shared" si="328"/>
        <v>0</v>
      </c>
      <c r="N171" s="3">
        <f t="shared" si="328"/>
        <v>0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>
        <f t="shared" si="329"/>
        <v>0</v>
      </c>
      <c r="G172" s="13">
        <f t="shared" si="329"/>
        <v>0</v>
      </c>
      <c r="H172" s="13">
        <f t="shared" si="329"/>
        <v>0</v>
      </c>
      <c r="I172" s="13">
        <f t="shared" si="329"/>
        <v>0</v>
      </c>
      <c r="J172" s="13">
        <f t="shared" si="329"/>
        <v>0</v>
      </c>
      <c r="K172" s="13">
        <f t="shared" si="329"/>
        <v>0</v>
      </c>
      <c r="L172" s="13">
        <f t="shared" si="329"/>
        <v>0</v>
      </c>
      <c r="M172" s="13">
        <f t="shared" si="329"/>
        <v>0</v>
      </c>
      <c r="N172" s="13">
        <f t="shared" si="329"/>
        <v>0</v>
      </c>
      <c r="O172" s="13">
        <f>SUM(D172:N172)</f>
        <v>0</v>
      </c>
      <c r="P172" s="13" t="e">
        <f>(100*O172)/$O$189</f>
        <v>#VALUE!</v>
      </c>
      <c r="Q172" s="18" t="e">
        <f t="shared" ref="Q172" si="330">(1000000*P172)/100</f>
        <v>#VALUE!</v>
      </c>
      <c r="R172" s="30">
        <f t="shared" ref="R172" si="331">O172-G172-H172-J172-L172-N172</f>
        <v>0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#VALUE!</v>
      </c>
    </row>
    <row r="173" spans="1:21" s="6" customFormat="1" ht="15" thickTop="1" x14ac:dyDescent="0.2">
      <c r="A173" s="19"/>
      <c r="B173" s="7"/>
      <c r="C173" s="8" t="s">
        <v>41</v>
      </c>
      <c r="D173" s="9">
        <v>5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>
        <f t="shared" si="336"/>
        <v>0</v>
      </c>
      <c r="G175" s="3">
        <f t="shared" si="336"/>
        <v>0</v>
      </c>
      <c r="H175" s="3">
        <f t="shared" si="336"/>
        <v>0</v>
      </c>
      <c r="I175" s="3">
        <f t="shared" si="336"/>
        <v>0</v>
      </c>
      <c r="J175" s="3">
        <f t="shared" si="336"/>
        <v>0</v>
      </c>
      <c r="K175" s="3">
        <f t="shared" si="336"/>
        <v>0</v>
      </c>
      <c r="L175" s="3">
        <f t="shared" si="336"/>
        <v>0</v>
      </c>
      <c r="M175" s="3">
        <f t="shared" si="336"/>
        <v>0</v>
      </c>
      <c r="N175" s="3">
        <f t="shared" si="336"/>
        <v>0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>
        <f t="shared" si="337"/>
        <v>0</v>
      </c>
      <c r="G176" s="13">
        <f t="shared" si="337"/>
        <v>0</v>
      </c>
      <c r="H176" s="13">
        <f t="shared" si="337"/>
        <v>0</v>
      </c>
      <c r="I176" s="13">
        <f t="shared" si="337"/>
        <v>0</v>
      </c>
      <c r="J176" s="13">
        <f t="shared" si="337"/>
        <v>0</v>
      </c>
      <c r="K176" s="13">
        <f t="shared" si="337"/>
        <v>0</v>
      </c>
      <c r="L176" s="13">
        <f t="shared" si="337"/>
        <v>0</v>
      </c>
      <c r="M176" s="13">
        <f t="shared" si="337"/>
        <v>0</v>
      </c>
      <c r="N176" s="13">
        <f t="shared" si="337"/>
        <v>0</v>
      </c>
      <c r="O176" s="13">
        <f>SUM(D176:N176)</f>
        <v>0</v>
      </c>
      <c r="P176" s="13" t="e">
        <f>(100*O176)/$O$189</f>
        <v>#VALUE!</v>
      </c>
      <c r="Q176" s="18" t="e">
        <f t="shared" ref="Q176" si="338">(1000000*P176)/100</f>
        <v>#VALUE!</v>
      </c>
      <c r="R176" s="30">
        <f t="shared" ref="R176" si="339">O176-G176-H176-J176-L176-N176</f>
        <v>0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#VALUE!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>
        <f t="shared" si="344"/>
        <v>0</v>
      </c>
      <c r="G179" s="3">
        <f t="shared" si="344"/>
        <v>0</v>
      </c>
      <c r="H179" s="3">
        <f t="shared" si="344"/>
        <v>0</v>
      </c>
      <c r="I179" s="3">
        <f t="shared" si="344"/>
        <v>0</v>
      </c>
      <c r="J179" s="3">
        <f t="shared" si="344"/>
        <v>0</v>
      </c>
      <c r="K179" s="3">
        <f t="shared" si="344"/>
        <v>0</v>
      </c>
      <c r="L179" s="3">
        <f t="shared" si="344"/>
        <v>0</v>
      </c>
      <c r="M179" s="3">
        <f t="shared" si="344"/>
        <v>0</v>
      </c>
      <c r="N179" s="3">
        <f t="shared" si="344"/>
        <v>0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>
        <f t="shared" si="345"/>
        <v>0</v>
      </c>
      <c r="G180" s="13">
        <f t="shared" si="345"/>
        <v>0</v>
      </c>
      <c r="H180" s="13">
        <f t="shared" si="345"/>
        <v>0</v>
      </c>
      <c r="I180" s="13">
        <f t="shared" si="345"/>
        <v>0</v>
      </c>
      <c r="J180" s="13">
        <f t="shared" si="345"/>
        <v>0</v>
      </c>
      <c r="K180" s="13">
        <f t="shared" si="345"/>
        <v>0</v>
      </c>
      <c r="L180" s="13">
        <f t="shared" si="345"/>
        <v>0</v>
      </c>
      <c r="M180" s="13">
        <f t="shared" si="345"/>
        <v>0</v>
      </c>
      <c r="N180" s="13">
        <f t="shared" si="345"/>
        <v>0</v>
      </c>
      <c r="O180" s="13">
        <f>SUM(D180:N180)</f>
        <v>0</v>
      </c>
      <c r="P180" s="13" t="e">
        <f>(100*O180)/$O$189</f>
        <v>#VALUE!</v>
      </c>
      <c r="Q180" s="18" t="e">
        <f t="shared" ref="Q180" si="346">(1000000*P180)/100</f>
        <v>#VALUE!</v>
      </c>
      <c r="R180" s="30">
        <f t="shared" ref="R180" si="347">O180-G180-H180-J180-L180-N180</f>
        <v>0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#VALUE!</v>
      </c>
    </row>
    <row r="181" spans="1:21" ht="15" thickTop="1" x14ac:dyDescent="0.2">
      <c r="A181" s="19"/>
      <c r="B181" s="7"/>
      <c r="C181" s="8" t="s">
        <v>41</v>
      </c>
      <c r="D181" s="9">
        <v>0.3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>
        <f t="shared" si="352"/>
        <v>0</v>
      </c>
      <c r="G183" s="3">
        <f t="shared" si="352"/>
        <v>0</v>
      </c>
      <c r="H183" s="3">
        <f t="shared" si="352"/>
        <v>0</v>
      </c>
      <c r="I183" s="3">
        <f t="shared" si="352"/>
        <v>0</v>
      </c>
      <c r="J183" s="3">
        <f t="shared" si="352"/>
        <v>0</v>
      </c>
      <c r="K183" s="3">
        <f t="shared" si="352"/>
        <v>0</v>
      </c>
      <c r="L183" s="3">
        <f t="shared" si="352"/>
        <v>0</v>
      </c>
      <c r="M183" s="3">
        <f t="shared" si="352"/>
        <v>0</v>
      </c>
      <c r="N183" s="3">
        <f t="shared" si="352"/>
        <v>0</v>
      </c>
      <c r="O183" s="3"/>
      <c r="P183" s="3"/>
      <c r="Q183" s="16"/>
      <c r="R183" s="14"/>
    </row>
    <row r="184" spans="1:21" ht="29.25" thickBot="1" x14ac:dyDescent="0.25">
      <c r="A184" s="21" t="s">
        <v>75</v>
      </c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>
        <f t="shared" si="353"/>
        <v>0</v>
      </c>
      <c r="G184" s="13">
        <f t="shared" si="353"/>
        <v>0</v>
      </c>
      <c r="H184" s="13">
        <f t="shared" si="353"/>
        <v>0</v>
      </c>
      <c r="I184" s="13">
        <f t="shared" si="353"/>
        <v>0</v>
      </c>
      <c r="J184" s="13">
        <f t="shared" si="353"/>
        <v>0</v>
      </c>
      <c r="K184" s="13">
        <f t="shared" si="353"/>
        <v>0</v>
      </c>
      <c r="L184" s="13">
        <f t="shared" si="353"/>
        <v>0</v>
      </c>
      <c r="M184" s="13">
        <f t="shared" si="353"/>
        <v>0</v>
      </c>
      <c r="N184" s="13">
        <f t="shared" si="353"/>
        <v>0</v>
      </c>
      <c r="O184" s="13">
        <f>SUM(D184:N184)</f>
        <v>0</v>
      </c>
      <c r="P184" s="13" t="e">
        <f>(100*O184)/$O$189</f>
        <v>#VALUE!</v>
      </c>
      <c r="Q184" s="18" t="e">
        <f t="shared" ref="Q184" si="354">(1000000*P184)/100</f>
        <v>#VALUE!</v>
      </c>
      <c r="R184" s="30">
        <f t="shared" ref="R184" si="355">O184-G184-H184-J184-L184-N184</f>
        <v>0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#VALUE!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>
        <f t="shared" si="360"/>
        <v>0</v>
      </c>
      <c r="G187" s="3">
        <f t="shared" si="360"/>
        <v>0</v>
      </c>
      <c r="H187" s="3">
        <f t="shared" si="360"/>
        <v>0</v>
      </c>
      <c r="I187" s="3">
        <f t="shared" si="360"/>
        <v>0</v>
      </c>
      <c r="J187" s="3">
        <f t="shared" si="360"/>
        <v>0</v>
      </c>
      <c r="K187" s="3">
        <f t="shared" si="360"/>
        <v>0</v>
      </c>
      <c r="L187" s="3">
        <f t="shared" si="360"/>
        <v>0</v>
      </c>
      <c r="M187" s="3">
        <f t="shared" si="360"/>
        <v>0</v>
      </c>
      <c r="N187" s="3">
        <f t="shared" si="360"/>
        <v>0</v>
      </c>
      <c r="O187" s="3"/>
      <c r="P187" s="3"/>
      <c r="Q187" s="16"/>
      <c r="R187" s="14"/>
    </row>
    <row r="188" spans="1:21" ht="15" thickBot="1" x14ac:dyDescent="0.25">
      <c r="A188" s="21"/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>
        <f t="shared" si="361"/>
        <v>0</v>
      </c>
      <c r="G188" s="13">
        <f t="shared" si="361"/>
        <v>0</v>
      </c>
      <c r="H188" s="13">
        <f t="shared" si="361"/>
        <v>0</v>
      </c>
      <c r="I188" s="13">
        <f t="shared" si="361"/>
        <v>0</v>
      </c>
      <c r="J188" s="13">
        <f t="shared" si="361"/>
        <v>0</v>
      </c>
      <c r="K188" s="13">
        <f t="shared" si="361"/>
        <v>0</v>
      </c>
      <c r="L188" s="13">
        <f t="shared" si="361"/>
        <v>0</v>
      </c>
      <c r="M188" s="13">
        <f t="shared" si="361"/>
        <v>0</v>
      </c>
      <c r="N188" s="13">
        <f t="shared" si="361"/>
        <v>0</v>
      </c>
      <c r="O188" s="13">
        <f>SUM(D188:N188)</f>
        <v>0</v>
      </c>
      <c r="P188" s="13" t="e">
        <f t="shared" ref="P188" si="362">(100*O188)/$O$189</f>
        <v>#VALUE!</v>
      </c>
      <c r="Q188" s="18" t="e">
        <f t="shared" ref="Q188" si="363">(1000000*P188)/100</f>
        <v>#VALUE!</v>
      </c>
      <c r="R188" s="30">
        <f t="shared" ref="R188" si="364">O188-G188-H188-J188-L188-N188</f>
        <v>0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#VALUE!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256.137</v>
      </c>
      <c r="E189" s="9">
        <f t="shared" si="368"/>
        <v>272.94141999999999</v>
      </c>
      <c r="F189" s="9">
        <f t="shared" si="368"/>
        <v>267.59493999999995</v>
      </c>
      <c r="G189" s="9">
        <f t="shared" si="368"/>
        <v>270.94650000000001</v>
      </c>
      <c r="H189" s="9">
        <f t="shared" si="368"/>
        <v>270.17462</v>
      </c>
      <c r="I189" s="9">
        <f t="shared" si="368"/>
        <v>429.04411999999996</v>
      </c>
      <c r="J189" s="9">
        <f t="shared" si="368"/>
        <v>504.77145999999999</v>
      </c>
      <c r="K189" s="9">
        <f t="shared" si="368"/>
        <v>324.82245000000006</v>
      </c>
      <c r="L189" s="9">
        <f t="shared" si="368"/>
        <v>260.26186999999999</v>
      </c>
      <c r="M189" s="9">
        <f t="shared" si="368"/>
        <v>263.26245</v>
      </c>
      <c r="N189" s="9">
        <f t="shared" si="368"/>
        <v>262.92</v>
      </c>
      <c r="O189" s="9" t="e">
        <f>SUMIF($C$5:$C$188,"маса, г",O5:O188)</f>
        <v>#VALUE!</v>
      </c>
      <c r="P189" s="9">
        <f>SUMIF(P5:P188,"&gt;=0")</f>
        <v>0</v>
      </c>
      <c r="Q189" s="9">
        <f>SUMIF(Q5:Q188,"&gt;=0")</f>
        <v>0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100</v>
      </c>
      <c r="G190" s="3">
        <f t="shared" si="369"/>
        <v>100</v>
      </c>
      <c r="H190" s="3">
        <f t="shared" si="369"/>
        <v>100</v>
      </c>
      <c r="I190" s="3">
        <f t="shared" si="369"/>
        <v>100</v>
      </c>
      <c r="J190" s="3">
        <f t="shared" si="369"/>
        <v>100</v>
      </c>
      <c r="K190" s="3">
        <f t="shared" si="369"/>
        <v>100</v>
      </c>
      <c r="L190" s="3">
        <f t="shared" si="369"/>
        <v>100.00000000000001</v>
      </c>
      <c r="M190" s="3">
        <f t="shared" si="369"/>
        <v>100</v>
      </c>
      <c r="N190" s="3">
        <f t="shared" si="369"/>
        <v>100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1066</v>
      </c>
      <c r="E191" s="2">
        <f t="shared" si="370"/>
        <v>506.90000000000003</v>
      </c>
      <c r="F191" s="2">
        <f t="shared" si="370"/>
        <v>18.452000000000005</v>
      </c>
      <c r="G191" s="2">
        <f t="shared" si="370"/>
        <v>85.06</v>
      </c>
      <c r="H191" s="2">
        <f t="shared" si="370"/>
        <v>1.089</v>
      </c>
      <c r="I191" s="2">
        <f t="shared" si="370"/>
        <v>6.9000000000000006E-2</v>
      </c>
      <c r="J191" s="2">
        <f t="shared" si="370"/>
        <v>1E-3</v>
      </c>
      <c r="K191" s="2">
        <f t="shared" si="370"/>
        <v>13.475</v>
      </c>
      <c r="L191" s="2">
        <f t="shared" si="370"/>
        <v>2.5999999999999988E-2</v>
      </c>
      <c r="M191" s="2">
        <f t="shared" si="370"/>
        <v>7.4999999999999969E-2</v>
      </c>
      <c r="N191" s="2" t="e">
        <f t="shared" si="370"/>
        <v>#VALUE!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0"/>
  <sheetViews>
    <sheetView zoomScale="70" zoomScaleNormal="70" workbookViewId="0">
      <pane ySplit="4" topLeftCell="A5" activePane="bottomLeft" state="frozen"/>
      <selection pane="bottomLeft" activeCell="N70" sqref="N70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6" width="15.7109375" style="1" bestFit="1" customWidth="1" outlineLevel="1"/>
    <col min="7" max="7" width="16.85546875" style="1" bestFit="1" customWidth="1" outlineLevel="1"/>
    <col min="8" max="14" width="15.7109375" style="1" bestFit="1" customWidth="1" outlineLevel="1"/>
    <col min="15" max="15" width="16.85546875" style="1" bestFit="1" customWidth="1"/>
    <col min="16" max="16" width="15.7109375" style="1" bestFit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81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16.100000000000001</v>
      </c>
      <c r="E3" s="25">
        <v>61.1</v>
      </c>
      <c r="F3" s="25">
        <v>5.1680000000000001</v>
      </c>
      <c r="G3" s="24">
        <v>1422.8</v>
      </c>
      <c r="H3" s="24">
        <v>30.047000000000001</v>
      </c>
      <c r="I3" s="24">
        <v>5.0000000000000001E-3</v>
      </c>
      <c r="J3" s="24">
        <v>2E-3</v>
      </c>
      <c r="K3" s="24">
        <v>0.81</v>
      </c>
      <c r="L3" s="24">
        <v>8.9999999999999993E-3</v>
      </c>
      <c r="M3" s="24">
        <v>6.9000000000000006E-2</v>
      </c>
      <c r="N3" s="24">
        <v>2E-3</v>
      </c>
      <c r="O3" s="22">
        <f>SUM(D3:N3)</f>
        <v>1536.1119999999999</v>
      </c>
      <c r="P3" s="22"/>
      <c r="Q3" s="22"/>
      <c r="R3" s="33">
        <f>G3+H3+J3+L3+N3</f>
        <v>1452.86</v>
      </c>
    </row>
    <row r="4" spans="1:21" ht="29.25" thickBot="1" x14ac:dyDescent="0.25">
      <c r="A4" s="35"/>
      <c r="B4" s="36"/>
      <c r="C4" s="23" t="s">
        <v>15</v>
      </c>
      <c r="D4" s="26">
        <f>(D3/$O$3)*100</f>
        <v>1.0481006593269242</v>
      </c>
      <c r="E4" s="26">
        <f t="shared" ref="E4:N4" si="0">(E3/$O$3)*100</f>
        <v>3.9775745518555943</v>
      </c>
      <c r="F4" s="26">
        <f t="shared" si="0"/>
        <v>0.3364338017019593</v>
      </c>
      <c r="G4" s="26">
        <f t="shared" si="0"/>
        <v>92.623454539773149</v>
      </c>
      <c r="H4" s="26">
        <f t="shared" si="0"/>
        <v>1.9560422677513098</v>
      </c>
      <c r="I4" s="26">
        <f t="shared" si="0"/>
        <v>3.2549709916985224E-4</v>
      </c>
      <c r="J4" s="26">
        <f t="shared" si="0"/>
        <v>1.3019883966794091E-4</v>
      </c>
      <c r="K4" s="26">
        <f t="shared" si="0"/>
        <v>5.2730530065516062E-2</v>
      </c>
      <c r="L4" s="26">
        <f t="shared" si="0"/>
        <v>5.8589477850573394E-4</v>
      </c>
      <c r="M4" s="26">
        <f t="shared" si="0"/>
        <v>4.4918599685439611E-3</v>
      </c>
      <c r="N4" s="26">
        <f t="shared" si="0"/>
        <v>1.3019883966794091E-4</v>
      </c>
      <c r="O4" s="22">
        <f>SUM(D4:N4)</f>
        <v>100.00000000000001</v>
      </c>
      <c r="P4" s="22"/>
      <c r="Q4" s="22"/>
      <c r="R4" s="34">
        <f>R3/O3</f>
        <v>0.945803430999823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(D6*100)/D$189</f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>
        <f t="shared" si="3"/>
        <v>0</v>
      </c>
      <c r="G8" s="13">
        <f t="shared" si="3"/>
        <v>0</v>
      </c>
      <c r="H8" s="13">
        <f t="shared" si="3"/>
        <v>0</v>
      </c>
      <c r="I8" s="13">
        <f t="shared" si="3"/>
        <v>0</v>
      </c>
      <c r="J8" s="13">
        <f t="shared" si="3"/>
        <v>0</v>
      </c>
      <c r="K8" s="13">
        <f t="shared" si="3"/>
        <v>0</v>
      </c>
      <c r="L8" s="13">
        <f t="shared" si="3"/>
        <v>0</v>
      </c>
      <c r="M8" s="13">
        <f t="shared" si="3"/>
        <v>0</v>
      </c>
      <c r="N8" s="13">
        <f t="shared" si="3"/>
        <v>0</v>
      </c>
      <c r="O8" s="13">
        <f t="shared" ref="O8:O48" si="4">SUM(D8:N8)</f>
        <v>0</v>
      </c>
      <c r="P8" s="13">
        <f>(100*O8)/$O$189</f>
        <v>0</v>
      </c>
      <c r="Q8" s="18">
        <f>(1000000*P8)/100</f>
        <v>0</v>
      </c>
      <c r="R8" s="30">
        <f>O8-G8-H8-J8-L8-N8</f>
        <v>0</v>
      </c>
      <c r="S8" s="13" t="e">
        <f>(100*R8)/$R$189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/>
      <c r="F9" s="9"/>
      <c r="G9" s="9">
        <v>5.0000000000000001E-3</v>
      </c>
      <c r="H9" s="9">
        <v>0.5</v>
      </c>
      <c r="I9" s="9">
        <v>0.5</v>
      </c>
      <c r="J9" s="9"/>
      <c r="K9" s="9">
        <v>5.0000000000000001E-3</v>
      </c>
      <c r="L9" s="9">
        <v>3</v>
      </c>
      <c r="M9" s="9"/>
      <c r="N9" s="9">
        <v>2E-3</v>
      </c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0</v>
      </c>
      <c r="F10" s="3">
        <f t="shared" si="5"/>
        <v>0</v>
      </c>
      <c r="G10" s="3">
        <f t="shared" si="5"/>
        <v>1.6E-2</v>
      </c>
      <c r="H10" s="3">
        <f t="shared" si="5"/>
        <v>1.6</v>
      </c>
      <c r="I10" s="3">
        <f t="shared" si="5"/>
        <v>1.6</v>
      </c>
      <c r="J10" s="3">
        <f t="shared" si="5"/>
        <v>0</v>
      </c>
      <c r="K10" s="3">
        <f t="shared" si="5"/>
        <v>1.6E-2</v>
      </c>
      <c r="L10" s="3">
        <f t="shared" si="5"/>
        <v>9.6000000000000014</v>
      </c>
      <c r="M10" s="3">
        <f t="shared" si="5"/>
        <v>0</v>
      </c>
      <c r="N10" s="3">
        <f t="shared" si="5"/>
        <v>6.4000000000000003E-3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(D10*100)/D$189</f>
        <v>0</v>
      </c>
      <c r="E11" s="3">
        <f t="shared" si="6"/>
        <v>0</v>
      </c>
      <c r="F11" s="3">
        <f t="shared" si="6"/>
        <v>0</v>
      </c>
      <c r="G11" s="3">
        <f t="shared" si="6"/>
        <v>5.9219242404530718E-3</v>
      </c>
      <c r="H11" s="3">
        <f t="shared" si="6"/>
        <v>0.59422119884126867</v>
      </c>
      <c r="I11" s="3">
        <f t="shared" si="6"/>
        <v>0.31533461801970608</v>
      </c>
      <c r="J11" s="3">
        <f t="shared" si="6"/>
        <v>0</v>
      </c>
      <c r="K11" s="3">
        <f t="shared" si="6"/>
        <v>4.94975442412144E-3</v>
      </c>
      <c r="L11" s="3">
        <f t="shared" si="6"/>
        <v>2.9731519731276617</v>
      </c>
      <c r="M11" s="3">
        <f t="shared" si="6"/>
        <v>0</v>
      </c>
      <c r="N11" s="3">
        <f t="shared" si="6"/>
        <v>2.3231083654551466E-3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0</v>
      </c>
      <c r="F12" s="13">
        <f t="shared" si="7"/>
        <v>0</v>
      </c>
      <c r="G12" s="13">
        <f t="shared" si="7"/>
        <v>8.4257138093166303E-2</v>
      </c>
      <c r="H12" s="13">
        <f t="shared" si="7"/>
        <v>0.178545643615836</v>
      </c>
      <c r="I12" s="13">
        <f t="shared" si="7"/>
        <v>1.5766730900985305E-5</v>
      </c>
      <c r="J12" s="13">
        <f t="shared" si="7"/>
        <v>0</v>
      </c>
      <c r="K12" s="13">
        <f t="shared" si="7"/>
        <v>4.0093010835383667E-5</v>
      </c>
      <c r="L12" s="13">
        <f t="shared" si="7"/>
        <v>2.6758367758148951E-4</v>
      </c>
      <c r="M12" s="13">
        <f t="shared" si="7"/>
        <v>0</v>
      </c>
      <c r="N12" s="13">
        <f t="shared" si="7"/>
        <v>4.6462167309102935E-8</v>
      </c>
      <c r="O12" s="13">
        <f t="shared" si="4"/>
        <v>0.26312627159048751</v>
      </c>
      <c r="P12" s="13">
        <f>(100*O12)/$O$189</f>
        <v>1.7129367623616474E-2</v>
      </c>
      <c r="Q12" s="18">
        <f t="shared" ref="Q12" si="8">(1000000*P12)/100</f>
        <v>171.29367623616474</v>
      </c>
      <c r="R12" s="30">
        <f t="shared" ref="R12" si="9">O12-G12-H12-J12-L12-N12</f>
        <v>5.5859741736401915E-5</v>
      </c>
      <c r="S12" s="13" t="e">
        <f t="shared" ref="S12" si="10">(100*R12)/$R$189</f>
        <v>#DIV/0!</v>
      </c>
      <c r="T12" s="18" t="e">
        <f t="shared" ref="T12" si="11">(1000000*S12)/100</f>
        <v>#DIV/0!</v>
      </c>
      <c r="U12" s="13" t="e">
        <f t="shared" ref="U12" si="12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/>
      <c r="F13" s="9"/>
      <c r="G13" s="9"/>
      <c r="H13" s="9"/>
      <c r="I13" s="9"/>
      <c r="J13" s="9"/>
      <c r="K13" s="9">
        <v>2</v>
      </c>
      <c r="L13" s="9">
        <v>1E-3</v>
      </c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3">E13*$B$16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  <c r="K14" s="3">
        <f t="shared" si="13"/>
        <v>8.5</v>
      </c>
      <c r="L14" s="3">
        <f t="shared" si="13"/>
        <v>4.2500000000000003E-3</v>
      </c>
      <c r="M14" s="3">
        <f t="shared" si="13"/>
        <v>0</v>
      </c>
      <c r="N14" s="3">
        <f t="shared" si="13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4">(D14*100)/D$189</f>
        <v>0</v>
      </c>
      <c r="E15" s="3">
        <f t="shared" si="14"/>
        <v>0</v>
      </c>
      <c r="F15" s="3">
        <f t="shared" si="14"/>
        <v>0</v>
      </c>
      <c r="G15" s="3">
        <f t="shared" si="14"/>
        <v>0</v>
      </c>
      <c r="H15" s="3">
        <f t="shared" si="14"/>
        <v>0</v>
      </c>
      <c r="I15" s="3">
        <f t="shared" si="14"/>
        <v>0</v>
      </c>
      <c r="J15" s="3">
        <f t="shared" si="14"/>
        <v>0</v>
      </c>
      <c r="K15" s="3">
        <f t="shared" si="14"/>
        <v>2.6295570378145148</v>
      </c>
      <c r="L15" s="3">
        <f t="shared" si="14"/>
        <v>1.3162391547700586E-3</v>
      </c>
      <c r="M15" s="3">
        <f t="shared" si="14"/>
        <v>0</v>
      </c>
      <c r="N15" s="3">
        <f t="shared" si="14"/>
        <v>0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5">(D$3*D15)/100</f>
        <v>0</v>
      </c>
      <c r="E16" s="13">
        <f t="shared" si="15"/>
        <v>0</v>
      </c>
      <c r="F16" s="13">
        <f t="shared" si="15"/>
        <v>0</v>
      </c>
      <c r="G16" s="13">
        <f t="shared" si="15"/>
        <v>0</v>
      </c>
      <c r="H16" s="13">
        <f t="shared" si="15"/>
        <v>0</v>
      </c>
      <c r="I16" s="13">
        <f t="shared" si="15"/>
        <v>0</v>
      </c>
      <c r="J16" s="13">
        <f t="shared" si="15"/>
        <v>0</v>
      </c>
      <c r="K16" s="13">
        <f t="shared" si="15"/>
        <v>2.129941200629757E-2</v>
      </c>
      <c r="L16" s="13">
        <f t="shared" si="15"/>
        <v>1.1846152392930527E-7</v>
      </c>
      <c r="M16" s="13">
        <f t="shared" si="15"/>
        <v>0</v>
      </c>
      <c r="N16" s="13">
        <f t="shared" si="15"/>
        <v>0</v>
      </c>
      <c r="O16" s="13">
        <f t="shared" si="4"/>
        <v>2.1299530467821501E-2</v>
      </c>
      <c r="P16" s="13">
        <f>(100*O16)/$O$189</f>
        <v>1.3865870761911566E-3</v>
      </c>
      <c r="Q16" s="18">
        <f t="shared" ref="Q16" si="16">(1000000*P16)/100</f>
        <v>13.865870761911564</v>
      </c>
      <c r="R16" s="30">
        <f t="shared" ref="R16" si="17">O16-G16-H16-J16-L16-N16</f>
        <v>2.129941200629757E-2</v>
      </c>
      <c r="S16" s="13" t="e">
        <f t="shared" ref="S16" si="18">(100*R16)/$R$189</f>
        <v>#DIV/0!</v>
      </c>
      <c r="T16" s="18" t="e">
        <f t="shared" ref="T16" si="19">(1000000*S16)/100</f>
        <v>#DIV/0!</v>
      </c>
      <c r="U16" s="13" t="e">
        <f t="shared" ref="U16" si="20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>
        <v>8</v>
      </c>
      <c r="N17" s="9">
        <v>8</v>
      </c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21">E17*$B$20</f>
        <v>0</v>
      </c>
      <c r="F18" s="3">
        <f t="shared" si="21"/>
        <v>0</v>
      </c>
      <c r="G18" s="3">
        <f t="shared" si="21"/>
        <v>0</v>
      </c>
      <c r="H18" s="3">
        <f t="shared" si="21"/>
        <v>0</v>
      </c>
      <c r="I18" s="3">
        <f t="shared" si="21"/>
        <v>0</v>
      </c>
      <c r="J18" s="3">
        <f t="shared" si="21"/>
        <v>0</v>
      </c>
      <c r="K18" s="3">
        <f t="shared" si="21"/>
        <v>0</v>
      </c>
      <c r="L18" s="3">
        <f t="shared" si="21"/>
        <v>0</v>
      </c>
      <c r="M18" s="3">
        <f t="shared" si="21"/>
        <v>25.52</v>
      </c>
      <c r="N18" s="3">
        <f t="shared" si="21"/>
        <v>25.52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2">(D18*100)/D$189</f>
        <v>0</v>
      </c>
      <c r="E19" s="3">
        <f t="shared" si="22"/>
        <v>0</v>
      </c>
      <c r="F19" s="3">
        <f t="shared" si="22"/>
        <v>0</v>
      </c>
      <c r="G19" s="3">
        <f t="shared" si="22"/>
        <v>0</v>
      </c>
      <c r="H19" s="3">
        <f t="shared" si="22"/>
        <v>0</v>
      </c>
      <c r="I19" s="3">
        <f t="shared" si="22"/>
        <v>0</v>
      </c>
      <c r="J19" s="3">
        <f t="shared" si="22"/>
        <v>0</v>
      </c>
      <c r="K19" s="3">
        <f t="shared" si="22"/>
        <v>0</v>
      </c>
      <c r="L19" s="3">
        <f t="shared" si="22"/>
        <v>0</v>
      </c>
      <c r="M19" s="3">
        <f t="shared" si="22"/>
        <v>9.1963831403486278</v>
      </c>
      <c r="N19" s="3">
        <f t="shared" si="22"/>
        <v>9.2633946072523958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3">(D$3*D19)/100</f>
        <v>0</v>
      </c>
      <c r="E20" s="13">
        <f t="shared" si="23"/>
        <v>0</v>
      </c>
      <c r="F20" s="13">
        <f t="shared" si="23"/>
        <v>0</v>
      </c>
      <c r="G20" s="13">
        <f t="shared" si="23"/>
        <v>0</v>
      </c>
      <c r="H20" s="13">
        <f t="shared" si="23"/>
        <v>0</v>
      </c>
      <c r="I20" s="13">
        <f t="shared" si="23"/>
        <v>0</v>
      </c>
      <c r="J20" s="13">
        <f t="shared" si="23"/>
        <v>0</v>
      </c>
      <c r="K20" s="13">
        <f t="shared" si="23"/>
        <v>0</v>
      </c>
      <c r="L20" s="13">
        <f t="shared" si="23"/>
        <v>0</v>
      </c>
      <c r="M20" s="13">
        <f t="shared" si="23"/>
        <v>6.3455043668405545E-3</v>
      </c>
      <c r="N20" s="13">
        <f t="shared" si="23"/>
        <v>1.8526789214504791E-4</v>
      </c>
      <c r="O20" s="13">
        <f t="shared" si="4"/>
        <v>6.5307722589856027E-3</v>
      </c>
      <c r="P20" s="13">
        <f>(100*O20)/$O$189</f>
        <v>4.2514948512775128E-4</v>
      </c>
      <c r="Q20" s="18">
        <f t="shared" ref="Q20" si="24">(1000000*P20)/100</f>
        <v>4.2514948512775126</v>
      </c>
      <c r="R20" s="30">
        <f t="shared" ref="R20" si="25">O20-G20-H20-J20-L20-N20</f>
        <v>6.3455043668405545E-3</v>
      </c>
      <c r="S20" s="13" t="e">
        <f t="shared" ref="S20" si="26">(100*R20)/$R$189</f>
        <v>#DIV/0!</v>
      </c>
      <c r="T20" s="18" t="e">
        <f t="shared" ref="T20" si="27">(1000000*S20)/100</f>
        <v>#DIV/0!</v>
      </c>
      <c r="U20" s="13" t="e">
        <f t="shared" ref="U20" si="28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/>
      <c r="E21" s="9">
        <v>5</v>
      </c>
      <c r="F21" s="9">
        <v>3</v>
      </c>
      <c r="G21" s="9">
        <v>1</v>
      </c>
      <c r="H21" s="9">
        <v>5</v>
      </c>
      <c r="I21" s="9">
        <v>3</v>
      </c>
      <c r="J21" s="9">
        <v>2</v>
      </c>
      <c r="K21" s="9">
        <v>71.483000000000004</v>
      </c>
      <c r="L21" s="9">
        <v>62.991999999999997</v>
      </c>
      <c r="M21" s="9"/>
      <c r="N21" s="9"/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0</v>
      </c>
      <c r="E22" s="3">
        <f t="shared" ref="E22:N22" si="29">E21*$B$24</f>
        <v>17.25</v>
      </c>
      <c r="F22" s="3">
        <f t="shared" si="29"/>
        <v>10.350000000000001</v>
      </c>
      <c r="G22" s="3">
        <f t="shared" si="29"/>
        <v>3.45</v>
      </c>
      <c r="H22" s="3">
        <f t="shared" si="29"/>
        <v>17.25</v>
      </c>
      <c r="I22" s="3">
        <f t="shared" si="29"/>
        <v>10.350000000000001</v>
      </c>
      <c r="J22" s="3">
        <f t="shared" si="29"/>
        <v>6.9</v>
      </c>
      <c r="K22" s="3">
        <f t="shared" si="29"/>
        <v>246.61635000000004</v>
      </c>
      <c r="L22" s="3">
        <f t="shared" si="29"/>
        <v>217.32240000000002</v>
      </c>
      <c r="M22" s="3">
        <f t="shared" si="29"/>
        <v>0</v>
      </c>
      <c r="N22" s="3">
        <f t="shared" si="29"/>
        <v>0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30">(D22*100)/D$189</f>
        <v>0</v>
      </c>
      <c r="E23" s="3">
        <f t="shared" si="30"/>
        <v>6.7636345756842662</v>
      </c>
      <c r="F23" s="3">
        <f t="shared" si="30"/>
        <v>3.83276551621982</v>
      </c>
      <c r="G23" s="3">
        <f t="shared" si="30"/>
        <v>1.2769149143476934</v>
      </c>
      <c r="H23" s="3">
        <f t="shared" si="30"/>
        <v>6.4064473000074278</v>
      </c>
      <c r="I23" s="3">
        <f t="shared" si="30"/>
        <v>2.039820810314974</v>
      </c>
      <c r="J23" s="3">
        <f t="shared" si="30"/>
        <v>1.3865723529529972</v>
      </c>
      <c r="K23" s="3">
        <f t="shared" si="30"/>
        <v>76.293148092073849</v>
      </c>
      <c r="L23" s="3">
        <f t="shared" si="30"/>
        <v>67.305471079670724</v>
      </c>
      <c r="M23" s="3">
        <f t="shared" si="30"/>
        <v>0</v>
      </c>
      <c r="N23" s="3">
        <f t="shared" si="30"/>
        <v>0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31">(D$3*D23)/100</f>
        <v>0</v>
      </c>
      <c r="E24" s="13">
        <f t="shared" si="31"/>
        <v>4.1325807257430869</v>
      </c>
      <c r="F24" s="13">
        <f t="shared" si="31"/>
        <v>0.19807732187824029</v>
      </c>
      <c r="G24" s="13">
        <f t="shared" si="31"/>
        <v>18.167945401338983</v>
      </c>
      <c r="H24" s="13">
        <f t="shared" si="31"/>
        <v>1.9249452202332318</v>
      </c>
      <c r="I24" s="13">
        <f t="shared" si="31"/>
        <v>1.0199104051574869E-4</v>
      </c>
      <c r="J24" s="13">
        <f t="shared" si="31"/>
        <v>2.7731447059059947E-5</v>
      </c>
      <c r="K24" s="13">
        <f t="shared" si="31"/>
        <v>0.61797449954579831</v>
      </c>
      <c r="L24" s="13">
        <f t="shared" si="31"/>
        <v>6.0574923971703646E-3</v>
      </c>
      <c r="M24" s="13">
        <f t="shared" si="31"/>
        <v>0</v>
      </c>
      <c r="N24" s="13">
        <f t="shared" si="31"/>
        <v>0</v>
      </c>
      <c r="O24" s="13">
        <f t="shared" si="4"/>
        <v>25.047710383624089</v>
      </c>
      <c r="P24" s="13">
        <f>(100*O24)/$O$189</f>
        <v>1.6305914141432454</v>
      </c>
      <c r="Q24" s="18">
        <f t="shared" ref="Q24" si="32">(1000000*P24)/100</f>
        <v>16305.914141432455</v>
      </c>
      <c r="R24" s="30">
        <f t="shared" ref="R24" si="33">O24-G24-H24-J24-L24-N24</f>
        <v>4.9487345382076455</v>
      </c>
      <c r="S24" s="13" t="e">
        <f t="shared" ref="S24" si="34">(100*R24)/$R$189</f>
        <v>#DIV/0!</v>
      </c>
      <c r="T24" s="18" t="e">
        <f t="shared" ref="T24" si="35">(1000000*S24)/100</f>
        <v>#DIV/0!</v>
      </c>
      <c r="U24" s="13" t="e">
        <f t="shared" ref="U24" si="36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>
        <v>1E-3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7">E25*$B$28</f>
        <v>3.1000000000000003E-3</v>
      </c>
      <c r="F26" s="3">
        <f t="shared" si="37"/>
        <v>0</v>
      </c>
      <c r="G26" s="3">
        <f t="shared" si="37"/>
        <v>0</v>
      </c>
      <c r="H26" s="3">
        <f t="shared" si="37"/>
        <v>0</v>
      </c>
      <c r="I26" s="3">
        <f t="shared" si="37"/>
        <v>0</v>
      </c>
      <c r="J26" s="3">
        <f t="shared" si="37"/>
        <v>0</v>
      </c>
      <c r="K26" s="3">
        <f t="shared" si="37"/>
        <v>0</v>
      </c>
      <c r="L26" s="3">
        <f t="shared" si="37"/>
        <v>0</v>
      </c>
      <c r="M26" s="3">
        <f t="shared" si="37"/>
        <v>0</v>
      </c>
      <c r="N26" s="3">
        <f t="shared" si="37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8">(D26*100)/D$189</f>
        <v>0</v>
      </c>
      <c r="E27" s="3">
        <f t="shared" si="38"/>
        <v>1.2154937498331147E-3</v>
      </c>
      <c r="F27" s="3">
        <f t="shared" si="38"/>
        <v>0</v>
      </c>
      <c r="G27" s="3">
        <f t="shared" si="38"/>
        <v>0</v>
      </c>
      <c r="H27" s="3">
        <f t="shared" si="38"/>
        <v>0</v>
      </c>
      <c r="I27" s="3">
        <f t="shared" si="38"/>
        <v>0</v>
      </c>
      <c r="J27" s="3">
        <f t="shared" si="38"/>
        <v>0</v>
      </c>
      <c r="K27" s="3">
        <f t="shared" si="38"/>
        <v>0</v>
      </c>
      <c r="L27" s="3">
        <f t="shared" si="38"/>
        <v>0</v>
      </c>
      <c r="M27" s="3">
        <f t="shared" si="38"/>
        <v>0</v>
      </c>
      <c r="N27" s="3">
        <f t="shared" si="38"/>
        <v>0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9">(D$3*D27)/100</f>
        <v>0</v>
      </c>
      <c r="E28" s="13">
        <f t="shared" si="39"/>
        <v>7.4266668114803317E-4</v>
      </c>
      <c r="F28" s="13">
        <f t="shared" si="39"/>
        <v>0</v>
      </c>
      <c r="G28" s="13">
        <f t="shared" si="39"/>
        <v>0</v>
      </c>
      <c r="H28" s="13">
        <f t="shared" si="39"/>
        <v>0</v>
      </c>
      <c r="I28" s="13">
        <f t="shared" si="39"/>
        <v>0</v>
      </c>
      <c r="J28" s="13">
        <f t="shared" si="39"/>
        <v>0</v>
      </c>
      <c r="K28" s="13">
        <f t="shared" si="39"/>
        <v>0</v>
      </c>
      <c r="L28" s="13">
        <f t="shared" si="39"/>
        <v>0</v>
      </c>
      <c r="M28" s="13">
        <f t="shared" si="39"/>
        <v>0</v>
      </c>
      <c r="N28" s="13">
        <f t="shared" si="39"/>
        <v>0</v>
      </c>
      <c r="O28" s="13">
        <f t="shared" si="4"/>
        <v>7.4266668114803317E-4</v>
      </c>
      <c r="P28" s="13">
        <f>(100*O28)/$O$189</f>
        <v>4.8347170072757265E-5</v>
      </c>
      <c r="Q28" s="18">
        <f t="shared" ref="Q28" si="40">(1000000*P28)/100</f>
        <v>0.48347170072757267</v>
      </c>
      <c r="R28" s="30">
        <f t="shared" ref="R28" si="41">O28-G28-H28-J28-L28-N28</f>
        <v>7.4266668114803317E-4</v>
      </c>
      <c r="S28" s="13" t="e">
        <f t="shared" ref="S28" si="42">(100*R28)/$R$189</f>
        <v>#DIV/0!</v>
      </c>
      <c r="T28" s="18" t="e">
        <f t="shared" ref="T28" si="43">(1000000*S28)/100</f>
        <v>#DIV/0!</v>
      </c>
      <c r="U28" s="13" t="e">
        <f t="shared" ref="U28" si="44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0</v>
      </c>
      <c r="E30" s="3">
        <f t="shared" ref="E30:N30" si="45">E29*$B$32</f>
        <v>0</v>
      </c>
      <c r="F30" s="3">
        <f t="shared" si="45"/>
        <v>0</v>
      </c>
      <c r="G30" s="3">
        <f t="shared" si="45"/>
        <v>0</v>
      </c>
      <c r="H30" s="3">
        <f t="shared" si="45"/>
        <v>0</v>
      </c>
      <c r="I30" s="3">
        <f t="shared" si="45"/>
        <v>0</v>
      </c>
      <c r="J30" s="3">
        <f t="shared" si="45"/>
        <v>0</v>
      </c>
      <c r="K30" s="3">
        <f t="shared" si="45"/>
        <v>0</v>
      </c>
      <c r="L30" s="3">
        <f t="shared" si="45"/>
        <v>0</v>
      </c>
      <c r="M30" s="3">
        <f t="shared" si="45"/>
        <v>0</v>
      </c>
      <c r="N30" s="3">
        <f t="shared" si="45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6">(D30*100)/D$189</f>
        <v>0</v>
      </c>
      <c r="E31" s="3">
        <f t="shared" si="46"/>
        <v>0</v>
      </c>
      <c r="F31" s="3">
        <f t="shared" si="46"/>
        <v>0</v>
      </c>
      <c r="G31" s="3">
        <f t="shared" si="46"/>
        <v>0</v>
      </c>
      <c r="H31" s="3">
        <f t="shared" si="46"/>
        <v>0</v>
      </c>
      <c r="I31" s="3">
        <f t="shared" si="46"/>
        <v>0</v>
      </c>
      <c r="J31" s="3">
        <f t="shared" si="46"/>
        <v>0</v>
      </c>
      <c r="K31" s="3">
        <f t="shared" si="46"/>
        <v>0</v>
      </c>
      <c r="L31" s="3">
        <f t="shared" si="46"/>
        <v>0</v>
      </c>
      <c r="M31" s="3">
        <f t="shared" si="46"/>
        <v>0</v>
      </c>
      <c r="N31" s="3">
        <f t="shared" si="46"/>
        <v>0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7">(D$3*D31)/100</f>
        <v>0</v>
      </c>
      <c r="E32" s="13">
        <f t="shared" si="47"/>
        <v>0</v>
      </c>
      <c r="F32" s="13">
        <f t="shared" si="47"/>
        <v>0</v>
      </c>
      <c r="G32" s="13">
        <f t="shared" si="47"/>
        <v>0</v>
      </c>
      <c r="H32" s="13">
        <f t="shared" si="47"/>
        <v>0</v>
      </c>
      <c r="I32" s="13">
        <f t="shared" si="47"/>
        <v>0</v>
      </c>
      <c r="J32" s="13">
        <f t="shared" si="47"/>
        <v>0</v>
      </c>
      <c r="K32" s="13">
        <f t="shared" si="47"/>
        <v>0</v>
      </c>
      <c r="L32" s="13">
        <f t="shared" si="47"/>
        <v>0</v>
      </c>
      <c r="M32" s="13">
        <f t="shared" si="47"/>
        <v>0</v>
      </c>
      <c r="N32" s="13">
        <f t="shared" si="47"/>
        <v>0</v>
      </c>
      <c r="O32" s="13">
        <f t="shared" si="4"/>
        <v>0</v>
      </c>
      <c r="P32" s="13">
        <f>(100*O32)/$O$189</f>
        <v>0</v>
      </c>
      <c r="Q32" s="18">
        <f t="shared" ref="Q32" si="48">(1000000*P32)/100</f>
        <v>0</v>
      </c>
      <c r="R32" s="30">
        <f t="shared" ref="R32" si="49">O32-G32-H32-J32-L32-N32</f>
        <v>0</v>
      </c>
      <c r="S32" s="13" t="e">
        <f t="shared" ref="S32" si="50">(100*R32)/$R$189</f>
        <v>#DIV/0!</v>
      </c>
      <c r="T32" s="18" t="e">
        <f t="shared" ref="T32" si="51">(1000000*S32)/100</f>
        <v>#DIV/0!</v>
      </c>
      <c r="U32" s="13" t="e">
        <f t="shared" ref="U32" si="52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53">E33*$B$36</f>
        <v>0</v>
      </c>
      <c r="F34" s="3">
        <f t="shared" si="53"/>
        <v>0</v>
      </c>
      <c r="G34" s="3">
        <f t="shared" si="53"/>
        <v>0</v>
      </c>
      <c r="H34" s="3">
        <f t="shared" si="53"/>
        <v>0</v>
      </c>
      <c r="I34" s="3">
        <f t="shared" si="53"/>
        <v>0</v>
      </c>
      <c r="J34" s="3">
        <f t="shared" si="53"/>
        <v>0</v>
      </c>
      <c r="K34" s="3">
        <f t="shared" si="53"/>
        <v>0</v>
      </c>
      <c r="L34" s="3">
        <f t="shared" si="53"/>
        <v>0</v>
      </c>
      <c r="M34" s="3">
        <f t="shared" si="53"/>
        <v>0</v>
      </c>
      <c r="N34" s="3">
        <f t="shared" si="53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54">(D34*100)/D$189</f>
        <v>0</v>
      </c>
      <c r="E35" s="3">
        <f t="shared" si="54"/>
        <v>0</v>
      </c>
      <c r="F35" s="3">
        <f t="shared" si="54"/>
        <v>0</v>
      </c>
      <c r="G35" s="3">
        <f t="shared" si="54"/>
        <v>0</v>
      </c>
      <c r="H35" s="3">
        <f t="shared" si="54"/>
        <v>0</v>
      </c>
      <c r="I35" s="3">
        <f t="shared" si="54"/>
        <v>0</v>
      </c>
      <c r="J35" s="3">
        <f t="shared" si="54"/>
        <v>0</v>
      </c>
      <c r="K35" s="3">
        <f t="shared" si="54"/>
        <v>0</v>
      </c>
      <c r="L35" s="3">
        <f t="shared" si="54"/>
        <v>0</v>
      </c>
      <c r="M35" s="3">
        <f t="shared" si="54"/>
        <v>0</v>
      </c>
      <c r="N35" s="3">
        <f t="shared" si="54"/>
        <v>0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55">(D$3*D35)/100</f>
        <v>0</v>
      </c>
      <c r="E36" s="13">
        <f t="shared" si="55"/>
        <v>0</v>
      </c>
      <c r="F36" s="13">
        <f t="shared" si="55"/>
        <v>0</v>
      </c>
      <c r="G36" s="13">
        <f t="shared" si="55"/>
        <v>0</v>
      </c>
      <c r="H36" s="13">
        <f t="shared" si="55"/>
        <v>0</v>
      </c>
      <c r="I36" s="13">
        <f t="shared" si="55"/>
        <v>0</v>
      </c>
      <c r="J36" s="13">
        <f t="shared" si="55"/>
        <v>0</v>
      </c>
      <c r="K36" s="13">
        <f t="shared" si="55"/>
        <v>0</v>
      </c>
      <c r="L36" s="13">
        <f t="shared" si="55"/>
        <v>0</v>
      </c>
      <c r="M36" s="13">
        <f t="shared" si="55"/>
        <v>0</v>
      </c>
      <c r="N36" s="13">
        <f t="shared" si="55"/>
        <v>0</v>
      </c>
      <c r="O36" s="13">
        <f t="shared" si="4"/>
        <v>0</v>
      </c>
      <c r="P36" s="13">
        <f>(100*O36)/$O$189</f>
        <v>0</v>
      </c>
      <c r="Q36" s="18">
        <f t="shared" ref="Q36" si="56">(1000000*P36)/100</f>
        <v>0</v>
      </c>
      <c r="R36" s="30">
        <f t="shared" ref="R36" si="57">O36-G36-H36-J36-L36-N36</f>
        <v>0</v>
      </c>
      <c r="S36" s="13" t="e">
        <f t="shared" ref="S36" si="58">(100*R36)/$R$189</f>
        <v>#DIV/0!</v>
      </c>
      <c r="T36" s="18" t="e">
        <f t="shared" ref="T36" si="59">(1000000*S36)/100</f>
        <v>#DIV/0!</v>
      </c>
      <c r="U36" s="13" t="e">
        <f t="shared" ref="U36" si="60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>
        <v>2</v>
      </c>
      <c r="G37" s="9"/>
      <c r="H37" s="9"/>
      <c r="I37" s="9">
        <v>2</v>
      </c>
      <c r="J37" s="9">
        <v>2</v>
      </c>
      <c r="K37" s="9"/>
      <c r="L37" s="9">
        <v>1</v>
      </c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61">E37*$B$40</f>
        <v>0</v>
      </c>
      <c r="F38" s="3">
        <f t="shared" si="61"/>
        <v>8.4</v>
      </c>
      <c r="G38" s="3">
        <f t="shared" si="61"/>
        <v>0</v>
      </c>
      <c r="H38" s="3">
        <f t="shared" si="61"/>
        <v>0</v>
      </c>
      <c r="I38" s="3">
        <f t="shared" si="61"/>
        <v>8.4</v>
      </c>
      <c r="J38" s="3">
        <f t="shared" si="61"/>
        <v>8.4</v>
      </c>
      <c r="K38" s="3">
        <f t="shared" si="61"/>
        <v>0</v>
      </c>
      <c r="L38" s="3">
        <f t="shared" si="61"/>
        <v>4.2</v>
      </c>
      <c r="M38" s="3">
        <f t="shared" si="61"/>
        <v>0</v>
      </c>
      <c r="N38" s="3">
        <f t="shared" si="61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62">(D38*100)/D$189</f>
        <v>0</v>
      </c>
      <c r="E39" s="3">
        <f t="shared" si="62"/>
        <v>0</v>
      </c>
      <c r="F39" s="3">
        <f t="shared" si="62"/>
        <v>3.1106502740334765</v>
      </c>
      <c r="G39" s="3">
        <f t="shared" si="62"/>
        <v>0</v>
      </c>
      <c r="H39" s="3">
        <f t="shared" si="62"/>
        <v>0</v>
      </c>
      <c r="I39" s="3">
        <f t="shared" si="62"/>
        <v>1.655506744603457</v>
      </c>
      <c r="J39" s="3">
        <f t="shared" si="62"/>
        <v>1.6880011253340836</v>
      </c>
      <c r="K39" s="3">
        <f t="shared" si="62"/>
        <v>0</v>
      </c>
      <c r="L39" s="3">
        <f t="shared" si="62"/>
        <v>1.3007539882433519</v>
      </c>
      <c r="M39" s="3">
        <f t="shared" si="62"/>
        <v>0</v>
      </c>
      <c r="N39" s="3">
        <f t="shared" si="62"/>
        <v>0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63">(D$3*D39)/100</f>
        <v>0</v>
      </c>
      <c r="E40" s="13">
        <f t="shared" si="63"/>
        <v>0</v>
      </c>
      <c r="F40" s="13">
        <f t="shared" si="63"/>
        <v>0.16075840616205006</v>
      </c>
      <c r="G40" s="13">
        <f t="shared" si="63"/>
        <v>0</v>
      </c>
      <c r="H40" s="13">
        <f t="shared" si="63"/>
        <v>0</v>
      </c>
      <c r="I40" s="13">
        <f t="shared" si="63"/>
        <v>8.2775337230172856E-5</v>
      </c>
      <c r="J40" s="13">
        <f t="shared" si="63"/>
        <v>3.3760022506681674E-5</v>
      </c>
      <c r="K40" s="13">
        <f t="shared" si="63"/>
        <v>0</v>
      </c>
      <c r="L40" s="13">
        <f t="shared" si="63"/>
        <v>1.1706785894190165E-4</v>
      </c>
      <c r="M40" s="13">
        <f t="shared" si="63"/>
        <v>0</v>
      </c>
      <c r="N40" s="13">
        <f t="shared" si="63"/>
        <v>0</v>
      </c>
      <c r="O40" s="13">
        <f t="shared" si="4"/>
        <v>0.1609920093807288</v>
      </c>
      <c r="P40" s="13">
        <f>(100*O40)/$O$189</f>
        <v>1.048048640859057E-2</v>
      </c>
      <c r="Q40" s="18">
        <f t="shared" ref="Q40" si="64">(1000000*P40)/100</f>
        <v>104.80486408590571</v>
      </c>
      <c r="R40" s="30">
        <f t="shared" ref="R40" si="65">O40-G40-H40-J40-L40-N40</f>
        <v>0.16084118149928023</v>
      </c>
      <c r="S40" s="13" t="e">
        <f t="shared" ref="S40" si="66">(100*R40)/$R$189</f>
        <v>#DIV/0!</v>
      </c>
      <c r="T40" s="18" t="e">
        <f t="shared" ref="T40" si="67">(1000000*S40)/100</f>
        <v>#DIV/0!</v>
      </c>
      <c r="U40" s="13" t="e">
        <f t="shared" ref="U40" si="68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9">E41*$B$44</f>
        <v>0</v>
      </c>
      <c r="F42" s="3">
        <f t="shared" si="69"/>
        <v>0</v>
      </c>
      <c r="G42" s="3">
        <f t="shared" si="69"/>
        <v>0</v>
      </c>
      <c r="H42" s="3">
        <f t="shared" si="69"/>
        <v>0</v>
      </c>
      <c r="I42" s="3">
        <f t="shared" si="69"/>
        <v>0</v>
      </c>
      <c r="J42" s="3">
        <f t="shared" si="69"/>
        <v>0</v>
      </c>
      <c r="K42" s="3">
        <f t="shared" si="69"/>
        <v>0</v>
      </c>
      <c r="L42" s="3">
        <f t="shared" si="69"/>
        <v>0</v>
      </c>
      <c r="M42" s="3">
        <f t="shared" si="69"/>
        <v>0</v>
      </c>
      <c r="N42" s="3">
        <f t="shared" si="69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70">(D42*100)/D$189</f>
        <v>0</v>
      </c>
      <c r="E43" s="3">
        <f t="shared" si="70"/>
        <v>0</v>
      </c>
      <c r="F43" s="3">
        <f t="shared" si="70"/>
        <v>0</v>
      </c>
      <c r="G43" s="3">
        <f t="shared" si="70"/>
        <v>0</v>
      </c>
      <c r="H43" s="3">
        <f t="shared" si="70"/>
        <v>0</v>
      </c>
      <c r="I43" s="3">
        <f t="shared" si="70"/>
        <v>0</v>
      </c>
      <c r="J43" s="3">
        <f t="shared" si="70"/>
        <v>0</v>
      </c>
      <c r="K43" s="3">
        <f t="shared" si="70"/>
        <v>0</v>
      </c>
      <c r="L43" s="3">
        <f t="shared" si="70"/>
        <v>0</v>
      </c>
      <c r="M43" s="3">
        <f t="shared" si="70"/>
        <v>0</v>
      </c>
      <c r="N43" s="3">
        <f t="shared" si="70"/>
        <v>0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71">(D$3*D43)/100</f>
        <v>0</v>
      </c>
      <c r="E44" s="13">
        <f t="shared" si="71"/>
        <v>0</v>
      </c>
      <c r="F44" s="13">
        <f t="shared" si="71"/>
        <v>0</v>
      </c>
      <c r="G44" s="13">
        <f t="shared" si="71"/>
        <v>0</v>
      </c>
      <c r="H44" s="13">
        <f t="shared" si="71"/>
        <v>0</v>
      </c>
      <c r="I44" s="13">
        <f t="shared" si="71"/>
        <v>0</v>
      </c>
      <c r="J44" s="13">
        <f t="shared" si="71"/>
        <v>0</v>
      </c>
      <c r="K44" s="13">
        <f t="shared" si="71"/>
        <v>0</v>
      </c>
      <c r="L44" s="13">
        <f t="shared" si="71"/>
        <v>0</v>
      </c>
      <c r="M44" s="13">
        <f t="shared" si="71"/>
        <v>0</v>
      </c>
      <c r="N44" s="13">
        <f t="shared" si="71"/>
        <v>0</v>
      </c>
      <c r="O44" s="13">
        <f t="shared" si="4"/>
        <v>0</v>
      </c>
      <c r="P44" s="13">
        <f>(100*O44)/$O$189</f>
        <v>0</v>
      </c>
      <c r="Q44" s="18">
        <f t="shared" ref="Q44" si="72">(1000000*P44)/100</f>
        <v>0</v>
      </c>
      <c r="R44" s="30">
        <f t="shared" ref="R44" si="73">O44-G44-H44-J44-L44-N44</f>
        <v>0</v>
      </c>
      <c r="S44" s="13" t="e">
        <f t="shared" ref="S44" si="74">(100*R44)/$R$189</f>
        <v>#DIV/0!</v>
      </c>
      <c r="T44" s="18" t="e">
        <f t="shared" ref="T44" si="75">(1000000*S44)/100</f>
        <v>#DIV/0!</v>
      </c>
      <c r="U44" s="13" t="e">
        <f t="shared" ref="U44" si="76">Q44-T44</f>
        <v>#DIV/0!</v>
      </c>
    </row>
    <row r="45" spans="1:21" s="6" customFormat="1" ht="15" thickTop="1" x14ac:dyDescent="0.2">
      <c r="C45" s="8" t="s">
        <v>41</v>
      </c>
      <c r="D45" s="9">
        <v>40</v>
      </c>
      <c r="E45" s="9">
        <v>10</v>
      </c>
      <c r="F45" s="9"/>
      <c r="G45" s="9">
        <v>1</v>
      </c>
      <c r="H45" s="9">
        <v>3</v>
      </c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96</v>
      </c>
      <c r="E46" s="3">
        <f t="shared" ref="E46:N46" si="77">E45*$B$48</f>
        <v>24</v>
      </c>
      <c r="F46" s="3">
        <f t="shared" si="77"/>
        <v>0</v>
      </c>
      <c r="G46" s="3">
        <f t="shared" si="77"/>
        <v>2.4</v>
      </c>
      <c r="H46" s="3">
        <f t="shared" si="77"/>
        <v>7.1999999999999993</v>
      </c>
      <c r="I46" s="3">
        <f t="shared" si="77"/>
        <v>0</v>
      </c>
      <c r="J46" s="3">
        <f t="shared" si="77"/>
        <v>0</v>
      </c>
      <c r="K46" s="3">
        <f t="shared" si="77"/>
        <v>0</v>
      </c>
      <c r="L46" s="3">
        <f t="shared" si="77"/>
        <v>0</v>
      </c>
      <c r="M46" s="3">
        <f t="shared" si="77"/>
        <v>0</v>
      </c>
      <c r="N46" s="3">
        <f t="shared" si="77"/>
        <v>0</v>
      </c>
      <c r="P46" s="3"/>
      <c r="R46" s="14"/>
    </row>
    <row r="47" spans="1:21" x14ac:dyDescent="0.2">
      <c r="C47" s="5" t="s">
        <v>18</v>
      </c>
      <c r="D47" s="3">
        <f t="shared" ref="D47:N47" si="78">(D46*100)/D$189</f>
        <v>37.354812350434834</v>
      </c>
      <c r="E47" s="3">
        <f t="shared" si="78"/>
        <v>9.4102741922563702</v>
      </c>
      <c r="F47" s="3">
        <f t="shared" si="78"/>
        <v>0</v>
      </c>
      <c r="G47" s="3">
        <f t="shared" si="78"/>
        <v>0.88828863606796071</v>
      </c>
      <c r="H47" s="3">
        <f t="shared" si="78"/>
        <v>2.6739953947857087</v>
      </c>
      <c r="I47" s="3">
        <f t="shared" si="78"/>
        <v>0</v>
      </c>
      <c r="J47" s="3">
        <f t="shared" si="78"/>
        <v>0</v>
      </c>
      <c r="K47" s="3">
        <f t="shared" si="78"/>
        <v>0</v>
      </c>
      <c r="L47" s="3">
        <f t="shared" si="78"/>
        <v>0</v>
      </c>
      <c r="M47" s="3">
        <f t="shared" si="78"/>
        <v>0</v>
      </c>
      <c r="N47" s="3">
        <f t="shared" si="78"/>
        <v>0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9">(D$3*D47)/100</f>
        <v>6.0141247884200082</v>
      </c>
      <c r="E48" s="13">
        <f t="shared" si="79"/>
        <v>5.7496775314686417</v>
      </c>
      <c r="F48" s="13">
        <f t="shared" si="79"/>
        <v>0</v>
      </c>
      <c r="G48" s="13">
        <f t="shared" si="79"/>
        <v>12.638570713974946</v>
      </c>
      <c r="H48" s="13">
        <f t="shared" si="79"/>
        <v>0.80345539627126183</v>
      </c>
      <c r="I48" s="13">
        <f t="shared" si="79"/>
        <v>0</v>
      </c>
      <c r="J48" s="13">
        <f t="shared" si="79"/>
        <v>0</v>
      </c>
      <c r="K48" s="13">
        <f t="shared" si="79"/>
        <v>0</v>
      </c>
      <c r="L48" s="13">
        <f t="shared" si="79"/>
        <v>0</v>
      </c>
      <c r="M48" s="13">
        <f t="shared" si="79"/>
        <v>0</v>
      </c>
      <c r="N48" s="13">
        <f t="shared" si="79"/>
        <v>0</v>
      </c>
      <c r="O48" s="13">
        <f t="shared" si="4"/>
        <v>25.205828430134858</v>
      </c>
      <c r="P48" s="13">
        <f>(100*O48)/$O$189</f>
        <v>1.6408848072363771</v>
      </c>
      <c r="Q48" s="18">
        <f t="shared" ref="Q48" si="80">(1000000*P48)/100</f>
        <v>16408.848072363773</v>
      </c>
      <c r="R48" s="30">
        <f t="shared" ref="R48" si="81">O48-G48-H48-J48-L48-N48</f>
        <v>11.763802319888649</v>
      </c>
      <c r="S48" s="13" t="e">
        <f t="shared" ref="S48" si="82">(100*R48)/$R$189</f>
        <v>#DIV/0!</v>
      </c>
      <c r="T48" s="18" t="e">
        <f t="shared" ref="T48" si="83">(1000000*S48)/100</f>
        <v>#DIV/0!</v>
      </c>
      <c r="U48" s="13" t="e">
        <f t="shared" ref="U48" si="8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85">D49*$B$52</f>
        <v>0</v>
      </c>
      <c r="E50" s="3">
        <f t="shared" si="85"/>
        <v>0</v>
      </c>
      <c r="F50" s="3">
        <f t="shared" si="85"/>
        <v>0</v>
      </c>
      <c r="G50" s="3">
        <f t="shared" si="85"/>
        <v>0</v>
      </c>
      <c r="H50" s="3">
        <f t="shared" si="85"/>
        <v>0</v>
      </c>
      <c r="I50" s="3">
        <f t="shared" si="85"/>
        <v>0</v>
      </c>
      <c r="J50" s="3">
        <f t="shared" si="85"/>
        <v>0</v>
      </c>
      <c r="K50" s="3">
        <f t="shared" si="85"/>
        <v>0</v>
      </c>
      <c r="L50" s="3">
        <f t="shared" si="85"/>
        <v>0</v>
      </c>
      <c r="M50" s="3">
        <f t="shared" si="85"/>
        <v>0</v>
      </c>
      <c r="N50" s="3">
        <f t="shared" si="8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86">(D50*100)/D$189</f>
        <v>0</v>
      </c>
      <c r="E51" s="3">
        <f t="shared" si="86"/>
        <v>0</v>
      </c>
      <c r="F51" s="3">
        <f t="shared" si="86"/>
        <v>0</v>
      </c>
      <c r="G51" s="3">
        <f t="shared" si="86"/>
        <v>0</v>
      </c>
      <c r="H51" s="3">
        <f t="shared" si="86"/>
        <v>0</v>
      </c>
      <c r="I51" s="3">
        <f t="shared" si="86"/>
        <v>0</v>
      </c>
      <c r="J51" s="3">
        <f t="shared" si="86"/>
        <v>0</v>
      </c>
      <c r="K51" s="3">
        <f t="shared" si="86"/>
        <v>0</v>
      </c>
      <c r="L51" s="3">
        <f t="shared" si="86"/>
        <v>0</v>
      </c>
      <c r="M51" s="3">
        <f t="shared" si="86"/>
        <v>0</v>
      </c>
      <c r="N51" s="3">
        <f t="shared" si="86"/>
        <v>0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87">(D$3*D51)/100</f>
        <v>0</v>
      </c>
      <c r="E52" s="13">
        <f t="shared" si="87"/>
        <v>0</v>
      </c>
      <c r="F52" s="13">
        <f t="shared" si="87"/>
        <v>0</v>
      </c>
      <c r="G52" s="13">
        <f t="shared" si="87"/>
        <v>0</v>
      </c>
      <c r="H52" s="13">
        <f t="shared" si="87"/>
        <v>0</v>
      </c>
      <c r="I52" s="13">
        <f t="shared" si="87"/>
        <v>0</v>
      </c>
      <c r="J52" s="13">
        <f t="shared" si="87"/>
        <v>0</v>
      </c>
      <c r="K52" s="13">
        <f t="shared" si="87"/>
        <v>0</v>
      </c>
      <c r="L52" s="13">
        <f t="shared" si="87"/>
        <v>0</v>
      </c>
      <c r="M52" s="13">
        <f t="shared" si="87"/>
        <v>0</v>
      </c>
      <c r="N52" s="13">
        <f t="shared" si="87"/>
        <v>0</v>
      </c>
      <c r="O52" s="13">
        <f>SUM(D52:N52)</f>
        <v>0</v>
      </c>
      <c r="P52" s="13">
        <f>(100*O52)/$O$189</f>
        <v>0</v>
      </c>
      <c r="Q52" s="18">
        <f t="shared" ref="Q52" si="88">(1000000*P52)/100</f>
        <v>0</v>
      </c>
      <c r="R52" s="30">
        <f t="shared" ref="R52" si="89">O52-G52-H52-J52-L52-N52</f>
        <v>0</v>
      </c>
      <c r="S52" s="13" t="e">
        <f t="shared" ref="S52" si="90">(100*R52)/$R$189</f>
        <v>#DIV/0!</v>
      </c>
      <c r="T52" s="18" t="e">
        <f t="shared" ref="T52" si="91">(1000000*S52)/100</f>
        <v>#DIV/0!</v>
      </c>
      <c r="U52" s="13" t="e">
        <f t="shared" ref="U52" si="92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93">D53*$B$56</f>
        <v>0</v>
      </c>
      <c r="E54" s="3">
        <f t="shared" si="93"/>
        <v>0</v>
      </c>
      <c r="F54" s="3">
        <f t="shared" si="93"/>
        <v>0</v>
      </c>
      <c r="G54" s="3">
        <f t="shared" si="93"/>
        <v>0</v>
      </c>
      <c r="H54" s="3">
        <f t="shared" si="93"/>
        <v>0</v>
      </c>
      <c r="I54" s="3">
        <f t="shared" si="93"/>
        <v>0</v>
      </c>
      <c r="J54" s="3">
        <f t="shared" si="93"/>
        <v>0</v>
      </c>
      <c r="K54" s="3">
        <f t="shared" si="93"/>
        <v>0</v>
      </c>
      <c r="L54" s="3">
        <f t="shared" si="93"/>
        <v>0</v>
      </c>
      <c r="M54" s="3">
        <f t="shared" si="93"/>
        <v>0</v>
      </c>
      <c r="N54" s="3">
        <f t="shared" si="93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94">(D54*100)/D$189</f>
        <v>0</v>
      </c>
      <c r="E55" s="3">
        <f t="shared" si="94"/>
        <v>0</v>
      </c>
      <c r="F55" s="3">
        <f t="shared" si="94"/>
        <v>0</v>
      </c>
      <c r="G55" s="3">
        <f t="shared" si="94"/>
        <v>0</v>
      </c>
      <c r="H55" s="3">
        <f t="shared" si="94"/>
        <v>0</v>
      </c>
      <c r="I55" s="3">
        <f t="shared" si="94"/>
        <v>0</v>
      </c>
      <c r="J55" s="3">
        <f t="shared" si="94"/>
        <v>0</v>
      </c>
      <c r="K55" s="3">
        <f t="shared" si="94"/>
        <v>0</v>
      </c>
      <c r="L55" s="3">
        <f t="shared" si="94"/>
        <v>0</v>
      </c>
      <c r="M55" s="3">
        <f t="shared" si="94"/>
        <v>0</v>
      </c>
      <c r="N55" s="3">
        <f t="shared" si="94"/>
        <v>0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95">(D$3*D55)/100</f>
        <v>0</v>
      </c>
      <c r="E56" s="13">
        <f t="shared" si="95"/>
        <v>0</v>
      </c>
      <c r="F56" s="13">
        <f t="shared" si="95"/>
        <v>0</v>
      </c>
      <c r="G56" s="13">
        <f t="shared" si="95"/>
        <v>0</v>
      </c>
      <c r="H56" s="13">
        <f t="shared" si="95"/>
        <v>0</v>
      </c>
      <c r="I56" s="13">
        <f t="shared" si="95"/>
        <v>0</v>
      </c>
      <c r="J56" s="13">
        <f t="shared" si="95"/>
        <v>0</v>
      </c>
      <c r="K56" s="13">
        <f t="shared" si="95"/>
        <v>0</v>
      </c>
      <c r="L56" s="13">
        <f t="shared" si="95"/>
        <v>0</v>
      </c>
      <c r="M56" s="13">
        <f t="shared" si="95"/>
        <v>0</v>
      </c>
      <c r="N56" s="13">
        <f t="shared" si="95"/>
        <v>0</v>
      </c>
      <c r="O56" s="13">
        <f>SUM(D56:N56)</f>
        <v>0</v>
      </c>
      <c r="P56" s="13">
        <f>(100*O56)/$O$189</f>
        <v>0</v>
      </c>
      <c r="Q56" s="18">
        <f t="shared" ref="Q56" si="96">(1000000*P56)/100</f>
        <v>0</v>
      </c>
      <c r="R56" s="30">
        <f t="shared" ref="R56" si="97">O56-G56-H56-J56-L56-N56</f>
        <v>0</v>
      </c>
      <c r="S56" s="13" t="e">
        <f t="shared" ref="S56" si="98">(100*R56)/$R$189</f>
        <v>#DIV/0!</v>
      </c>
      <c r="T56" s="18" t="e">
        <f t="shared" ref="T56" si="99">(1000000*S56)/100</f>
        <v>#DIV/0!</v>
      </c>
      <c r="U56" s="13" t="e">
        <f t="shared" ref="U56" si="100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/>
      <c r="F57" s="9"/>
      <c r="G57" s="9"/>
      <c r="H57" s="9"/>
      <c r="I57" s="9"/>
      <c r="J57" s="9"/>
      <c r="K57" s="9">
        <v>8</v>
      </c>
      <c r="L57" s="9">
        <v>2</v>
      </c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101">D57*$B$60</f>
        <v>0</v>
      </c>
      <c r="E58" s="3">
        <f t="shared" si="101"/>
        <v>0</v>
      </c>
      <c r="F58" s="3">
        <f t="shared" si="101"/>
        <v>0</v>
      </c>
      <c r="G58" s="3">
        <f t="shared" si="101"/>
        <v>0</v>
      </c>
      <c r="H58" s="3">
        <f t="shared" si="101"/>
        <v>0</v>
      </c>
      <c r="I58" s="3">
        <f t="shared" si="101"/>
        <v>0</v>
      </c>
      <c r="J58" s="3">
        <f t="shared" si="101"/>
        <v>0</v>
      </c>
      <c r="K58" s="3">
        <f t="shared" si="101"/>
        <v>26.96</v>
      </c>
      <c r="L58" s="3">
        <f t="shared" si="101"/>
        <v>6.74</v>
      </c>
      <c r="M58" s="3">
        <f t="shared" si="101"/>
        <v>0</v>
      </c>
      <c r="N58" s="3">
        <f t="shared" si="101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102">(D58*100)/D$189</f>
        <v>0</v>
      </c>
      <c r="E59" s="3">
        <f t="shared" si="102"/>
        <v>0</v>
      </c>
      <c r="F59" s="3">
        <f t="shared" si="102"/>
        <v>0</v>
      </c>
      <c r="G59" s="3">
        <f t="shared" si="102"/>
        <v>0</v>
      </c>
      <c r="H59" s="3">
        <f t="shared" si="102"/>
        <v>0</v>
      </c>
      <c r="I59" s="3">
        <f t="shared" si="102"/>
        <v>0</v>
      </c>
      <c r="J59" s="3">
        <f t="shared" si="102"/>
        <v>0</v>
      </c>
      <c r="K59" s="3">
        <f t="shared" si="102"/>
        <v>8.3403362046446254</v>
      </c>
      <c r="L59" s="3">
        <f t="shared" si="102"/>
        <v>2.0874004478000456</v>
      </c>
      <c r="M59" s="3">
        <f t="shared" si="102"/>
        <v>0</v>
      </c>
      <c r="N59" s="3">
        <f t="shared" si="102"/>
        <v>0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103">(D$3*D59)/100</f>
        <v>0</v>
      </c>
      <c r="E60" s="13">
        <f t="shared" si="103"/>
        <v>0</v>
      </c>
      <c r="F60" s="13">
        <f t="shared" si="103"/>
        <v>0</v>
      </c>
      <c r="G60" s="13">
        <f t="shared" si="103"/>
        <v>0</v>
      </c>
      <c r="H60" s="13">
        <f t="shared" si="103"/>
        <v>0</v>
      </c>
      <c r="I60" s="13">
        <f t="shared" si="103"/>
        <v>0</v>
      </c>
      <c r="J60" s="13">
        <f t="shared" si="103"/>
        <v>0</v>
      </c>
      <c r="K60" s="13">
        <f t="shared" si="103"/>
        <v>6.7556723257621465E-2</v>
      </c>
      <c r="L60" s="13">
        <f t="shared" si="103"/>
        <v>1.878660403020041E-4</v>
      </c>
      <c r="M60" s="13">
        <f t="shared" si="103"/>
        <v>0</v>
      </c>
      <c r="N60" s="13">
        <f t="shared" si="103"/>
        <v>0</v>
      </c>
      <c r="O60" s="13">
        <f>SUM(D60:N60)</f>
        <v>6.7744589297923472E-2</v>
      </c>
      <c r="P60" s="13">
        <f>(100*O60)/$O$189</f>
        <v>4.4101334601854203E-3</v>
      </c>
      <c r="Q60" s="18">
        <f t="shared" ref="Q60" si="104">(1000000*P60)/100</f>
        <v>44.101334601854205</v>
      </c>
      <c r="R60" s="30">
        <f t="shared" ref="R60" si="105">O60-G60-H60-J60-L60-N60</f>
        <v>6.7556723257621465E-2</v>
      </c>
      <c r="S60" s="13" t="e">
        <f t="shared" ref="S60" si="106">(100*R60)/$R$189</f>
        <v>#DIV/0!</v>
      </c>
      <c r="T60" s="18" t="e">
        <f t="shared" ref="T60" si="107">(1000000*S60)/100</f>
        <v>#DIV/0!</v>
      </c>
      <c r="U60" s="13" t="e">
        <f t="shared" ref="U60" si="108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/>
      <c r="F61" s="9"/>
      <c r="G61" s="9"/>
      <c r="H61" s="9"/>
      <c r="I61" s="9">
        <v>1</v>
      </c>
      <c r="J61" s="9"/>
      <c r="K61" s="9">
        <v>2</v>
      </c>
      <c r="L61" s="9">
        <v>0.5</v>
      </c>
      <c r="M61" s="9">
        <v>0.5</v>
      </c>
      <c r="N61" s="9">
        <v>2</v>
      </c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109">D61*$B$64</f>
        <v>0</v>
      </c>
      <c r="E62" s="3">
        <f t="shared" si="109"/>
        <v>0</v>
      </c>
      <c r="F62" s="3">
        <f t="shared" si="109"/>
        <v>0</v>
      </c>
      <c r="G62" s="3">
        <f t="shared" si="109"/>
        <v>0</v>
      </c>
      <c r="H62" s="3">
        <f t="shared" si="109"/>
        <v>0</v>
      </c>
      <c r="I62" s="3">
        <f t="shared" si="109"/>
        <v>4.72</v>
      </c>
      <c r="J62" s="3">
        <f t="shared" si="109"/>
        <v>0</v>
      </c>
      <c r="K62" s="3">
        <f t="shared" si="109"/>
        <v>9.44</v>
      </c>
      <c r="L62" s="3">
        <f t="shared" si="109"/>
        <v>2.36</v>
      </c>
      <c r="M62" s="3">
        <f t="shared" si="109"/>
        <v>2.36</v>
      </c>
      <c r="N62" s="3">
        <f t="shared" si="109"/>
        <v>9.44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110">(D62*100)/D$189</f>
        <v>0</v>
      </c>
      <c r="E63" s="3">
        <f t="shared" si="110"/>
        <v>0</v>
      </c>
      <c r="F63" s="3">
        <f t="shared" si="110"/>
        <v>0</v>
      </c>
      <c r="G63" s="3">
        <f t="shared" si="110"/>
        <v>0</v>
      </c>
      <c r="H63" s="3">
        <f t="shared" si="110"/>
        <v>0</v>
      </c>
      <c r="I63" s="3">
        <f t="shared" si="110"/>
        <v>0.93023712315813289</v>
      </c>
      <c r="J63" s="3">
        <f t="shared" si="110"/>
        <v>0</v>
      </c>
      <c r="K63" s="3">
        <f t="shared" si="110"/>
        <v>2.9203551102316494</v>
      </c>
      <c r="L63" s="3">
        <f t="shared" si="110"/>
        <v>0.73089986006055008</v>
      </c>
      <c r="M63" s="3">
        <f t="shared" si="110"/>
        <v>0.85044922457769445</v>
      </c>
      <c r="N63" s="3">
        <f t="shared" si="110"/>
        <v>3.4265848390463409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111">(D$3*D63)/100</f>
        <v>0</v>
      </c>
      <c r="E64" s="13">
        <f t="shared" si="111"/>
        <v>0</v>
      </c>
      <c r="F64" s="13">
        <f t="shared" si="111"/>
        <v>0</v>
      </c>
      <c r="G64" s="13">
        <f t="shared" si="111"/>
        <v>0</v>
      </c>
      <c r="H64" s="13">
        <f t="shared" si="111"/>
        <v>0</v>
      </c>
      <c r="I64" s="13">
        <f t="shared" si="111"/>
        <v>4.6511856157906644E-5</v>
      </c>
      <c r="J64" s="13">
        <f t="shared" si="111"/>
        <v>0</v>
      </c>
      <c r="K64" s="13">
        <f t="shared" si="111"/>
        <v>2.3654876392876362E-2</v>
      </c>
      <c r="L64" s="13">
        <f t="shared" si="111"/>
        <v>6.5780987405449502E-5</v>
      </c>
      <c r="M64" s="13">
        <f t="shared" si="111"/>
        <v>5.868099649586092E-4</v>
      </c>
      <c r="N64" s="13">
        <f t="shared" si="111"/>
        <v>6.8531696780926819E-5</v>
      </c>
      <c r="O64" s="13">
        <f>SUM(D64:N64)</f>
        <v>2.4422510898179258E-2</v>
      </c>
      <c r="P64" s="13">
        <f>(100*O64)/$O$189</f>
        <v>1.5898912903602898E-3</v>
      </c>
      <c r="Q64" s="18">
        <f t="shared" ref="Q64" si="112">(1000000*P64)/100</f>
        <v>15.898912903602898</v>
      </c>
      <c r="R64" s="30">
        <f t="shared" ref="R64" si="113">O64-G64-H64-J64-L64-N64</f>
        <v>2.4288198213992879E-2</v>
      </c>
      <c r="S64" s="13" t="e">
        <f t="shared" ref="S64" si="114">(100*R64)/$R$189</f>
        <v>#DIV/0!</v>
      </c>
      <c r="T64" s="18" t="e">
        <f t="shared" ref="T64" si="115">(1000000*S64)/100</f>
        <v>#DIV/0!</v>
      </c>
      <c r="U64" s="13" t="e">
        <f t="shared" ref="U64" si="116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v>54.5</v>
      </c>
      <c r="E65" s="9">
        <v>36.999000000000002</v>
      </c>
      <c r="F65" s="9">
        <v>25</v>
      </c>
      <c r="G65" s="9">
        <v>72.995000000000005</v>
      </c>
      <c r="H65" s="9">
        <v>23</v>
      </c>
      <c r="I65" s="9">
        <v>1E-3</v>
      </c>
      <c r="J65" s="9"/>
      <c r="K65" s="9">
        <v>1E-3</v>
      </c>
      <c r="L65" s="9">
        <v>15</v>
      </c>
      <c r="M65" s="9">
        <v>0.5</v>
      </c>
      <c r="N65" s="9">
        <v>10</v>
      </c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17">D65*$B$68</f>
        <v>147.69499999999999</v>
      </c>
      <c r="E66" s="3">
        <f t="shared" si="117"/>
        <v>100.26729</v>
      </c>
      <c r="F66" s="3">
        <f t="shared" si="117"/>
        <v>67.75</v>
      </c>
      <c r="G66" s="3">
        <f t="shared" si="117"/>
        <v>197.81645</v>
      </c>
      <c r="H66" s="3">
        <f t="shared" si="117"/>
        <v>62.33</v>
      </c>
      <c r="I66" s="3">
        <f t="shared" si="117"/>
        <v>2.7100000000000002E-3</v>
      </c>
      <c r="J66" s="3">
        <f t="shared" si="117"/>
        <v>0</v>
      </c>
      <c r="K66" s="3">
        <f t="shared" si="117"/>
        <v>2.7100000000000002E-3</v>
      </c>
      <c r="L66" s="3">
        <f t="shared" si="117"/>
        <v>40.65</v>
      </c>
      <c r="M66" s="3">
        <f t="shared" si="117"/>
        <v>1.355</v>
      </c>
      <c r="N66" s="3">
        <f t="shared" si="117"/>
        <v>27.1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18">(D66*100)/D$189</f>
        <v>57.469989688515341</v>
      </c>
      <c r="E67" s="3">
        <f t="shared" si="118"/>
        <v>39.314278808936884</v>
      </c>
      <c r="F67" s="3">
        <f t="shared" si="118"/>
        <v>25.08887572211524</v>
      </c>
      <c r="G67" s="3">
        <f t="shared" si="118"/>
        <v>73.215876900960808</v>
      </c>
      <c r="H67" s="3">
        <f t="shared" si="118"/>
        <v>23.148629577360172</v>
      </c>
      <c r="I67" s="3">
        <f t="shared" si="118"/>
        <v>5.3409800927087725E-4</v>
      </c>
      <c r="J67" s="3">
        <f t="shared" si="118"/>
        <v>0</v>
      </c>
      <c r="K67" s="3">
        <f t="shared" si="118"/>
        <v>8.3836465558556888E-4</v>
      </c>
      <c r="L67" s="3">
        <f t="shared" si="118"/>
        <v>12.589440386212441</v>
      </c>
      <c r="M67" s="3">
        <f t="shared" si="118"/>
        <v>0.48828758445032877</v>
      </c>
      <c r="N67" s="3">
        <f t="shared" si="118"/>
        <v>9.8369119849741349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19">(D$3*D67)/100</f>
        <v>9.2526683398509704</v>
      </c>
      <c r="E68" s="13">
        <f t="shared" si="119"/>
        <v>24.021024352260437</v>
      </c>
      <c r="F68" s="13">
        <f t="shared" si="119"/>
        <v>1.2965930973189157</v>
      </c>
      <c r="G68" s="13">
        <f t="shared" si="119"/>
        <v>1041.7154965468703</v>
      </c>
      <c r="H68" s="13">
        <f t="shared" si="119"/>
        <v>6.9554687291094117</v>
      </c>
      <c r="I68" s="13">
        <f t="shared" si="119"/>
        <v>2.670490046354386E-8</v>
      </c>
      <c r="J68" s="13">
        <f t="shared" si="119"/>
        <v>0</v>
      </c>
      <c r="K68" s="13">
        <f t="shared" si="119"/>
        <v>6.7907537102431081E-6</v>
      </c>
      <c r="L68" s="13">
        <f t="shared" si="119"/>
        <v>1.1330496347591195E-3</v>
      </c>
      <c r="M68" s="13">
        <f t="shared" si="119"/>
        <v>3.3691843327072687E-4</v>
      </c>
      <c r="N68" s="13">
        <f t="shared" si="119"/>
        <v>1.9673823969948271E-4</v>
      </c>
      <c r="O68" s="13">
        <f>SUM(D68:N68)</f>
        <v>1083.2429245891765</v>
      </c>
      <c r="P68" s="13">
        <f>(100*O68)/$O$189</f>
        <v>70.518485930008779</v>
      </c>
      <c r="Q68" s="18">
        <f t="shared" ref="Q68" si="120">(1000000*P68)/100</f>
        <v>705184.85930008779</v>
      </c>
      <c r="R68" s="30">
        <f t="shared" ref="R68" si="121">O68-G68-H68-J68-L68-N68</f>
        <v>34.570629525322282</v>
      </c>
      <c r="S68" s="13" t="e">
        <f t="shared" ref="S68" si="122">(100*R68)/$R$189</f>
        <v>#DIV/0!</v>
      </c>
      <c r="T68" s="18" t="e">
        <f t="shared" ref="T68" si="123">(1000000*S68)/100</f>
        <v>#DIV/0!</v>
      </c>
      <c r="U68" s="13" t="e">
        <f t="shared" ref="U68" si="124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>
        <v>5</v>
      </c>
      <c r="E69" s="9">
        <v>42</v>
      </c>
      <c r="F69" s="9">
        <v>69</v>
      </c>
      <c r="G69" s="9">
        <v>25</v>
      </c>
      <c r="H69" s="9">
        <v>68</v>
      </c>
      <c r="I69" s="9">
        <v>0.5</v>
      </c>
      <c r="J69" s="9">
        <v>0.5</v>
      </c>
      <c r="K69" s="9">
        <v>5.0000000000000001E-3</v>
      </c>
      <c r="L69" s="9">
        <v>15</v>
      </c>
      <c r="M69" s="9">
        <v>49.49</v>
      </c>
      <c r="N69" s="9">
        <v>65.495999999999995</v>
      </c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25">D69*$B$72</f>
        <v>13.3</v>
      </c>
      <c r="E70" s="3">
        <f t="shared" si="125"/>
        <v>111.72</v>
      </c>
      <c r="F70" s="3">
        <f t="shared" si="125"/>
        <v>183.54000000000002</v>
      </c>
      <c r="G70" s="3">
        <f t="shared" si="125"/>
        <v>66.5</v>
      </c>
      <c r="H70" s="3">
        <f t="shared" si="125"/>
        <v>180.88</v>
      </c>
      <c r="I70" s="3">
        <f t="shared" si="125"/>
        <v>1.33</v>
      </c>
      <c r="J70" s="3">
        <f t="shared" si="125"/>
        <v>1.33</v>
      </c>
      <c r="K70" s="3">
        <f t="shared" si="125"/>
        <v>1.3300000000000001E-2</v>
      </c>
      <c r="L70" s="3">
        <f t="shared" si="125"/>
        <v>39.900000000000006</v>
      </c>
      <c r="M70" s="3">
        <f t="shared" si="125"/>
        <v>131.64340000000001</v>
      </c>
      <c r="N70" s="3">
        <f t="shared" si="125"/>
        <v>174.21935999999999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26">(D70*100)/D$189</f>
        <v>5.1751979610498262</v>
      </c>
      <c r="E71" s="3">
        <f t="shared" si="126"/>
        <v>43.804826364953406</v>
      </c>
      <c r="F71" s="3">
        <f t="shared" si="126"/>
        <v>67.967708487631469</v>
      </c>
      <c r="G71" s="3">
        <f t="shared" si="126"/>
        <v>24.612997624383077</v>
      </c>
      <c r="H71" s="3">
        <f t="shared" si="126"/>
        <v>67.176706529005429</v>
      </c>
      <c r="I71" s="3">
        <f t="shared" si="126"/>
        <v>0.26212190122888068</v>
      </c>
      <c r="J71" s="3">
        <f t="shared" si="126"/>
        <v>0.26726684484456326</v>
      </c>
      <c r="K71" s="3">
        <f t="shared" si="126"/>
        <v>4.1144833650509464E-3</v>
      </c>
      <c r="L71" s="3">
        <f t="shared" si="126"/>
        <v>12.357162888311844</v>
      </c>
      <c r="M71" s="3">
        <f t="shared" si="126"/>
        <v>47.4389946825302</v>
      </c>
      <c r="N71" s="3">
        <f t="shared" si="126"/>
        <v>63.239133225037762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27">(D$3*D71)/100</f>
        <v>0.83320687172902208</v>
      </c>
      <c r="E72" s="13">
        <f t="shared" si="127"/>
        <v>26.76474890898653</v>
      </c>
      <c r="F72" s="13">
        <f t="shared" si="127"/>
        <v>3.5125711746407946</v>
      </c>
      <c r="G72" s="13">
        <f t="shared" si="127"/>
        <v>350.19373019972244</v>
      </c>
      <c r="H72" s="13">
        <f t="shared" si="127"/>
        <v>20.18458501077026</v>
      </c>
      <c r="I72" s="13">
        <f t="shared" si="127"/>
        <v>1.3106095061444034E-5</v>
      </c>
      <c r="J72" s="13">
        <f t="shared" si="127"/>
        <v>5.3453368968912653E-6</v>
      </c>
      <c r="K72" s="13">
        <f t="shared" si="127"/>
        <v>3.3327315256912665E-5</v>
      </c>
      <c r="L72" s="13">
        <f t="shared" si="127"/>
        <v>1.1121446599480661E-3</v>
      </c>
      <c r="M72" s="13">
        <f t="shared" si="127"/>
        <v>3.2732906330945839E-2</v>
      </c>
      <c r="N72" s="13">
        <f t="shared" si="127"/>
        <v>1.2647826645007553E-3</v>
      </c>
      <c r="O72" s="13">
        <f t="shared" ref="O72:O88" si="128">SUM(D72:N72)</f>
        <v>401.52400377825165</v>
      </c>
      <c r="P72" s="13">
        <f>(100*O72)/$O$189</f>
        <v>26.138979695377135</v>
      </c>
      <c r="Q72" s="18">
        <f t="shared" ref="Q72" si="129">(1000000*P72)/100</f>
        <v>261389.79695377135</v>
      </c>
      <c r="R72" s="30">
        <f t="shared" ref="R72" si="130">O72-G72-H72-J72-L72-N72</f>
        <v>31.143306295097609</v>
      </c>
      <c r="S72" s="13" t="e">
        <f t="shared" ref="S72" si="131">(100*R72)/$R$189</f>
        <v>#DIV/0!</v>
      </c>
      <c r="T72" s="18" t="e">
        <f t="shared" ref="T72" si="132">(1000000*S72)/100</f>
        <v>#DIV/0!</v>
      </c>
      <c r="U72" s="13" t="e">
        <f t="shared" ref="U72" si="133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>
        <v>2E-3</v>
      </c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34">D73*$B$76</f>
        <v>0</v>
      </c>
      <c r="E74" s="3">
        <f t="shared" si="134"/>
        <v>0</v>
      </c>
      <c r="F74" s="3">
        <f t="shared" si="134"/>
        <v>0</v>
      </c>
      <c r="G74" s="3">
        <f t="shared" si="134"/>
        <v>0</v>
      </c>
      <c r="H74" s="3">
        <f t="shared" si="134"/>
        <v>0</v>
      </c>
      <c r="I74" s="3">
        <f t="shared" si="134"/>
        <v>0</v>
      </c>
      <c r="J74" s="3">
        <f t="shared" si="134"/>
        <v>0</v>
      </c>
      <c r="K74" s="3">
        <f t="shared" si="134"/>
        <v>0</v>
      </c>
      <c r="L74" s="3">
        <f t="shared" si="134"/>
        <v>0</v>
      </c>
      <c r="M74" s="3">
        <f t="shared" si="134"/>
        <v>0</v>
      </c>
      <c r="N74" s="3">
        <f t="shared" si="134"/>
        <v>7.2000000000000007E-3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35">(D74*100)/D$189</f>
        <v>0</v>
      </c>
      <c r="E75" s="3">
        <f t="shared" si="135"/>
        <v>0</v>
      </c>
      <c r="F75" s="3">
        <f t="shared" si="135"/>
        <v>0</v>
      </c>
      <c r="G75" s="3">
        <f t="shared" si="135"/>
        <v>0</v>
      </c>
      <c r="H75" s="3">
        <f t="shared" si="135"/>
        <v>0</v>
      </c>
      <c r="I75" s="3">
        <f t="shared" si="135"/>
        <v>0</v>
      </c>
      <c r="J75" s="3">
        <f t="shared" si="135"/>
        <v>0</v>
      </c>
      <c r="K75" s="3">
        <f t="shared" si="135"/>
        <v>0</v>
      </c>
      <c r="L75" s="3">
        <f t="shared" si="135"/>
        <v>0</v>
      </c>
      <c r="M75" s="3">
        <f t="shared" si="135"/>
        <v>0</v>
      </c>
      <c r="N75" s="3">
        <f t="shared" si="135"/>
        <v>2.6134969111370403E-3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36">(D$3*D75)/100</f>
        <v>0</v>
      </c>
      <c r="E76" s="13">
        <f t="shared" si="136"/>
        <v>0</v>
      </c>
      <c r="F76" s="13">
        <f t="shared" si="136"/>
        <v>0</v>
      </c>
      <c r="G76" s="13">
        <f t="shared" si="136"/>
        <v>0</v>
      </c>
      <c r="H76" s="13">
        <f t="shared" si="136"/>
        <v>0</v>
      </c>
      <c r="I76" s="13">
        <f t="shared" si="136"/>
        <v>0</v>
      </c>
      <c r="J76" s="13">
        <f t="shared" si="136"/>
        <v>0</v>
      </c>
      <c r="K76" s="13">
        <f t="shared" si="136"/>
        <v>0</v>
      </c>
      <c r="L76" s="13">
        <f t="shared" si="136"/>
        <v>0</v>
      </c>
      <c r="M76" s="13">
        <f t="shared" si="136"/>
        <v>0</v>
      </c>
      <c r="N76" s="13">
        <f t="shared" si="136"/>
        <v>5.2269938222740804E-8</v>
      </c>
      <c r="O76" s="13">
        <f t="shared" si="128"/>
        <v>5.2269938222740804E-8</v>
      </c>
      <c r="P76" s="13">
        <f>(100*O76)/$O$189</f>
        <v>3.4027426530579021E-9</v>
      </c>
      <c r="Q76" s="18">
        <f t="shared" ref="Q76" si="137">(1000000*P76)/100</f>
        <v>3.4027426530579016E-5</v>
      </c>
      <c r="R76" s="30">
        <f t="shared" ref="R76" si="138">O76-G76-H76-J76-L76-N76</f>
        <v>0</v>
      </c>
      <c r="S76" s="13" t="e">
        <f t="shared" ref="S76" si="139">(100*R76)/$R$189</f>
        <v>#DIV/0!</v>
      </c>
      <c r="T76" s="18" t="e">
        <f t="shared" ref="T76" si="140">(1000000*S76)/100</f>
        <v>#DIV/0!</v>
      </c>
      <c r="U76" s="13" t="e">
        <f t="shared" ref="U76" si="141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/>
      <c r="F77" s="9"/>
      <c r="G77" s="9"/>
      <c r="H77" s="9"/>
      <c r="I77" s="9"/>
      <c r="J77" s="9"/>
      <c r="K77" s="9">
        <v>0.5</v>
      </c>
      <c r="L77" s="9">
        <v>0.5</v>
      </c>
      <c r="M77" s="9">
        <v>3</v>
      </c>
      <c r="N77" s="9"/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42">D77*$B$80</f>
        <v>0</v>
      </c>
      <c r="E78" s="3">
        <f t="shared" si="142"/>
        <v>0</v>
      </c>
      <c r="F78" s="3">
        <f t="shared" si="142"/>
        <v>0</v>
      </c>
      <c r="G78" s="3">
        <f t="shared" si="142"/>
        <v>0</v>
      </c>
      <c r="H78" s="3">
        <f t="shared" si="142"/>
        <v>0</v>
      </c>
      <c r="I78" s="3">
        <f t="shared" si="142"/>
        <v>0</v>
      </c>
      <c r="J78" s="3">
        <f t="shared" si="142"/>
        <v>0</v>
      </c>
      <c r="K78" s="3">
        <f t="shared" si="142"/>
        <v>2.1</v>
      </c>
      <c r="L78" s="3">
        <f t="shared" si="142"/>
        <v>2.1</v>
      </c>
      <c r="M78" s="3">
        <f t="shared" si="142"/>
        <v>12.600000000000001</v>
      </c>
      <c r="N78" s="3">
        <f t="shared" si="142"/>
        <v>0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43">(D78*100)/D$189</f>
        <v>0</v>
      </c>
      <c r="E79" s="3">
        <f t="shared" si="143"/>
        <v>0</v>
      </c>
      <c r="F79" s="3">
        <f t="shared" si="143"/>
        <v>0</v>
      </c>
      <c r="G79" s="3">
        <f t="shared" si="143"/>
        <v>0</v>
      </c>
      <c r="H79" s="3">
        <f t="shared" si="143"/>
        <v>0</v>
      </c>
      <c r="I79" s="3">
        <f t="shared" si="143"/>
        <v>0</v>
      </c>
      <c r="J79" s="3">
        <f t="shared" si="143"/>
        <v>0</v>
      </c>
      <c r="K79" s="3">
        <f t="shared" si="143"/>
        <v>0.64965526816593888</v>
      </c>
      <c r="L79" s="3">
        <f t="shared" si="143"/>
        <v>0.65037699412167593</v>
      </c>
      <c r="M79" s="3">
        <f t="shared" si="143"/>
        <v>4.5405339956266744</v>
      </c>
      <c r="N79" s="3">
        <f t="shared" si="143"/>
        <v>0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44">(D$3*D79)/100</f>
        <v>0</v>
      </c>
      <c r="E80" s="13">
        <f t="shared" si="144"/>
        <v>0</v>
      </c>
      <c r="F80" s="13">
        <f t="shared" si="144"/>
        <v>0</v>
      </c>
      <c r="G80" s="13">
        <f t="shared" si="144"/>
        <v>0</v>
      </c>
      <c r="H80" s="13">
        <f t="shared" si="144"/>
        <v>0</v>
      </c>
      <c r="I80" s="13">
        <f t="shared" si="144"/>
        <v>0</v>
      </c>
      <c r="J80" s="13">
        <f t="shared" si="144"/>
        <v>0</v>
      </c>
      <c r="K80" s="13">
        <f t="shared" si="144"/>
        <v>5.2622076721441056E-3</v>
      </c>
      <c r="L80" s="13">
        <f t="shared" si="144"/>
        <v>5.8533929470950825E-5</v>
      </c>
      <c r="M80" s="13">
        <f t="shared" si="144"/>
        <v>3.1329684569824058E-3</v>
      </c>
      <c r="N80" s="13">
        <f t="shared" si="144"/>
        <v>0</v>
      </c>
      <c r="O80" s="13">
        <f t="shared" si="128"/>
        <v>8.4537100585974634E-3</v>
      </c>
      <c r="P80" s="13">
        <f>(100*O80)/$O$189</f>
        <v>5.5033162025929514E-4</v>
      </c>
      <c r="Q80" s="18">
        <f t="shared" ref="Q80" si="145">(1000000*P80)/100</f>
        <v>5.5033162025929521</v>
      </c>
      <c r="R80" s="30">
        <f t="shared" ref="R80" si="146">O80-G80-H80-J80-L80-N80</f>
        <v>8.3951761291265123E-3</v>
      </c>
      <c r="S80" s="13" t="e">
        <f t="shared" ref="S80" si="147">(100*R80)/$R$189</f>
        <v>#DIV/0!</v>
      </c>
      <c r="T80" s="18" t="e">
        <f t="shared" ref="T80" si="148">(1000000*S80)/100</f>
        <v>#DIV/0!</v>
      </c>
      <c r="U80" s="13" t="e">
        <f t="shared" ref="U80" si="149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>
        <v>92.498999999999995</v>
      </c>
      <c r="J81" s="9">
        <v>92.5</v>
      </c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50">D81*$B$84</f>
        <v>0</v>
      </c>
      <c r="E82" s="3">
        <f t="shared" si="150"/>
        <v>0</v>
      </c>
      <c r="F82" s="3">
        <f t="shared" si="150"/>
        <v>0</v>
      </c>
      <c r="G82" s="3">
        <f t="shared" si="150"/>
        <v>0</v>
      </c>
      <c r="H82" s="3">
        <f t="shared" si="150"/>
        <v>0</v>
      </c>
      <c r="I82" s="3">
        <f t="shared" si="150"/>
        <v>480.9948</v>
      </c>
      <c r="J82" s="3">
        <f t="shared" si="150"/>
        <v>481</v>
      </c>
      <c r="K82" s="3">
        <f t="shared" si="150"/>
        <v>0</v>
      </c>
      <c r="L82" s="3">
        <f t="shared" si="150"/>
        <v>0</v>
      </c>
      <c r="M82" s="3">
        <f t="shared" si="150"/>
        <v>0</v>
      </c>
      <c r="N82" s="3">
        <f t="shared" si="150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51">(D82*100)/D$189</f>
        <v>0</v>
      </c>
      <c r="E83" s="3">
        <f t="shared" si="151"/>
        <v>0</v>
      </c>
      <c r="F83" s="3">
        <f t="shared" si="151"/>
        <v>0</v>
      </c>
      <c r="G83" s="3">
        <f t="shared" si="151"/>
        <v>0</v>
      </c>
      <c r="H83" s="3">
        <f t="shared" si="151"/>
        <v>0</v>
      </c>
      <c r="I83" s="3">
        <f t="shared" si="151"/>
        <v>94.796444704665589</v>
      </c>
      <c r="J83" s="3">
        <f t="shared" si="151"/>
        <v>96.658159676868351</v>
      </c>
      <c r="K83" s="3">
        <f t="shared" si="151"/>
        <v>0</v>
      </c>
      <c r="L83" s="3">
        <f t="shared" si="151"/>
        <v>0</v>
      </c>
      <c r="M83" s="3">
        <f t="shared" si="151"/>
        <v>0</v>
      </c>
      <c r="N83" s="3">
        <f t="shared" si="151"/>
        <v>0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52">(D$3*D83)/100</f>
        <v>0</v>
      </c>
      <c r="E84" s="13">
        <f t="shared" si="152"/>
        <v>0</v>
      </c>
      <c r="F84" s="13">
        <f t="shared" si="152"/>
        <v>0</v>
      </c>
      <c r="G84" s="13">
        <f t="shared" si="152"/>
        <v>0</v>
      </c>
      <c r="H84" s="13">
        <f t="shared" si="152"/>
        <v>0</v>
      </c>
      <c r="I84" s="13">
        <f t="shared" si="152"/>
        <v>4.7398222352332793E-3</v>
      </c>
      <c r="J84" s="13">
        <f t="shared" si="152"/>
        <v>1.933163193537367E-3</v>
      </c>
      <c r="K84" s="13">
        <f t="shared" si="152"/>
        <v>0</v>
      </c>
      <c r="L84" s="13">
        <f t="shared" si="152"/>
        <v>0</v>
      </c>
      <c r="M84" s="13">
        <f t="shared" si="152"/>
        <v>0</v>
      </c>
      <c r="N84" s="13">
        <f t="shared" si="152"/>
        <v>0</v>
      </c>
      <c r="O84" s="13">
        <f t="shared" si="128"/>
        <v>6.6729854287706468E-3</v>
      </c>
      <c r="P84" s="13">
        <f>(100*O84)/$O$189</f>
        <v>4.3440747997350754E-4</v>
      </c>
      <c r="Q84" s="18">
        <f t="shared" ref="Q84" si="153">(1000000*P84)/100</f>
        <v>4.3440747997350755</v>
      </c>
      <c r="R84" s="30">
        <f t="shared" ref="R84" si="154">O84-G84-H84-J84-L84-N84</f>
        <v>4.7398222352332802E-3</v>
      </c>
      <c r="S84" s="13" t="e">
        <f t="shared" ref="S84" si="155">(100*R84)/$R$189</f>
        <v>#DIV/0!</v>
      </c>
      <c r="T84" s="18" t="e">
        <f t="shared" ref="T84" si="156">(1000000*S84)/100</f>
        <v>#DIV/0!</v>
      </c>
      <c r="U84" s="13" t="e">
        <f t="shared" ref="U84" si="157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58">D85*$B$88</f>
        <v>0</v>
      </c>
      <c r="E86" s="3">
        <f t="shared" si="158"/>
        <v>0</v>
      </c>
      <c r="F86" s="3">
        <f t="shared" si="158"/>
        <v>0</v>
      </c>
      <c r="G86" s="3">
        <f t="shared" si="158"/>
        <v>0</v>
      </c>
      <c r="H86" s="3">
        <f t="shared" si="158"/>
        <v>0</v>
      </c>
      <c r="I86" s="3">
        <f t="shared" si="158"/>
        <v>0</v>
      </c>
      <c r="J86" s="3">
        <f t="shared" si="158"/>
        <v>0</v>
      </c>
      <c r="K86" s="3">
        <f t="shared" si="158"/>
        <v>0</v>
      </c>
      <c r="L86" s="3">
        <f t="shared" si="158"/>
        <v>0</v>
      </c>
      <c r="M86" s="3">
        <f t="shared" si="158"/>
        <v>0</v>
      </c>
      <c r="N86" s="3">
        <f t="shared" si="158"/>
        <v>0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59">(D86*100)/D$189</f>
        <v>0</v>
      </c>
      <c r="E87" s="3">
        <f t="shared" si="159"/>
        <v>0</v>
      </c>
      <c r="F87" s="3">
        <f t="shared" si="159"/>
        <v>0</v>
      </c>
      <c r="G87" s="3">
        <f t="shared" si="159"/>
        <v>0</v>
      </c>
      <c r="H87" s="3">
        <f t="shared" si="159"/>
        <v>0</v>
      </c>
      <c r="I87" s="3">
        <f t="shared" si="159"/>
        <v>0</v>
      </c>
      <c r="J87" s="3">
        <f t="shared" si="159"/>
        <v>0</v>
      </c>
      <c r="K87" s="3">
        <f t="shared" si="159"/>
        <v>0</v>
      </c>
      <c r="L87" s="3">
        <f t="shared" si="159"/>
        <v>0</v>
      </c>
      <c r="M87" s="3">
        <f t="shared" si="159"/>
        <v>0</v>
      </c>
      <c r="N87" s="3">
        <f t="shared" si="159"/>
        <v>0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60">(D$3*D87)/100</f>
        <v>0</v>
      </c>
      <c r="E88" s="13">
        <f t="shared" si="160"/>
        <v>0</v>
      </c>
      <c r="F88" s="13">
        <f t="shared" si="160"/>
        <v>0</v>
      </c>
      <c r="G88" s="13">
        <f t="shared" si="160"/>
        <v>0</v>
      </c>
      <c r="H88" s="13">
        <f t="shared" si="160"/>
        <v>0</v>
      </c>
      <c r="I88" s="13">
        <f t="shared" si="160"/>
        <v>0</v>
      </c>
      <c r="J88" s="13">
        <f t="shared" si="160"/>
        <v>0</v>
      </c>
      <c r="K88" s="13">
        <f t="shared" si="160"/>
        <v>0</v>
      </c>
      <c r="L88" s="13">
        <f t="shared" si="160"/>
        <v>0</v>
      </c>
      <c r="M88" s="13">
        <f t="shared" si="160"/>
        <v>0</v>
      </c>
      <c r="N88" s="13">
        <f t="shared" si="160"/>
        <v>0</v>
      </c>
      <c r="O88" s="13">
        <f t="shared" si="128"/>
        <v>0</v>
      </c>
      <c r="P88" s="13">
        <f>(100*O88)/$O$189</f>
        <v>0</v>
      </c>
      <c r="Q88" s="18">
        <f t="shared" ref="Q88" si="161">(1000000*P88)/100</f>
        <v>0</v>
      </c>
      <c r="R88" s="30">
        <f t="shared" ref="R88" si="162">O88-G88-H88-J88-L88-N88</f>
        <v>0</v>
      </c>
      <c r="S88" s="13" t="e">
        <f t="shared" ref="S88" si="163">(100*R88)/$R$189</f>
        <v>#DIV/0!</v>
      </c>
      <c r="T88" s="18" t="e">
        <f t="shared" ref="T88" si="164">(1000000*S88)/100</f>
        <v>#DIV/0!</v>
      </c>
      <c r="U88" s="13" t="e">
        <f t="shared" ref="U88" si="16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>
        <v>10</v>
      </c>
      <c r="N89" s="9">
        <v>5</v>
      </c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66">E89*$B$92</f>
        <v>0</v>
      </c>
      <c r="F90" s="3">
        <f t="shared" si="166"/>
        <v>0</v>
      </c>
      <c r="G90" s="3">
        <f t="shared" si="166"/>
        <v>0</v>
      </c>
      <c r="H90" s="3">
        <f t="shared" si="166"/>
        <v>0</v>
      </c>
      <c r="I90" s="3">
        <f t="shared" si="166"/>
        <v>0</v>
      </c>
      <c r="J90" s="3">
        <f t="shared" si="166"/>
        <v>0</v>
      </c>
      <c r="K90" s="3">
        <f t="shared" si="166"/>
        <v>0</v>
      </c>
      <c r="L90" s="3">
        <f t="shared" si="166"/>
        <v>0</v>
      </c>
      <c r="M90" s="3">
        <f t="shared" si="166"/>
        <v>53</v>
      </c>
      <c r="N90" s="3">
        <f t="shared" si="166"/>
        <v>26.5</v>
      </c>
      <c r="P90" s="3"/>
      <c r="R90" s="14"/>
    </row>
    <row r="91" spans="1:21" x14ac:dyDescent="0.2">
      <c r="C91" s="5" t="s">
        <v>18</v>
      </c>
      <c r="D91" s="3">
        <f t="shared" ref="D91:N91" si="167">(D90*100)/D$189</f>
        <v>0</v>
      </c>
      <c r="E91" s="3">
        <f t="shared" si="167"/>
        <v>0</v>
      </c>
      <c r="F91" s="3">
        <f t="shared" si="167"/>
        <v>0</v>
      </c>
      <c r="G91" s="3">
        <f t="shared" si="167"/>
        <v>0</v>
      </c>
      <c r="H91" s="3">
        <f t="shared" si="167"/>
        <v>0</v>
      </c>
      <c r="I91" s="3">
        <f t="shared" si="167"/>
        <v>0</v>
      </c>
      <c r="J91" s="3">
        <f t="shared" si="167"/>
        <v>0</v>
      </c>
      <c r="K91" s="3">
        <f t="shared" si="167"/>
        <v>0</v>
      </c>
      <c r="L91" s="3">
        <f t="shared" si="167"/>
        <v>0</v>
      </c>
      <c r="M91" s="3">
        <f t="shared" si="167"/>
        <v>19.099071568905849</v>
      </c>
      <c r="N91" s="3">
        <f t="shared" si="167"/>
        <v>9.6191205757127154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68">(E$3*E91)/100</f>
        <v>0</v>
      </c>
      <c r="F92" s="13">
        <f t="shared" si="168"/>
        <v>0</v>
      </c>
      <c r="G92" s="13">
        <f t="shared" si="168"/>
        <v>0</v>
      </c>
      <c r="H92" s="13">
        <f t="shared" si="168"/>
        <v>0</v>
      </c>
      <c r="I92" s="13">
        <f t="shared" si="168"/>
        <v>0</v>
      </c>
      <c r="J92" s="13">
        <f t="shared" si="168"/>
        <v>0</v>
      </c>
      <c r="K92" s="13">
        <f t="shared" si="168"/>
        <v>0</v>
      </c>
      <c r="L92" s="13">
        <f t="shared" si="168"/>
        <v>0</v>
      </c>
      <c r="M92" s="13">
        <f t="shared" si="168"/>
        <v>1.3178359382545038E-2</v>
      </c>
      <c r="N92" s="13">
        <f t="shared" si="168"/>
        <v>1.9238241151425432E-4</v>
      </c>
      <c r="O92" s="13">
        <f t="shared" ref="O92" si="169">SUM(D92:N92)</f>
        <v>1.3370741794059293E-2</v>
      </c>
      <c r="P92" s="13">
        <f>(100*O92)/$O$189</f>
        <v>8.7042753354308103E-4</v>
      </c>
      <c r="Q92" s="18">
        <f t="shared" ref="Q92" si="170">(1000000*P92)/100</f>
        <v>8.7042753354308111</v>
      </c>
      <c r="R92" s="30">
        <f t="shared" ref="R92" si="171">O92-G92-H92-J92-L92-N92</f>
        <v>1.3178359382545038E-2</v>
      </c>
      <c r="S92" s="13" t="e">
        <f t="shared" ref="S92" si="172">(100*R92)/$R$189</f>
        <v>#DIV/0!</v>
      </c>
      <c r="T92" s="18" t="e">
        <f t="shared" ref="T92" si="173">(1000000*S92)/100</f>
        <v>#DIV/0!</v>
      </c>
      <c r="U92" s="13" t="e">
        <f t="shared" ref="U92" si="174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75">D93*$B$156</f>
        <v>0</v>
      </c>
      <c r="E94" s="3">
        <f t="shared" si="175"/>
        <v>0</v>
      </c>
      <c r="F94" s="3">
        <f t="shared" si="175"/>
        <v>0</v>
      </c>
      <c r="G94" s="3">
        <f t="shared" si="175"/>
        <v>0</v>
      </c>
      <c r="H94" s="3">
        <f t="shared" si="175"/>
        <v>0</v>
      </c>
      <c r="I94" s="3">
        <f t="shared" si="175"/>
        <v>0</v>
      </c>
      <c r="J94" s="3">
        <f t="shared" si="175"/>
        <v>0</v>
      </c>
      <c r="K94" s="3">
        <f t="shared" si="175"/>
        <v>0</v>
      </c>
      <c r="L94" s="3">
        <f t="shared" si="175"/>
        <v>0</v>
      </c>
      <c r="M94" s="3">
        <f t="shared" si="175"/>
        <v>0</v>
      </c>
      <c r="N94" s="3">
        <f t="shared" si="175"/>
        <v>0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76">(D94*100)/D$189</f>
        <v>0</v>
      </c>
      <c r="E95" s="3">
        <f t="shared" si="176"/>
        <v>0</v>
      </c>
      <c r="F95" s="3">
        <f t="shared" si="176"/>
        <v>0</v>
      </c>
      <c r="G95" s="3">
        <f t="shared" si="176"/>
        <v>0</v>
      </c>
      <c r="H95" s="3">
        <f t="shared" si="176"/>
        <v>0</v>
      </c>
      <c r="I95" s="3">
        <f t="shared" si="176"/>
        <v>0</v>
      </c>
      <c r="J95" s="3">
        <f t="shared" si="176"/>
        <v>0</v>
      </c>
      <c r="K95" s="3">
        <f t="shared" si="176"/>
        <v>0</v>
      </c>
      <c r="L95" s="3">
        <f t="shared" si="176"/>
        <v>0</v>
      </c>
      <c r="M95" s="3">
        <f t="shared" si="176"/>
        <v>0</v>
      </c>
      <c r="N95" s="3">
        <f t="shared" si="176"/>
        <v>0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77">(D$3*D95)/100</f>
        <v>0</v>
      </c>
      <c r="E96" s="13">
        <f t="shared" si="177"/>
        <v>0</v>
      </c>
      <c r="F96" s="13">
        <f t="shared" si="177"/>
        <v>0</v>
      </c>
      <c r="G96" s="13">
        <f t="shared" si="177"/>
        <v>0</v>
      </c>
      <c r="H96" s="13">
        <f t="shared" si="177"/>
        <v>0</v>
      </c>
      <c r="I96" s="13">
        <f t="shared" si="177"/>
        <v>0</v>
      </c>
      <c r="J96" s="13">
        <f t="shared" si="177"/>
        <v>0</v>
      </c>
      <c r="K96" s="13">
        <f t="shared" si="177"/>
        <v>0</v>
      </c>
      <c r="L96" s="13">
        <f t="shared" si="177"/>
        <v>0</v>
      </c>
      <c r="M96" s="13">
        <f t="shared" si="177"/>
        <v>0</v>
      </c>
      <c r="N96" s="13">
        <f t="shared" si="177"/>
        <v>0</v>
      </c>
      <c r="O96" s="13">
        <f>SUM(D96:N96)</f>
        <v>0</v>
      </c>
      <c r="P96" s="13">
        <f>(100*O96)/$O$189</f>
        <v>0</v>
      </c>
      <c r="Q96" s="18">
        <f t="shared" ref="Q96" si="178">(1000000*P96)/100</f>
        <v>0</v>
      </c>
      <c r="R96" s="30">
        <f t="shared" ref="R96" si="179">O96-G96-H96-J96-L96-N96</f>
        <v>0</v>
      </c>
      <c r="S96" s="13" t="e">
        <f t="shared" ref="S96" si="180">(100*R96)/$R$189</f>
        <v>#DIV/0!</v>
      </c>
      <c r="T96" s="18" t="e">
        <f t="shared" ref="T96" si="181">(1000000*S96)/100</f>
        <v>#DIV/0!</v>
      </c>
      <c r="U96" s="13" t="e">
        <f t="shared" ref="U96" si="182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83">D97*$B$160</f>
        <v>0</v>
      </c>
      <c r="E98" s="3">
        <f t="shared" si="183"/>
        <v>0</v>
      </c>
      <c r="F98" s="3">
        <f t="shared" si="183"/>
        <v>0</v>
      </c>
      <c r="G98" s="3">
        <f t="shared" si="183"/>
        <v>0</v>
      </c>
      <c r="H98" s="3">
        <f t="shared" si="183"/>
        <v>0</v>
      </c>
      <c r="I98" s="3">
        <f t="shared" si="183"/>
        <v>0</v>
      </c>
      <c r="J98" s="3">
        <f t="shared" si="183"/>
        <v>0</v>
      </c>
      <c r="K98" s="3">
        <f t="shared" si="183"/>
        <v>0</v>
      </c>
      <c r="L98" s="3">
        <f t="shared" si="183"/>
        <v>0</v>
      </c>
      <c r="M98" s="3">
        <f t="shared" si="183"/>
        <v>0</v>
      </c>
      <c r="N98" s="3">
        <f t="shared" si="183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84">(D98*100)/D$189</f>
        <v>0</v>
      </c>
      <c r="E99" s="3">
        <f t="shared" si="184"/>
        <v>0</v>
      </c>
      <c r="F99" s="3">
        <f t="shared" si="184"/>
        <v>0</v>
      </c>
      <c r="G99" s="3">
        <f t="shared" si="184"/>
        <v>0</v>
      </c>
      <c r="H99" s="3">
        <f t="shared" si="184"/>
        <v>0</v>
      </c>
      <c r="I99" s="3">
        <f t="shared" si="184"/>
        <v>0</v>
      </c>
      <c r="J99" s="3">
        <f t="shared" si="184"/>
        <v>0</v>
      </c>
      <c r="K99" s="3">
        <f t="shared" si="184"/>
        <v>0</v>
      </c>
      <c r="L99" s="3">
        <f t="shared" si="184"/>
        <v>0</v>
      </c>
      <c r="M99" s="3">
        <f t="shared" si="184"/>
        <v>0</v>
      </c>
      <c r="N99" s="3">
        <f t="shared" si="184"/>
        <v>0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85">(D$3*D99)/100</f>
        <v>0</v>
      </c>
      <c r="E100" s="13">
        <f t="shared" si="185"/>
        <v>0</v>
      </c>
      <c r="F100" s="13">
        <f t="shared" si="185"/>
        <v>0</v>
      </c>
      <c r="G100" s="13">
        <f t="shared" si="185"/>
        <v>0</v>
      </c>
      <c r="H100" s="13">
        <f t="shared" si="185"/>
        <v>0</v>
      </c>
      <c r="I100" s="13">
        <f t="shared" si="185"/>
        <v>0</v>
      </c>
      <c r="J100" s="13">
        <f t="shared" si="185"/>
        <v>0</v>
      </c>
      <c r="K100" s="13">
        <f t="shared" si="185"/>
        <v>0</v>
      </c>
      <c r="L100" s="13">
        <f t="shared" si="185"/>
        <v>0</v>
      </c>
      <c r="M100" s="13">
        <f t="shared" si="185"/>
        <v>0</v>
      </c>
      <c r="N100" s="13">
        <f t="shared" si="185"/>
        <v>0</v>
      </c>
      <c r="O100" s="13">
        <f>SUM(D100:N100)</f>
        <v>0</v>
      </c>
      <c r="P100" s="13">
        <f>(100*O100)/$O$189</f>
        <v>0</v>
      </c>
      <c r="Q100" s="18">
        <f t="shared" ref="Q100" si="186">(1000000*P100)/100</f>
        <v>0</v>
      </c>
      <c r="R100" s="30">
        <f t="shared" ref="R100" si="187">O100-G100-H100-J100-L100-N100</f>
        <v>0</v>
      </c>
      <c r="S100" s="13" t="e">
        <f t="shared" ref="S100" si="188">(100*R100)/$R$189</f>
        <v>#DIV/0!</v>
      </c>
      <c r="T100" s="18" t="e">
        <f t="shared" ref="T100" si="189">(1000000*S100)/100</f>
        <v>#DIV/0!</v>
      </c>
      <c r="U100" s="13" t="e">
        <f t="shared" ref="U100" si="190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/>
      <c r="J101" s="9"/>
      <c r="K101" s="9">
        <v>15</v>
      </c>
      <c r="L101" s="9"/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91">D101*$B$164</f>
        <v>0</v>
      </c>
      <c r="E102" s="3">
        <f t="shared" si="191"/>
        <v>0</v>
      </c>
      <c r="F102" s="3">
        <f t="shared" si="191"/>
        <v>0</v>
      </c>
      <c r="G102" s="3">
        <f t="shared" si="191"/>
        <v>0</v>
      </c>
      <c r="H102" s="3">
        <f t="shared" si="191"/>
        <v>0</v>
      </c>
      <c r="I102" s="3">
        <f t="shared" si="191"/>
        <v>0</v>
      </c>
      <c r="J102" s="3">
        <f t="shared" si="191"/>
        <v>0</v>
      </c>
      <c r="K102" s="3">
        <f t="shared" si="191"/>
        <v>27</v>
      </c>
      <c r="L102" s="3">
        <f t="shared" si="191"/>
        <v>0</v>
      </c>
      <c r="M102" s="3">
        <f t="shared" si="191"/>
        <v>0</v>
      </c>
      <c r="N102" s="3">
        <f t="shared" si="191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92">(D102*100)/D$189</f>
        <v>0</v>
      </c>
      <c r="E103" s="3">
        <f t="shared" si="192"/>
        <v>0</v>
      </c>
      <c r="F103" s="3">
        <f t="shared" si="192"/>
        <v>0</v>
      </c>
      <c r="G103" s="3">
        <f t="shared" si="192"/>
        <v>0</v>
      </c>
      <c r="H103" s="3">
        <f t="shared" si="192"/>
        <v>0</v>
      </c>
      <c r="I103" s="3">
        <f t="shared" si="192"/>
        <v>0</v>
      </c>
      <c r="J103" s="3">
        <f t="shared" si="192"/>
        <v>0</v>
      </c>
      <c r="K103" s="3">
        <f t="shared" si="192"/>
        <v>8.3527105907049286</v>
      </c>
      <c r="L103" s="3">
        <f t="shared" si="192"/>
        <v>0</v>
      </c>
      <c r="M103" s="3">
        <f t="shared" si="192"/>
        <v>0</v>
      </c>
      <c r="N103" s="3">
        <f t="shared" si="192"/>
        <v>0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93">(D$3*D103)/100</f>
        <v>0</v>
      </c>
      <c r="E104" s="13">
        <f t="shared" si="193"/>
        <v>0</v>
      </c>
      <c r="F104" s="13">
        <f t="shared" si="193"/>
        <v>0</v>
      </c>
      <c r="G104" s="13">
        <f t="shared" si="193"/>
        <v>0</v>
      </c>
      <c r="H104" s="13">
        <f t="shared" si="193"/>
        <v>0</v>
      </c>
      <c r="I104" s="13">
        <f t="shared" si="193"/>
        <v>0</v>
      </c>
      <c r="J104" s="13">
        <f t="shared" si="193"/>
        <v>0</v>
      </c>
      <c r="K104" s="13">
        <f t="shared" si="193"/>
        <v>6.7656955784709927E-2</v>
      </c>
      <c r="L104" s="13">
        <f t="shared" si="193"/>
        <v>0</v>
      </c>
      <c r="M104" s="13">
        <f t="shared" si="193"/>
        <v>0</v>
      </c>
      <c r="N104" s="13">
        <f t="shared" si="193"/>
        <v>0</v>
      </c>
      <c r="O104" s="13">
        <f>SUM(D104:N104)</f>
        <v>6.7656955784709927E-2</v>
      </c>
      <c r="P104" s="13">
        <f>(100*O104)/$O$189</f>
        <v>4.4044285693172064E-3</v>
      </c>
      <c r="Q104" s="18">
        <f t="shared" ref="Q104" si="194">(1000000*P104)/100</f>
        <v>44.044285693172057</v>
      </c>
      <c r="R104" s="30">
        <f t="shared" ref="R104" si="195">O104-G104-H104-J104-L104-N104</f>
        <v>6.7656955784709927E-2</v>
      </c>
      <c r="S104" s="13" t="e">
        <f t="shared" ref="S104" si="196">(100*R104)/$R$189</f>
        <v>#DIV/0!</v>
      </c>
      <c r="T104" s="18" t="e">
        <f t="shared" ref="T104" si="197">(1000000*S104)/100</f>
        <v>#DIV/0!</v>
      </c>
      <c r="U104" s="13" t="e">
        <f t="shared" ref="U104" si="198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>
        <v>8</v>
      </c>
      <c r="N105" s="9">
        <v>5</v>
      </c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99">D105*$B$168</f>
        <v>0</v>
      </c>
      <c r="E106" s="3">
        <f t="shared" si="199"/>
        <v>0</v>
      </c>
      <c r="F106" s="3">
        <f t="shared" si="199"/>
        <v>0</v>
      </c>
      <c r="G106" s="3">
        <f t="shared" si="199"/>
        <v>0</v>
      </c>
      <c r="H106" s="3">
        <f t="shared" si="199"/>
        <v>0</v>
      </c>
      <c r="I106" s="3">
        <f t="shared" si="199"/>
        <v>0</v>
      </c>
      <c r="J106" s="3">
        <f t="shared" si="199"/>
        <v>0</v>
      </c>
      <c r="K106" s="3">
        <f t="shared" si="199"/>
        <v>0</v>
      </c>
      <c r="L106" s="3">
        <f t="shared" si="199"/>
        <v>0</v>
      </c>
      <c r="M106" s="3">
        <f t="shared" si="199"/>
        <v>12</v>
      </c>
      <c r="N106" s="3">
        <f t="shared" si="199"/>
        <v>7.5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200">(D106*100)/D$189</f>
        <v>0</v>
      </c>
      <c r="E107" s="3">
        <f t="shared" si="200"/>
        <v>0</v>
      </c>
      <c r="F107" s="3">
        <f t="shared" si="200"/>
        <v>0</v>
      </c>
      <c r="G107" s="3">
        <f t="shared" si="200"/>
        <v>0</v>
      </c>
      <c r="H107" s="3">
        <f t="shared" si="200"/>
        <v>0</v>
      </c>
      <c r="I107" s="3">
        <f t="shared" si="200"/>
        <v>0</v>
      </c>
      <c r="J107" s="3">
        <f t="shared" si="200"/>
        <v>0</v>
      </c>
      <c r="K107" s="3">
        <f t="shared" si="200"/>
        <v>0</v>
      </c>
      <c r="L107" s="3">
        <f t="shared" si="200"/>
        <v>0</v>
      </c>
      <c r="M107" s="3">
        <f t="shared" si="200"/>
        <v>4.3243180910730228</v>
      </c>
      <c r="N107" s="3">
        <f t="shared" si="200"/>
        <v>2.7223926157677498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201">(D$3*D107)/100</f>
        <v>0</v>
      </c>
      <c r="E108" s="13">
        <f t="shared" si="201"/>
        <v>0</v>
      </c>
      <c r="F108" s="13">
        <f t="shared" si="201"/>
        <v>0</v>
      </c>
      <c r="G108" s="13">
        <f t="shared" si="201"/>
        <v>0</v>
      </c>
      <c r="H108" s="13">
        <f t="shared" si="201"/>
        <v>0</v>
      </c>
      <c r="I108" s="13">
        <f t="shared" si="201"/>
        <v>0</v>
      </c>
      <c r="J108" s="13">
        <f t="shared" si="201"/>
        <v>0</v>
      </c>
      <c r="K108" s="13">
        <f t="shared" si="201"/>
        <v>0</v>
      </c>
      <c r="L108" s="13">
        <f t="shared" si="201"/>
        <v>0</v>
      </c>
      <c r="M108" s="13">
        <f t="shared" si="201"/>
        <v>2.9837794828403859E-3</v>
      </c>
      <c r="N108" s="13">
        <f t="shared" si="201"/>
        <v>5.4447852315354994E-5</v>
      </c>
      <c r="O108" s="13">
        <f>SUM(D108:N108)</f>
        <v>3.0382273351557409E-3</v>
      </c>
      <c r="P108" s="13">
        <f>(100*O108)/$O$189</f>
        <v>1.9778683684234879E-4</v>
      </c>
      <c r="Q108" s="18">
        <f t="shared" ref="Q108" si="202">(1000000*P108)/100</f>
        <v>1.9778683684234877</v>
      </c>
      <c r="R108" s="30">
        <f t="shared" ref="R108" si="203">O108-G108-H108-J108-L108-N108</f>
        <v>2.9837794828403859E-3</v>
      </c>
      <c r="S108" s="13" t="e">
        <f t="shared" ref="S108" si="204">(100*R108)/$R$189</f>
        <v>#DIV/0!</v>
      </c>
      <c r="T108" s="18" t="e">
        <f t="shared" ref="T108" si="205">(1000000*S108)/100</f>
        <v>#DIV/0!</v>
      </c>
      <c r="U108" s="13" t="e">
        <f t="shared" ref="U108" si="206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/>
      <c r="J109" s="9"/>
      <c r="K109" s="9">
        <v>5.0000000000000001E-3</v>
      </c>
      <c r="L109" s="9"/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207">D109*$B$172</f>
        <v>0</v>
      </c>
      <c r="E110" s="3">
        <f t="shared" si="207"/>
        <v>0</v>
      </c>
      <c r="F110" s="3">
        <f t="shared" si="207"/>
        <v>0</v>
      </c>
      <c r="G110" s="3">
        <f t="shared" si="207"/>
        <v>0</v>
      </c>
      <c r="H110" s="3">
        <f t="shared" si="207"/>
        <v>0</v>
      </c>
      <c r="I110" s="3">
        <f t="shared" si="207"/>
        <v>0</v>
      </c>
      <c r="J110" s="3">
        <f t="shared" si="207"/>
        <v>0</v>
      </c>
      <c r="K110" s="3">
        <f t="shared" si="207"/>
        <v>0</v>
      </c>
      <c r="L110" s="3">
        <f t="shared" si="207"/>
        <v>0</v>
      </c>
      <c r="M110" s="3">
        <f t="shared" si="207"/>
        <v>0</v>
      </c>
      <c r="N110" s="3">
        <f t="shared" si="207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208">(D110*100)/D$189</f>
        <v>0</v>
      </c>
      <c r="E111" s="3">
        <f t="shared" si="208"/>
        <v>0</v>
      </c>
      <c r="F111" s="3">
        <f t="shared" si="208"/>
        <v>0</v>
      </c>
      <c r="G111" s="3">
        <f t="shared" si="208"/>
        <v>0</v>
      </c>
      <c r="H111" s="3">
        <f t="shared" si="208"/>
        <v>0</v>
      </c>
      <c r="I111" s="3">
        <f t="shared" si="208"/>
        <v>0</v>
      </c>
      <c r="J111" s="3">
        <f t="shared" si="208"/>
        <v>0</v>
      </c>
      <c r="K111" s="3">
        <f t="shared" si="208"/>
        <v>0</v>
      </c>
      <c r="L111" s="3">
        <f t="shared" si="208"/>
        <v>0</v>
      </c>
      <c r="M111" s="3">
        <f t="shared" si="208"/>
        <v>0</v>
      </c>
      <c r="N111" s="3">
        <f t="shared" si="208"/>
        <v>0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209">(D$3*D111)/100</f>
        <v>0</v>
      </c>
      <c r="E112" s="13">
        <f t="shared" si="209"/>
        <v>0</v>
      </c>
      <c r="F112" s="13">
        <f t="shared" si="209"/>
        <v>0</v>
      </c>
      <c r="G112" s="13">
        <f t="shared" si="209"/>
        <v>0</v>
      </c>
      <c r="H112" s="13">
        <f t="shared" si="209"/>
        <v>0</v>
      </c>
      <c r="I112" s="13">
        <f t="shared" si="209"/>
        <v>0</v>
      </c>
      <c r="J112" s="13">
        <f t="shared" si="209"/>
        <v>0</v>
      </c>
      <c r="K112" s="13">
        <f t="shared" si="209"/>
        <v>0</v>
      </c>
      <c r="L112" s="13">
        <f t="shared" si="209"/>
        <v>0</v>
      </c>
      <c r="M112" s="13">
        <f t="shared" si="209"/>
        <v>0</v>
      </c>
      <c r="N112" s="13">
        <f t="shared" si="209"/>
        <v>0</v>
      </c>
      <c r="O112" s="13">
        <f>SUM(D112:N112)</f>
        <v>0</v>
      </c>
      <c r="P112" s="13">
        <f>(100*O112)/$O$189</f>
        <v>0</v>
      </c>
      <c r="Q112" s="18">
        <f t="shared" ref="Q112" si="210">(1000000*P112)/100</f>
        <v>0</v>
      </c>
      <c r="R112" s="30">
        <f t="shared" ref="R112" si="211">O112-G112-H112-J112-L112-N112</f>
        <v>0</v>
      </c>
      <c r="S112" s="13" t="e">
        <f t="shared" ref="S112" si="212">(100*R112)/$R$189</f>
        <v>#DIV/0!</v>
      </c>
      <c r="T112" s="18" t="e">
        <f t="shared" ref="T112" si="213">(1000000*S112)/100</f>
        <v>#DIV/0!</v>
      </c>
      <c r="U112" s="13" t="e">
        <f t="shared" ref="U112" si="214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215">D113*$B$176</f>
        <v>0</v>
      </c>
      <c r="E114" s="3">
        <f t="shared" si="215"/>
        <v>0</v>
      </c>
      <c r="F114" s="3">
        <f t="shared" si="215"/>
        <v>0</v>
      </c>
      <c r="G114" s="3">
        <f t="shared" si="215"/>
        <v>0</v>
      </c>
      <c r="H114" s="3">
        <f t="shared" si="215"/>
        <v>0</v>
      </c>
      <c r="I114" s="3">
        <f t="shared" si="215"/>
        <v>0</v>
      </c>
      <c r="J114" s="3">
        <f t="shared" si="215"/>
        <v>0</v>
      </c>
      <c r="K114" s="3">
        <f t="shared" si="215"/>
        <v>0</v>
      </c>
      <c r="L114" s="3">
        <f t="shared" si="215"/>
        <v>0</v>
      </c>
      <c r="M114" s="3">
        <f t="shared" si="215"/>
        <v>0</v>
      </c>
      <c r="N114" s="3">
        <f t="shared" si="215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216">(D114*100)/D$189</f>
        <v>0</v>
      </c>
      <c r="E115" s="3">
        <f t="shared" si="216"/>
        <v>0</v>
      </c>
      <c r="F115" s="3">
        <f t="shared" si="216"/>
        <v>0</v>
      </c>
      <c r="G115" s="3">
        <f t="shared" si="216"/>
        <v>0</v>
      </c>
      <c r="H115" s="3">
        <f t="shared" si="216"/>
        <v>0</v>
      </c>
      <c r="I115" s="3">
        <f t="shared" si="216"/>
        <v>0</v>
      </c>
      <c r="J115" s="3">
        <f t="shared" si="216"/>
        <v>0</v>
      </c>
      <c r="K115" s="3">
        <f t="shared" si="216"/>
        <v>0</v>
      </c>
      <c r="L115" s="3">
        <f t="shared" si="216"/>
        <v>0</v>
      </c>
      <c r="M115" s="3">
        <f t="shared" si="216"/>
        <v>0</v>
      </c>
      <c r="N115" s="3">
        <f t="shared" si="216"/>
        <v>0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217">(D$3*D115)/100</f>
        <v>0</v>
      </c>
      <c r="E116" s="13">
        <f t="shared" si="217"/>
        <v>0</v>
      </c>
      <c r="F116" s="13">
        <f t="shared" si="217"/>
        <v>0</v>
      </c>
      <c r="G116" s="13">
        <f t="shared" si="217"/>
        <v>0</v>
      </c>
      <c r="H116" s="13">
        <f t="shared" si="217"/>
        <v>0</v>
      </c>
      <c r="I116" s="13">
        <f t="shared" si="217"/>
        <v>0</v>
      </c>
      <c r="J116" s="13">
        <f t="shared" si="217"/>
        <v>0</v>
      </c>
      <c r="K116" s="13">
        <f t="shared" si="217"/>
        <v>0</v>
      </c>
      <c r="L116" s="13">
        <f t="shared" si="217"/>
        <v>0</v>
      </c>
      <c r="M116" s="13">
        <f t="shared" si="217"/>
        <v>0</v>
      </c>
      <c r="N116" s="13">
        <f t="shared" si="217"/>
        <v>0</v>
      </c>
      <c r="O116" s="13">
        <f>SUM(D116:N116)</f>
        <v>0</v>
      </c>
      <c r="P116" s="13">
        <f>(100*O116)/$O$189</f>
        <v>0</v>
      </c>
      <c r="Q116" s="18">
        <f t="shared" ref="Q116" si="218">(1000000*P116)/100</f>
        <v>0</v>
      </c>
      <c r="R116" s="30">
        <f t="shared" ref="R116" si="219">O116-G116-H116-J116-L116-N116</f>
        <v>0</v>
      </c>
      <c r="S116" s="13" t="e">
        <f t="shared" ref="S116" si="220">(100*R116)/$R$189</f>
        <v>#DIV/0!</v>
      </c>
      <c r="T116" s="18" t="e">
        <f t="shared" ref="T116" si="221">(1000000*S116)/100</f>
        <v>#DIV/0!</v>
      </c>
      <c r="U116" s="13" t="e">
        <f t="shared" ref="U116" si="222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223">D117*$B$180</f>
        <v>0</v>
      </c>
      <c r="E118" s="3">
        <f t="shared" si="223"/>
        <v>0</v>
      </c>
      <c r="F118" s="3">
        <f t="shared" si="223"/>
        <v>0</v>
      </c>
      <c r="G118" s="3">
        <f t="shared" si="223"/>
        <v>0</v>
      </c>
      <c r="H118" s="3">
        <f t="shared" si="223"/>
        <v>0</v>
      </c>
      <c r="I118" s="3">
        <f t="shared" si="223"/>
        <v>0</v>
      </c>
      <c r="J118" s="3">
        <f t="shared" si="223"/>
        <v>0</v>
      </c>
      <c r="K118" s="3">
        <f t="shared" si="223"/>
        <v>0</v>
      </c>
      <c r="L118" s="3">
        <f t="shared" si="223"/>
        <v>0</v>
      </c>
      <c r="M118" s="3">
        <f t="shared" si="223"/>
        <v>0</v>
      </c>
      <c r="N118" s="3">
        <f t="shared" si="223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224">(D118*100)/D$189</f>
        <v>0</v>
      </c>
      <c r="E119" s="3">
        <f t="shared" si="224"/>
        <v>0</v>
      </c>
      <c r="F119" s="3">
        <f t="shared" si="224"/>
        <v>0</v>
      </c>
      <c r="G119" s="3">
        <f t="shared" si="224"/>
        <v>0</v>
      </c>
      <c r="H119" s="3">
        <f t="shared" si="224"/>
        <v>0</v>
      </c>
      <c r="I119" s="3">
        <f t="shared" si="224"/>
        <v>0</v>
      </c>
      <c r="J119" s="3">
        <f t="shared" si="224"/>
        <v>0</v>
      </c>
      <c r="K119" s="3">
        <f t="shared" si="224"/>
        <v>0</v>
      </c>
      <c r="L119" s="3">
        <f t="shared" si="224"/>
        <v>0</v>
      </c>
      <c r="M119" s="3">
        <f t="shared" si="224"/>
        <v>0</v>
      </c>
      <c r="N119" s="3">
        <f t="shared" si="224"/>
        <v>0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225">(D$3*D119)/100</f>
        <v>0</v>
      </c>
      <c r="E120" s="13">
        <f t="shared" si="225"/>
        <v>0</v>
      </c>
      <c r="F120" s="13">
        <f t="shared" si="225"/>
        <v>0</v>
      </c>
      <c r="G120" s="13">
        <f t="shared" si="225"/>
        <v>0</v>
      </c>
      <c r="H120" s="13">
        <f t="shared" si="225"/>
        <v>0</v>
      </c>
      <c r="I120" s="13">
        <f t="shared" si="225"/>
        <v>0</v>
      </c>
      <c r="J120" s="13">
        <f t="shared" si="225"/>
        <v>0</v>
      </c>
      <c r="K120" s="13">
        <f t="shared" si="225"/>
        <v>0</v>
      </c>
      <c r="L120" s="13">
        <f t="shared" si="225"/>
        <v>0</v>
      </c>
      <c r="M120" s="13">
        <f t="shared" si="225"/>
        <v>0</v>
      </c>
      <c r="N120" s="13">
        <f t="shared" si="225"/>
        <v>0</v>
      </c>
      <c r="O120" s="13">
        <f>SUM(D120:N120)</f>
        <v>0</v>
      </c>
      <c r="P120" s="13">
        <f>(100*O120)/$O$189</f>
        <v>0</v>
      </c>
      <c r="Q120" s="18">
        <f t="shared" ref="Q120" si="226">(1000000*P120)/100</f>
        <v>0</v>
      </c>
      <c r="R120" s="30">
        <f t="shared" ref="R120" si="227">O120-G120-H120-J120-L120-N120</f>
        <v>0</v>
      </c>
      <c r="S120" s="13" t="e">
        <f t="shared" ref="S120" si="228">(100*R120)/$R$189</f>
        <v>#DIV/0!</v>
      </c>
      <c r="T120" s="18" t="e">
        <f t="shared" ref="T120" si="229">(1000000*S120)/100</f>
        <v>#DIV/0!</v>
      </c>
      <c r="U120" s="13" t="e">
        <f t="shared" ref="U120" si="230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31">D121*$B$184</f>
        <v>0</v>
      </c>
      <c r="E122" s="3">
        <f t="shared" si="231"/>
        <v>0</v>
      </c>
      <c r="F122" s="3">
        <f t="shared" si="231"/>
        <v>0</v>
      </c>
      <c r="G122" s="3">
        <f t="shared" si="231"/>
        <v>0</v>
      </c>
      <c r="H122" s="3">
        <f t="shared" si="231"/>
        <v>0</v>
      </c>
      <c r="I122" s="3">
        <f t="shared" si="231"/>
        <v>0</v>
      </c>
      <c r="J122" s="3">
        <f t="shared" si="231"/>
        <v>0</v>
      </c>
      <c r="K122" s="3">
        <f t="shared" si="231"/>
        <v>0</v>
      </c>
      <c r="L122" s="3">
        <f t="shared" si="231"/>
        <v>0</v>
      </c>
      <c r="M122" s="3">
        <f t="shared" si="231"/>
        <v>0</v>
      </c>
      <c r="N122" s="3">
        <f t="shared" si="231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32">(D122*100)/D$189</f>
        <v>0</v>
      </c>
      <c r="E123" s="3">
        <f t="shared" si="232"/>
        <v>0</v>
      </c>
      <c r="F123" s="3">
        <f t="shared" si="232"/>
        <v>0</v>
      </c>
      <c r="G123" s="3">
        <f t="shared" si="232"/>
        <v>0</v>
      </c>
      <c r="H123" s="3">
        <f t="shared" si="232"/>
        <v>0</v>
      </c>
      <c r="I123" s="3">
        <f t="shared" si="232"/>
        <v>0</v>
      </c>
      <c r="J123" s="3">
        <f t="shared" si="232"/>
        <v>0</v>
      </c>
      <c r="K123" s="3">
        <f t="shared" si="232"/>
        <v>0</v>
      </c>
      <c r="L123" s="3">
        <f t="shared" si="232"/>
        <v>0</v>
      </c>
      <c r="M123" s="3">
        <f t="shared" si="232"/>
        <v>0</v>
      </c>
      <c r="N123" s="3">
        <f t="shared" si="232"/>
        <v>0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33">(D$3*D123)/100</f>
        <v>0</v>
      </c>
      <c r="E124" s="13">
        <f t="shared" si="233"/>
        <v>0</v>
      </c>
      <c r="F124" s="13">
        <f t="shared" si="233"/>
        <v>0</v>
      </c>
      <c r="G124" s="13">
        <f t="shared" si="233"/>
        <v>0</v>
      </c>
      <c r="H124" s="13">
        <f t="shared" si="233"/>
        <v>0</v>
      </c>
      <c r="I124" s="13">
        <f t="shared" si="233"/>
        <v>0</v>
      </c>
      <c r="J124" s="13">
        <f t="shared" si="233"/>
        <v>0</v>
      </c>
      <c r="K124" s="13">
        <f t="shared" si="233"/>
        <v>0</v>
      </c>
      <c r="L124" s="13">
        <f t="shared" si="233"/>
        <v>0</v>
      </c>
      <c r="M124" s="13">
        <f t="shared" si="233"/>
        <v>0</v>
      </c>
      <c r="N124" s="13">
        <f t="shared" si="233"/>
        <v>0</v>
      </c>
      <c r="O124" s="13">
        <f>SUM(D124:N124)</f>
        <v>0</v>
      </c>
      <c r="P124" s="13">
        <f>(100*O124)/$O$189</f>
        <v>0</v>
      </c>
      <c r="Q124" s="18">
        <f t="shared" ref="Q124" si="234">(1000000*P124)/100</f>
        <v>0</v>
      </c>
      <c r="R124" s="30">
        <f t="shared" ref="R124" si="235">O124-G124-H124-J124-L124-N124</f>
        <v>0</v>
      </c>
      <c r="S124" s="13" t="e">
        <f t="shared" ref="S124" si="236">(100*R124)/$R$189</f>
        <v>#DIV/0!</v>
      </c>
      <c r="T124" s="18" t="e">
        <f t="shared" ref="T124" si="237">(1000000*S124)/100</f>
        <v>#DIV/0!</v>
      </c>
      <c r="U124" s="13" t="e">
        <f t="shared" ref="U124" si="238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/>
      <c r="F125" s="9"/>
      <c r="G125" s="9"/>
      <c r="H125" s="9"/>
      <c r="I125" s="9"/>
      <c r="J125" s="9"/>
      <c r="K125" s="9">
        <v>1</v>
      </c>
      <c r="L125" s="9">
        <v>5.0000000000000001E-3</v>
      </c>
      <c r="M125" s="9">
        <v>15</v>
      </c>
      <c r="N125" s="9">
        <v>2</v>
      </c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39">D125*$B$160</f>
        <v>0</v>
      </c>
      <c r="E126" s="3">
        <f t="shared" si="239"/>
        <v>0</v>
      </c>
      <c r="F126" s="3">
        <f t="shared" si="239"/>
        <v>0</v>
      </c>
      <c r="G126" s="3">
        <f t="shared" si="239"/>
        <v>0</v>
      </c>
      <c r="H126" s="3">
        <f t="shared" si="239"/>
        <v>0</v>
      </c>
      <c r="I126" s="3">
        <f t="shared" si="239"/>
        <v>0</v>
      </c>
      <c r="J126" s="3">
        <f t="shared" si="239"/>
        <v>0</v>
      </c>
      <c r="K126" s="3">
        <f t="shared" si="239"/>
        <v>2.6</v>
      </c>
      <c r="L126" s="3">
        <f t="shared" si="239"/>
        <v>1.3000000000000001E-2</v>
      </c>
      <c r="M126" s="3">
        <f t="shared" si="239"/>
        <v>39</v>
      </c>
      <c r="N126" s="3">
        <f t="shared" si="239"/>
        <v>5.2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40">(D126*100)/D$189</f>
        <v>0</v>
      </c>
      <c r="E127" s="3">
        <f t="shared" si="240"/>
        <v>0</v>
      </c>
      <c r="F127" s="3">
        <f t="shared" si="240"/>
        <v>0</v>
      </c>
      <c r="G127" s="3">
        <f t="shared" si="240"/>
        <v>0</v>
      </c>
      <c r="H127" s="3">
        <f t="shared" si="240"/>
        <v>0</v>
      </c>
      <c r="I127" s="3">
        <f t="shared" si="240"/>
        <v>0</v>
      </c>
      <c r="J127" s="3">
        <f t="shared" si="240"/>
        <v>0</v>
      </c>
      <c r="K127" s="3">
        <f t="shared" si="240"/>
        <v>0.8043350939197339</v>
      </c>
      <c r="L127" s="3">
        <f t="shared" si="240"/>
        <v>4.0261432969437077E-3</v>
      </c>
      <c r="M127" s="3">
        <f t="shared" si="240"/>
        <v>14.054033795987323</v>
      </c>
      <c r="N127" s="3">
        <f t="shared" si="240"/>
        <v>1.8875255469323065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41">(D$3*D127)/100</f>
        <v>0</v>
      </c>
      <c r="E128" s="13">
        <f t="shared" si="241"/>
        <v>0</v>
      </c>
      <c r="F128" s="13">
        <f t="shared" si="241"/>
        <v>0</v>
      </c>
      <c r="G128" s="13">
        <f t="shared" si="241"/>
        <v>0</v>
      </c>
      <c r="H128" s="13">
        <f t="shared" si="241"/>
        <v>0</v>
      </c>
      <c r="I128" s="13">
        <f t="shared" si="241"/>
        <v>0</v>
      </c>
      <c r="J128" s="13">
        <f t="shared" si="241"/>
        <v>0</v>
      </c>
      <c r="K128" s="13">
        <f t="shared" si="241"/>
        <v>6.5151142607498443E-3</v>
      </c>
      <c r="L128" s="13">
        <f t="shared" si="241"/>
        <v>3.6235289672493366E-7</v>
      </c>
      <c r="M128" s="13">
        <f t="shared" si="241"/>
        <v>9.6972833192312535E-3</v>
      </c>
      <c r="N128" s="13">
        <f t="shared" si="241"/>
        <v>3.7750510938646131E-5</v>
      </c>
      <c r="O128" s="13">
        <f>SUM(D128:N128)</f>
        <v>1.6250510443816469E-2</v>
      </c>
      <c r="P128" s="13">
        <f>(100*O128)/$O$189</f>
        <v>1.0578988018983295E-3</v>
      </c>
      <c r="Q128" s="18">
        <f t="shared" ref="Q128" si="242">(1000000*P128)/100</f>
        <v>10.578988018983296</v>
      </c>
      <c r="R128" s="30">
        <f t="shared" ref="R128" si="243">O128-G128-H128-J128-L128-N128</f>
        <v>1.6212397579981098E-2</v>
      </c>
      <c r="S128" s="13" t="e">
        <f t="shared" ref="S128" si="244">(100*R128)/$R$189</f>
        <v>#DIV/0!</v>
      </c>
      <c r="T128" s="18" t="e">
        <f t="shared" ref="T128" si="245">(1000000*S128)/100</f>
        <v>#DIV/0!</v>
      </c>
      <c r="U128" s="13" t="e">
        <f t="shared" ref="U128" si="24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>
        <v>5.0000000000000001E-3</v>
      </c>
      <c r="N129" s="9"/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47">D129*$B$164</f>
        <v>0</v>
      </c>
      <c r="E130" s="3">
        <f t="shared" si="247"/>
        <v>0</v>
      </c>
      <c r="F130" s="3">
        <f t="shared" si="247"/>
        <v>0</v>
      </c>
      <c r="G130" s="3">
        <f t="shared" si="247"/>
        <v>0</v>
      </c>
      <c r="H130" s="3">
        <f t="shared" si="247"/>
        <v>0</v>
      </c>
      <c r="I130" s="3">
        <f t="shared" si="247"/>
        <v>0</v>
      </c>
      <c r="J130" s="3">
        <f t="shared" si="247"/>
        <v>0</v>
      </c>
      <c r="K130" s="3">
        <f t="shared" si="247"/>
        <v>0</v>
      </c>
      <c r="L130" s="3">
        <f t="shared" si="247"/>
        <v>0</v>
      </c>
      <c r="M130" s="3">
        <f t="shared" si="247"/>
        <v>9.0000000000000011E-3</v>
      </c>
      <c r="N130" s="3">
        <f t="shared" si="247"/>
        <v>0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48">(D130*100)/D$189</f>
        <v>0</v>
      </c>
      <c r="E131" s="3">
        <f t="shared" si="248"/>
        <v>0</v>
      </c>
      <c r="F131" s="3">
        <f t="shared" si="248"/>
        <v>0</v>
      </c>
      <c r="G131" s="3">
        <f t="shared" si="248"/>
        <v>0</v>
      </c>
      <c r="H131" s="3">
        <f t="shared" si="248"/>
        <v>0</v>
      </c>
      <c r="I131" s="3">
        <f t="shared" si="248"/>
        <v>0</v>
      </c>
      <c r="J131" s="3">
        <f t="shared" si="248"/>
        <v>0</v>
      </c>
      <c r="K131" s="3">
        <f t="shared" si="248"/>
        <v>0</v>
      </c>
      <c r="L131" s="3">
        <f t="shared" si="248"/>
        <v>0</v>
      </c>
      <c r="M131" s="3">
        <f t="shared" si="248"/>
        <v>3.2432385683047672E-3</v>
      </c>
      <c r="N131" s="3">
        <f t="shared" si="248"/>
        <v>0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49">(D$3*D131)/100</f>
        <v>0</v>
      </c>
      <c r="E132" s="13">
        <f t="shared" si="249"/>
        <v>0</v>
      </c>
      <c r="F132" s="13">
        <f t="shared" si="249"/>
        <v>0</v>
      </c>
      <c r="G132" s="13">
        <f t="shared" si="249"/>
        <v>0</v>
      </c>
      <c r="H132" s="13">
        <f t="shared" si="249"/>
        <v>0</v>
      </c>
      <c r="I132" s="13">
        <f t="shared" si="249"/>
        <v>0</v>
      </c>
      <c r="J132" s="13">
        <f t="shared" si="249"/>
        <v>0</v>
      </c>
      <c r="K132" s="13">
        <f t="shared" si="249"/>
        <v>0</v>
      </c>
      <c r="L132" s="13">
        <f t="shared" si="249"/>
        <v>0</v>
      </c>
      <c r="M132" s="13">
        <f t="shared" si="249"/>
        <v>2.2378346121302895E-6</v>
      </c>
      <c r="N132" s="13">
        <f t="shared" si="249"/>
        <v>0</v>
      </c>
      <c r="O132" s="13">
        <f>SUM(D132:N132)</f>
        <v>2.2378346121302895E-6</v>
      </c>
      <c r="P132" s="13">
        <f>(100*O132)/$O$189</f>
        <v>1.4568173493406011E-7</v>
      </c>
      <c r="Q132" s="18">
        <f t="shared" ref="Q132" si="250">(1000000*P132)/100</f>
        <v>1.4568173493406012E-3</v>
      </c>
      <c r="R132" s="30">
        <f t="shared" ref="R132" si="251">O132-G132-H132-J132-L132-N132</f>
        <v>2.2378346121302895E-6</v>
      </c>
      <c r="S132" s="13" t="e">
        <f t="shared" ref="S132" si="252">(100*R132)/$R$189</f>
        <v>#DIV/0!</v>
      </c>
      <c r="T132" s="18" t="e">
        <f t="shared" ref="T132" si="253">(1000000*S132)/100</f>
        <v>#DIV/0!</v>
      </c>
      <c r="U132" s="13" t="e">
        <f t="shared" ref="U132" si="254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55">D133*$B$168</f>
        <v>0</v>
      </c>
      <c r="E134" s="3">
        <f t="shared" si="255"/>
        <v>0</v>
      </c>
      <c r="F134" s="3">
        <f t="shared" si="255"/>
        <v>0</v>
      </c>
      <c r="G134" s="3">
        <f t="shared" si="255"/>
        <v>0</v>
      </c>
      <c r="H134" s="3">
        <f t="shared" si="255"/>
        <v>0</v>
      </c>
      <c r="I134" s="3">
        <f t="shared" si="255"/>
        <v>0</v>
      </c>
      <c r="J134" s="3">
        <f t="shared" si="255"/>
        <v>0</v>
      </c>
      <c r="K134" s="3">
        <f t="shared" si="255"/>
        <v>0</v>
      </c>
      <c r="L134" s="3">
        <f t="shared" si="255"/>
        <v>0</v>
      </c>
      <c r="M134" s="3">
        <f t="shared" si="255"/>
        <v>0</v>
      </c>
      <c r="N134" s="3">
        <f t="shared" si="255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56">(D134*100)/D$189</f>
        <v>0</v>
      </c>
      <c r="E135" s="3">
        <f t="shared" si="256"/>
        <v>0</v>
      </c>
      <c r="F135" s="3">
        <f t="shared" si="256"/>
        <v>0</v>
      </c>
      <c r="G135" s="3">
        <f t="shared" si="256"/>
        <v>0</v>
      </c>
      <c r="H135" s="3">
        <f t="shared" si="256"/>
        <v>0</v>
      </c>
      <c r="I135" s="3">
        <f t="shared" si="256"/>
        <v>0</v>
      </c>
      <c r="J135" s="3">
        <f t="shared" si="256"/>
        <v>0</v>
      </c>
      <c r="K135" s="3">
        <f t="shared" si="256"/>
        <v>0</v>
      </c>
      <c r="L135" s="3">
        <f t="shared" si="256"/>
        <v>0</v>
      </c>
      <c r="M135" s="3">
        <f t="shared" si="256"/>
        <v>0</v>
      </c>
      <c r="N135" s="3">
        <f t="shared" si="256"/>
        <v>0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57">(D$3*D135)/100</f>
        <v>0</v>
      </c>
      <c r="E136" s="13">
        <f t="shared" si="257"/>
        <v>0</v>
      </c>
      <c r="F136" s="13">
        <f t="shared" si="257"/>
        <v>0</v>
      </c>
      <c r="G136" s="13">
        <f t="shared" si="257"/>
        <v>0</v>
      </c>
      <c r="H136" s="13">
        <f t="shared" si="257"/>
        <v>0</v>
      </c>
      <c r="I136" s="13">
        <f t="shared" si="257"/>
        <v>0</v>
      </c>
      <c r="J136" s="13">
        <f t="shared" si="257"/>
        <v>0</v>
      </c>
      <c r="K136" s="13">
        <f t="shared" si="257"/>
        <v>0</v>
      </c>
      <c r="L136" s="13">
        <f t="shared" si="257"/>
        <v>0</v>
      </c>
      <c r="M136" s="13">
        <f t="shared" si="257"/>
        <v>0</v>
      </c>
      <c r="N136" s="13">
        <f t="shared" si="257"/>
        <v>0</v>
      </c>
      <c r="O136" s="13">
        <f>SUM(D136:N136)</f>
        <v>0</v>
      </c>
      <c r="P136" s="13">
        <f>(100*O136)/$O$189</f>
        <v>0</v>
      </c>
      <c r="Q136" s="18">
        <f t="shared" ref="Q136" si="258">(1000000*P136)/100</f>
        <v>0</v>
      </c>
      <c r="R136" s="30">
        <f t="shared" ref="R136" si="259">O136-G136-H136-J136-L136-N136</f>
        <v>0</v>
      </c>
      <c r="S136" s="13" t="e">
        <f t="shared" ref="S136" si="260">(100*R136)/$R$189</f>
        <v>#DIV/0!</v>
      </c>
      <c r="T136" s="18" t="e">
        <f t="shared" ref="T136" si="261">(1000000*S136)/100</f>
        <v>#DIV/0!</v>
      </c>
      <c r="U136" s="13" t="e">
        <f t="shared" ref="U136" si="262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/>
      <c r="M137" s="9">
        <v>5</v>
      </c>
      <c r="N137" s="9">
        <v>2</v>
      </c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63">D137*$B$172</f>
        <v>0</v>
      </c>
      <c r="E138" s="3">
        <f t="shared" si="263"/>
        <v>0</v>
      </c>
      <c r="F138" s="3">
        <f t="shared" si="263"/>
        <v>0</v>
      </c>
      <c r="G138" s="3">
        <f t="shared" si="263"/>
        <v>0</v>
      </c>
      <c r="H138" s="3">
        <f t="shared" si="263"/>
        <v>0</v>
      </c>
      <c r="I138" s="3">
        <f t="shared" si="263"/>
        <v>0</v>
      </c>
      <c r="J138" s="3">
        <f t="shared" si="263"/>
        <v>0</v>
      </c>
      <c r="K138" s="3">
        <f t="shared" si="263"/>
        <v>0</v>
      </c>
      <c r="L138" s="3">
        <f t="shared" si="263"/>
        <v>0</v>
      </c>
      <c r="M138" s="3">
        <f t="shared" si="263"/>
        <v>0</v>
      </c>
      <c r="N138" s="3">
        <f t="shared" si="263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64">(D138*100)/D$189</f>
        <v>0</v>
      </c>
      <c r="E139" s="3">
        <f t="shared" si="264"/>
        <v>0</v>
      </c>
      <c r="F139" s="3">
        <f t="shared" si="264"/>
        <v>0</v>
      </c>
      <c r="G139" s="3">
        <f t="shared" si="264"/>
        <v>0</v>
      </c>
      <c r="H139" s="3">
        <f t="shared" si="264"/>
        <v>0</v>
      </c>
      <c r="I139" s="3">
        <f t="shared" si="264"/>
        <v>0</v>
      </c>
      <c r="J139" s="3">
        <f t="shared" si="264"/>
        <v>0</v>
      </c>
      <c r="K139" s="3">
        <f t="shared" si="264"/>
        <v>0</v>
      </c>
      <c r="L139" s="3">
        <f t="shared" si="264"/>
        <v>0</v>
      </c>
      <c r="M139" s="3">
        <f t="shared" si="264"/>
        <v>0</v>
      </c>
      <c r="N139" s="3">
        <f t="shared" si="264"/>
        <v>0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65">(D$3*D139)/100</f>
        <v>0</v>
      </c>
      <c r="E140" s="13">
        <f t="shared" si="265"/>
        <v>0</v>
      </c>
      <c r="F140" s="13">
        <f t="shared" si="265"/>
        <v>0</v>
      </c>
      <c r="G140" s="13">
        <f t="shared" si="265"/>
        <v>0</v>
      </c>
      <c r="H140" s="13">
        <f t="shared" si="265"/>
        <v>0</v>
      </c>
      <c r="I140" s="13">
        <f t="shared" si="265"/>
        <v>0</v>
      </c>
      <c r="J140" s="13">
        <f t="shared" si="265"/>
        <v>0</v>
      </c>
      <c r="K140" s="13">
        <f t="shared" si="265"/>
        <v>0</v>
      </c>
      <c r="L140" s="13">
        <f t="shared" si="265"/>
        <v>0</v>
      </c>
      <c r="M140" s="13">
        <f t="shared" si="265"/>
        <v>0</v>
      </c>
      <c r="N140" s="13">
        <f t="shared" si="265"/>
        <v>0</v>
      </c>
      <c r="O140" s="13">
        <f>SUM(D140:N140)</f>
        <v>0</v>
      </c>
      <c r="P140" s="13">
        <f>(100*O140)/$O$189</f>
        <v>0</v>
      </c>
      <c r="Q140" s="18">
        <f t="shared" ref="Q140" si="266">(1000000*P140)/100</f>
        <v>0</v>
      </c>
      <c r="R140" s="30">
        <f t="shared" ref="R140" si="267">O140-G140-H140-J140-L140-N140</f>
        <v>0</v>
      </c>
      <c r="S140" s="13" t="e">
        <f t="shared" ref="S140" si="268">(100*R140)/$R$189</f>
        <v>#DIV/0!</v>
      </c>
      <c r="T140" s="18" t="e">
        <f t="shared" ref="T140" si="269">(1000000*S140)/100</f>
        <v>#DIV/0!</v>
      </c>
      <c r="U140" s="13" t="e">
        <f t="shared" ref="U140" si="270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71">D141*$B$176</f>
        <v>0</v>
      </c>
      <c r="E142" s="3">
        <f t="shared" si="271"/>
        <v>0</v>
      </c>
      <c r="F142" s="3">
        <f t="shared" si="271"/>
        <v>0</v>
      </c>
      <c r="G142" s="3">
        <f t="shared" si="271"/>
        <v>0</v>
      </c>
      <c r="H142" s="3">
        <f t="shared" si="271"/>
        <v>0</v>
      </c>
      <c r="I142" s="3">
        <f t="shared" si="271"/>
        <v>0</v>
      </c>
      <c r="J142" s="3">
        <f t="shared" si="271"/>
        <v>0</v>
      </c>
      <c r="K142" s="3">
        <f t="shared" si="271"/>
        <v>0</v>
      </c>
      <c r="L142" s="3">
        <f t="shared" si="271"/>
        <v>0</v>
      </c>
      <c r="M142" s="3">
        <f t="shared" si="271"/>
        <v>0</v>
      </c>
      <c r="N142" s="3">
        <f t="shared" si="271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72">(D142*100)/D$189</f>
        <v>0</v>
      </c>
      <c r="E143" s="3">
        <f t="shared" si="272"/>
        <v>0</v>
      </c>
      <c r="F143" s="3">
        <f t="shared" si="272"/>
        <v>0</v>
      </c>
      <c r="G143" s="3">
        <f t="shared" si="272"/>
        <v>0</v>
      </c>
      <c r="H143" s="3">
        <f t="shared" si="272"/>
        <v>0</v>
      </c>
      <c r="I143" s="3">
        <f t="shared" si="272"/>
        <v>0</v>
      </c>
      <c r="J143" s="3">
        <f t="shared" si="272"/>
        <v>0</v>
      </c>
      <c r="K143" s="3">
        <f t="shared" si="272"/>
        <v>0</v>
      </c>
      <c r="L143" s="3">
        <f t="shared" si="272"/>
        <v>0</v>
      </c>
      <c r="M143" s="3">
        <f t="shared" si="272"/>
        <v>0</v>
      </c>
      <c r="N143" s="3">
        <f t="shared" si="272"/>
        <v>0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73">(D$3*D143)/100</f>
        <v>0</v>
      </c>
      <c r="E144" s="13">
        <f t="shared" si="273"/>
        <v>0</v>
      </c>
      <c r="F144" s="13">
        <f t="shared" si="273"/>
        <v>0</v>
      </c>
      <c r="G144" s="13">
        <f t="shared" si="273"/>
        <v>0</v>
      </c>
      <c r="H144" s="13">
        <f t="shared" si="273"/>
        <v>0</v>
      </c>
      <c r="I144" s="13">
        <f t="shared" si="273"/>
        <v>0</v>
      </c>
      <c r="J144" s="13">
        <f t="shared" si="273"/>
        <v>0</v>
      </c>
      <c r="K144" s="13">
        <f t="shared" si="273"/>
        <v>0</v>
      </c>
      <c r="L144" s="13">
        <f t="shared" si="273"/>
        <v>0</v>
      </c>
      <c r="M144" s="13">
        <f t="shared" si="273"/>
        <v>0</v>
      </c>
      <c r="N144" s="13">
        <f t="shared" si="273"/>
        <v>0</v>
      </c>
      <c r="O144" s="13">
        <f>SUM(D144:N144)</f>
        <v>0</v>
      </c>
      <c r="P144" s="13">
        <f>(100*O144)/$O$189</f>
        <v>0</v>
      </c>
      <c r="Q144" s="18">
        <f t="shared" ref="Q144" si="274">(1000000*P144)/100</f>
        <v>0</v>
      </c>
      <c r="R144" s="30">
        <f t="shared" ref="R144" si="275">O144-G144-H144-J144-L144-N144</f>
        <v>0</v>
      </c>
      <c r="S144" s="13" t="e">
        <f t="shared" ref="S144" si="276">(100*R144)/$R$189</f>
        <v>#DIV/0!</v>
      </c>
      <c r="T144" s="18" t="e">
        <f t="shared" ref="T144" si="277">(1000000*S144)/100</f>
        <v>#DIV/0!</v>
      </c>
      <c r="U144" s="13" t="e">
        <f t="shared" ref="U144" si="278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79">D145*$B$184</f>
        <v>0</v>
      </c>
      <c r="E146" s="3">
        <f t="shared" si="279"/>
        <v>0</v>
      </c>
      <c r="F146" s="3">
        <f t="shared" si="279"/>
        <v>0</v>
      </c>
      <c r="G146" s="3">
        <f t="shared" si="279"/>
        <v>0</v>
      </c>
      <c r="H146" s="3">
        <f t="shared" si="279"/>
        <v>0</v>
      </c>
      <c r="I146" s="3">
        <f t="shared" si="279"/>
        <v>0</v>
      </c>
      <c r="J146" s="3">
        <f t="shared" si="279"/>
        <v>0</v>
      </c>
      <c r="K146" s="3">
        <f t="shared" si="279"/>
        <v>0</v>
      </c>
      <c r="L146" s="3">
        <f t="shared" si="279"/>
        <v>0</v>
      </c>
      <c r="M146" s="3">
        <f t="shared" si="279"/>
        <v>0</v>
      </c>
      <c r="N146" s="3">
        <f t="shared" si="279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80">(D146*100)/D$189</f>
        <v>0</v>
      </c>
      <c r="E147" s="3">
        <f t="shared" si="280"/>
        <v>0</v>
      </c>
      <c r="F147" s="3">
        <f t="shared" si="280"/>
        <v>0</v>
      </c>
      <c r="G147" s="3">
        <f t="shared" si="280"/>
        <v>0</v>
      </c>
      <c r="H147" s="3">
        <f t="shared" si="280"/>
        <v>0</v>
      </c>
      <c r="I147" s="3">
        <f t="shared" si="280"/>
        <v>0</v>
      </c>
      <c r="J147" s="3">
        <f t="shared" si="280"/>
        <v>0</v>
      </c>
      <c r="K147" s="3">
        <f t="shared" si="280"/>
        <v>0</v>
      </c>
      <c r="L147" s="3">
        <f t="shared" si="280"/>
        <v>0</v>
      </c>
      <c r="M147" s="3">
        <f t="shared" si="280"/>
        <v>0</v>
      </c>
      <c r="N147" s="3">
        <f t="shared" si="280"/>
        <v>0</v>
      </c>
      <c r="O147" s="3"/>
      <c r="P147" s="3"/>
      <c r="Q147" s="16"/>
      <c r="R147" s="14"/>
    </row>
    <row r="148" spans="1:21" ht="15" thickBot="1" x14ac:dyDescent="0.25">
      <c r="A148" s="21" t="s">
        <v>57</v>
      </c>
      <c r="B148" s="11">
        <v>4.18</v>
      </c>
      <c r="C148" s="12" t="s">
        <v>19</v>
      </c>
      <c r="D148" s="13">
        <f t="shared" ref="D148:N148" si="281">(D$3*D147)/100</f>
        <v>0</v>
      </c>
      <c r="E148" s="13">
        <f t="shared" si="281"/>
        <v>0</v>
      </c>
      <c r="F148" s="13">
        <f t="shared" si="281"/>
        <v>0</v>
      </c>
      <c r="G148" s="13">
        <f t="shared" si="281"/>
        <v>0</v>
      </c>
      <c r="H148" s="13">
        <f t="shared" si="281"/>
        <v>0</v>
      </c>
      <c r="I148" s="13">
        <f t="shared" si="281"/>
        <v>0</v>
      </c>
      <c r="J148" s="13">
        <f t="shared" si="281"/>
        <v>0</v>
      </c>
      <c r="K148" s="13">
        <f t="shared" si="281"/>
        <v>0</v>
      </c>
      <c r="L148" s="13">
        <f t="shared" si="281"/>
        <v>0</v>
      </c>
      <c r="M148" s="13">
        <f t="shared" si="281"/>
        <v>0</v>
      </c>
      <c r="N148" s="13">
        <f t="shared" si="281"/>
        <v>0</v>
      </c>
      <c r="O148" s="13">
        <f>SUM(D148:N148)</f>
        <v>0</v>
      </c>
      <c r="P148" s="13">
        <f>(100*O148)/$O$189</f>
        <v>0</v>
      </c>
      <c r="Q148" s="18">
        <f t="shared" ref="Q148" si="282">(1000000*P148)/100</f>
        <v>0</v>
      </c>
      <c r="R148" s="30">
        <f t="shared" ref="R148" si="283">O148-G148-H148-J148-L148-N148</f>
        <v>0</v>
      </c>
      <c r="S148" s="13" t="e">
        <f t="shared" ref="S148" si="284">(100*R148)/$R$189</f>
        <v>#DIV/0!</v>
      </c>
      <c r="T148" s="18" t="e">
        <f t="shared" ref="T148" si="285">(1000000*S148)/100</f>
        <v>#DIV/0!</v>
      </c>
      <c r="U148" s="13" t="e">
        <f t="shared" ref="U148" si="286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87">D149*$B$160</f>
        <v>0</v>
      </c>
      <c r="E150" s="3">
        <f t="shared" si="287"/>
        <v>0</v>
      </c>
      <c r="F150" s="3">
        <f t="shared" si="287"/>
        <v>0</v>
      </c>
      <c r="G150" s="3">
        <f t="shared" si="287"/>
        <v>0</v>
      </c>
      <c r="H150" s="3">
        <f t="shared" si="287"/>
        <v>0</v>
      </c>
      <c r="I150" s="3">
        <f t="shared" si="287"/>
        <v>0</v>
      </c>
      <c r="J150" s="3">
        <f t="shared" si="287"/>
        <v>0</v>
      </c>
      <c r="K150" s="3">
        <f t="shared" si="287"/>
        <v>0</v>
      </c>
      <c r="L150" s="3">
        <f t="shared" si="287"/>
        <v>0</v>
      </c>
      <c r="M150" s="3">
        <f t="shared" si="287"/>
        <v>0</v>
      </c>
      <c r="N150" s="3">
        <f t="shared" si="287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88">(D150*100)/D$189</f>
        <v>0</v>
      </c>
      <c r="E151" s="3">
        <f t="shared" si="288"/>
        <v>0</v>
      </c>
      <c r="F151" s="3">
        <f t="shared" si="288"/>
        <v>0</v>
      </c>
      <c r="G151" s="3">
        <f t="shared" si="288"/>
        <v>0</v>
      </c>
      <c r="H151" s="3">
        <f t="shared" si="288"/>
        <v>0</v>
      </c>
      <c r="I151" s="3">
        <f t="shared" si="288"/>
        <v>0</v>
      </c>
      <c r="J151" s="3">
        <f t="shared" si="288"/>
        <v>0</v>
      </c>
      <c r="K151" s="3">
        <f t="shared" si="288"/>
        <v>0</v>
      </c>
      <c r="L151" s="3">
        <f t="shared" si="288"/>
        <v>0</v>
      </c>
      <c r="M151" s="3">
        <f t="shared" si="288"/>
        <v>0</v>
      </c>
      <c r="N151" s="3">
        <f t="shared" si="288"/>
        <v>0</v>
      </c>
      <c r="O151" s="3"/>
      <c r="P151" s="3"/>
      <c r="Q151" s="16"/>
      <c r="R151" s="14"/>
    </row>
    <row r="152" spans="1:21" s="10" customFormat="1" ht="15" thickBot="1" x14ac:dyDescent="0.25">
      <c r="A152" s="17" t="s">
        <v>37</v>
      </c>
      <c r="B152" s="11">
        <v>3.7</v>
      </c>
      <c r="C152" s="12" t="s">
        <v>19</v>
      </c>
      <c r="D152" s="13">
        <f t="shared" ref="D152:N152" si="289">(D$3*D151)/100</f>
        <v>0</v>
      </c>
      <c r="E152" s="13">
        <f t="shared" si="289"/>
        <v>0</v>
      </c>
      <c r="F152" s="13">
        <f t="shared" si="289"/>
        <v>0</v>
      </c>
      <c r="G152" s="13">
        <f t="shared" si="289"/>
        <v>0</v>
      </c>
      <c r="H152" s="13">
        <f t="shared" si="289"/>
        <v>0</v>
      </c>
      <c r="I152" s="13">
        <f t="shared" si="289"/>
        <v>0</v>
      </c>
      <c r="J152" s="13">
        <f t="shared" si="289"/>
        <v>0</v>
      </c>
      <c r="K152" s="13">
        <f t="shared" si="289"/>
        <v>0</v>
      </c>
      <c r="L152" s="13">
        <f t="shared" si="289"/>
        <v>0</v>
      </c>
      <c r="M152" s="13">
        <f t="shared" si="289"/>
        <v>0</v>
      </c>
      <c r="N152" s="13">
        <f t="shared" si="289"/>
        <v>0</v>
      </c>
      <c r="O152" s="13">
        <f>SUM(D152:N152)</f>
        <v>0</v>
      </c>
      <c r="P152" s="13">
        <f>(100*O152)/$O$189</f>
        <v>0</v>
      </c>
      <c r="Q152" s="18">
        <f t="shared" ref="Q152" si="290">(1000000*P152)/100</f>
        <v>0</v>
      </c>
      <c r="R152" s="30">
        <f t="shared" ref="R152" si="291">O152-G152-H152-J152-L152-N152</f>
        <v>0</v>
      </c>
      <c r="S152" s="13" t="e">
        <f t="shared" ref="S152" si="292">(100*R152)/$R$189</f>
        <v>#DIV/0!</v>
      </c>
      <c r="T152" s="18" t="e">
        <f t="shared" ref="T152" si="293">(1000000*S152)/100</f>
        <v>#DIV/0!</v>
      </c>
      <c r="U152" s="13" t="e">
        <f t="shared" ref="U152" si="294">Q152-T152</f>
        <v>#DIV/0!</v>
      </c>
    </row>
    <row r="153" spans="1:21" ht="15" thickTop="1" x14ac:dyDescent="0.2">
      <c r="A153" s="19"/>
      <c r="B153" s="7"/>
      <c r="C153" s="8" t="s">
        <v>41</v>
      </c>
      <c r="D153" s="9"/>
      <c r="E153" s="9">
        <v>5</v>
      </c>
      <c r="F153" s="9">
        <v>1</v>
      </c>
      <c r="G153" s="9"/>
      <c r="H153" s="9">
        <v>0.5</v>
      </c>
      <c r="I153" s="9">
        <v>0.5</v>
      </c>
      <c r="J153" s="9">
        <v>3</v>
      </c>
      <c r="K153" s="9">
        <v>1E-3</v>
      </c>
      <c r="L153" s="9"/>
      <c r="M153" s="9">
        <v>0.5</v>
      </c>
      <c r="N153" s="9">
        <v>0.5</v>
      </c>
      <c r="O153" s="9"/>
      <c r="P153" s="9"/>
      <c r="Q153" s="20"/>
      <c r="R153" s="14"/>
    </row>
    <row r="154" spans="1:21" x14ac:dyDescent="0.2">
      <c r="A154" s="15"/>
      <c r="B154" s="4"/>
      <c r="C154" s="5" t="s">
        <v>40</v>
      </c>
      <c r="D154" s="3">
        <f t="shared" ref="D154:N154" si="295">D153*$B$184</f>
        <v>0</v>
      </c>
      <c r="E154" s="3">
        <f t="shared" si="295"/>
        <v>0</v>
      </c>
      <c r="F154" s="3">
        <f t="shared" si="295"/>
        <v>0</v>
      </c>
      <c r="G154" s="3">
        <f t="shared" si="295"/>
        <v>0</v>
      </c>
      <c r="H154" s="3">
        <f t="shared" si="295"/>
        <v>0</v>
      </c>
      <c r="I154" s="3">
        <f t="shared" si="295"/>
        <v>0</v>
      </c>
      <c r="J154" s="3">
        <f t="shared" si="295"/>
        <v>0</v>
      </c>
      <c r="K154" s="3">
        <f t="shared" si="295"/>
        <v>0</v>
      </c>
      <c r="L154" s="3">
        <f t="shared" si="295"/>
        <v>0</v>
      </c>
      <c r="M154" s="3">
        <f t="shared" si="295"/>
        <v>0</v>
      </c>
      <c r="N154" s="3">
        <f t="shared" si="295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96">(D154*100)/D$189</f>
        <v>0</v>
      </c>
      <c r="E155" s="3">
        <f t="shared" si="296"/>
        <v>0</v>
      </c>
      <c r="F155" s="3">
        <f t="shared" si="296"/>
        <v>0</v>
      </c>
      <c r="G155" s="3">
        <f t="shared" si="296"/>
        <v>0</v>
      </c>
      <c r="H155" s="3">
        <f t="shared" si="296"/>
        <v>0</v>
      </c>
      <c r="I155" s="3">
        <f t="shared" si="296"/>
        <v>0</v>
      </c>
      <c r="J155" s="3">
        <f t="shared" si="296"/>
        <v>0</v>
      </c>
      <c r="K155" s="3">
        <f t="shared" si="296"/>
        <v>0</v>
      </c>
      <c r="L155" s="3">
        <f t="shared" si="296"/>
        <v>0</v>
      </c>
      <c r="M155" s="3">
        <f t="shared" si="296"/>
        <v>0</v>
      </c>
      <c r="N155" s="3">
        <f t="shared" si="296"/>
        <v>0</v>
      </c>
      <c r="O155" s="3"/>
      <c r="P155" s="3"/>
      <c r="Q155" s="16"/>
      <c r="R155" s="14"/>
    </row>
    <row r="156" spans="1:21" ht="43.5" thickBot="1" x14ac:dyDescent="0.25">
      <c r="A156" s="21" t="s">
        <v>69</v>
      </c>
      <c r="B156" s="11">
        <v>5.0999999999999996</v>
      </c>
      <c r="C156" s="12" t="s">
        <v>19</v>
      </c>
      <c r="D156" s="13">
        <f t="shared" ref="D156:N156" si="297">(D$3*D155)/100</f>
        <v>0</v>
      </c>
      <c r="E156" s="13">
        <f t="shared" si="297"/>
        <v>0</v>
      </c>
      <c r="F156" s="13">
        <f t="shared" si="297"/>
        <v>0</v>
      </c>
      <c r="G156" s="13">
        <f t="shared" si="297"/>
        <v>0</v>
      </c>
      <c r="H156" s="13">
        <f t="shared" si="297"/>
        <v>0</v>
      </c>
      <c r="I156" s="13">
        <f t="shared" si="297"/>
        <v>0</v>
      </c>
      <c r="J156" s="13">
        <f t="shared" si="297"/>
        <v>0</v>
      </c>
      <c r="K156" s="13">
        <f t="shared" si="297"/>
        <v>0</v>
      </c>
      <c r="L156" s="13">
        <f t="shared" si="297"/>
        <v>0</v>
      </c>
      <c r="M156" s="13">
        <f t="shared" si="297"/>
        <v>0</v>
      </c>
      <c r="N156" s="13">
        <f t="shared" si="297"/>
        <v>0</v>
      </c>
      <c r="O156" s="13">
        <f>SUM(D156:N156)</f>
        <v>0</v>
      </c>
      <c r="P156" s="13">
        <f>(100*O156)/$O$189</f>
        <v>0</v>
      </c>
      <c r="Q156" s="18">
        <f t="shared" ref="Q156" si="298">(1000000*P156)/100</f>
        <v>0</v>
      </c>
      <c r="R156" s="30">
        <f t="shared" ref="R156" si="299">O156-G156-H156-J156-L156-N156</f>
        <v>0</v>
      </c>
      <c r="S156" s="13" t="e">
        <f t="shared" ref="S156" si="300">(100*R156)/$R$189</f>
        <v>#DIV/0!</v>
      </c>
      <c r="T156" s="18" t="e">
        <f t="shared" ref="T156" si="301">(1000000*S156)/100</f>
        <v>#DIV/0!</v>
      </c>
      <c r="U156" s="13" t="e">
        <f t="shared" ref="U156" si="302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>
        <v>5.0000000000000001E-3</v>
      </c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303">D157*$B$160</f>
        <v>0</v>
      </c>
      <c r="E158" s="3">
        <f t="shared" si="303"/>
        <v>0</v>
      </c>
      <c r="F158" s="3">
        <f t="shared" si="303"/>
        <v>0</v>
      </c>
      <c r="G158" s="3">
        <f t="shared" si="303"/>
        <v>0</v>
      </c>
      <c r="H158" s="3">
        <f t="shared" si="303"/>
        <v>0</v>
      </c>
      <c r="I158" s="3">
        <f t="shared" si="303"/>
        <v>0</v>
      </c>
      <c r="J158" s="3">
        <f t="shared" si="303"/>
        <v>0</v>
      </c>
      <c r="K158" s="3">
        <f t="shared" si="303"/>
        <v>0</v>
      </c>
      <c r="L158" s="3">
        <f t="shared" si="303"/>
        <v>0</v>
      </c>
      <c r="M158" s="3">
        <f t="shared" si="303"/>
        <v>1.3000000000000001E-2</v>
      </c>
      <c r="N158" s="3">
        <f t="shared" si="303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304">(D158*100)/D$189</f>
        <v>0</v>
      </c>
      <c r="E159" s="3">
        <f t="shared" si="304"/>
        <v>0</v>
      </c>
      <c r="F159" s="3">
        <f t="shared" si="304"/>
        <v>0</v>
      </c>
      <c r="G159" s="3">
        <f t="shared" si="304"/>
        <v>0</v>
      </c>
      <c r="H159" s="3">
        <f t="shared" si="304"/>
        <v>0</v>
      </c>
      <c r="I159" s="3">
        <f t="shared" si="304"/>
        <v>0</v>
      </c>
      <c r="J159" s="3">
        <f t="shared" si="304"/>
        <v>0</v>
      </c>
      <c r="K159" s="3">
        <f t="shared" si="304"/>
        <v>0</v>
      </c>
      <c r="L159" s="3">
        <f t="shared" si="304"/>
        <v>0</v>
      </c>
      <c r="M159" s="3">
        <f t="shared" si="304"/>
        <v>4.6846779319957748E-3</v>
      </c>
      <c r="N159" s="3">
        <f t="shared" si="304"/>
        <v>0</v>
      </c>
      <c r="O159" s="3"/>
      <c r="P159" s="3"/>
      <c r="Q159" s="16"/>
      <c r="R159" s="14"/>
    </row>
    <row r="160" spans="1:21" s="10" customFormat="1" ht="15" thickBot="1" x14ac:dyDescent="0.25">
      <c r="A160" s="17" t="s">
        <v>71</v>
      </c>
      <c r="B160" s="11">
        <v>2.6</v>
      </c>
      <c r="C160" s="12" t="s">
        <v>19</v>
      </c>
      <c r="D160" s="13">
        <f t="shared" ref="D160:N160" si="305">(D$3*D159)/100</f>
        <v>0</v>
      </c>
      <c r="E160" s="13">
        <f t="shared" si="305"/>
        <v>0</v>
      </c>
      <c r="F160" s="13">
        <f t="shared" si="305"/>
        <v>0</v>
      </c>
      <c r="G160" s="13">
        <f t="shared" si="305"/>
        <v>0</v>
      </c>
      <c r="H160" s="13">
        <f t="shared" si="305"/>
        <v>0</v>
      </c>
      <c r="I160" s="13">
        <f t="shared" si="305"/>
        <v>0</v>
      </c>
      <c r="J160" s="13">
        <f t="shared" si="305"/>
        <v>0</v>
      </c>
      <c r="K160" s="13">
        <f t="shared" si="305"/>
        <v>0</v>
      </c>
      <c r="L160" s="13">
        <f t="shared" si="305"/>
        <v>0</v>
      </c>
      <c r="M160" s="13">
        <f t="shared" si="305"/>
        <v>3.2324277730770851E-6</v>
      </c>
      <c r="N160" s="13">
        <f t="shared" si="305"/>
        <v>0</v>
      </c>
      <c r="O160" s="13">
        <f>SUM(D160:N160)</f>
        <v>3.2324277730770851E-6</v>
      </c>
      <c r="P160" s="13">
        <f>(100*O160)/$O$189</f>
        <v>2.1042917268253126E-7</v>
      </c>
      <c r="Q160" s="18">
        <f t="shared" ref="Q160" si="306">(1000000*P160)/100</f>
        <v>2.1042917268253125E-3</v>
      </c>
      <c r="R160" s="30">
        <f t="shared" ref="R160" si="307">O160-G160-H160-J160-L160-N160</f>
        <v>3.2324277730770851E-6</v>
      </c>
      <c r="S160" s="13" t="e">
        <f t="shared" ref="S160" si="308">(100*R160)/$R$189</f>
        <v>#DIV/0!</v>
      </c>
      <c r="T160" s="18" t="e">
        <f t="shared" ref="T160" si="309">(1000000*S160)/100</f>
        <v>#DIV/0!</v>
      </c>
      <c r="U160" s="13" t="e">
        <f t="shared" ref="U160" si="310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>
        <v>1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311">D161*$B$164</f>
        <v>0</v>
      </c>
      <c r="E162" s="3">
        <f t="shared" si="311"/>
        <v>1.8</v>
      </c>
      <c r="F162" s="3">
        <f t="shared" si="311"/>
        <v>0</v>
      </c>
      <c r="G162" s="3">
        <f t="shared" si="311"/>
        <v>0</v>
      </c>
      <c r="H162" s="3">
        <f t="shared" si="311"/>
        <v>0</v>
      </c>
      <c r="I162" s="3">
        <f t="shared" si="311"/>
        <v>0</v>
      </c>
      <c r="J162" s="3">
        <f t="shared" si="311"/>
        <v>0</v>
      </c>
      <c r="K162" s="3">
        <f t="shared" si="311"/>
        <v>0</v>
      </c>
      <c r="L162" s="3">
        <f t="shared" si="311"/>
        <v>0</v>
      </c>
      <c r="M162" s="3">
        <f t="shared" si="311"/>
        <v>0</v>
      </c>
      <c r="N162" s="3">
        <f t="shared" si="311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312">(D162*100)/D$189</f>
        <v>0</v>
      </c>
      <c r="E163" s="3">
        <f t="shared" si="312"/>
        <v>0.70577056441922781</v>
      </c>
      <c r="F163" s="3">
        <f t="shared" si="312"/>
        <v>0</v>
      </c>
      <c r="G163" s="3">
        <f t="shared" si="312"/>
        <v>0</v>
      </c>
      <c r="H163" s="3">
        <f t="shared" si="312"/>
        <v>0</v>
      </c>
      <c r="I163" s="3">
        <f t="shared" si="312"/>
        <v>0</v>
      </c>
      <c r="J163" s="3">
        <f t="shared" si="312"/>
        <v>0</v>
      </c>
      <c r="K163" s="3">
        <f t="shared" si="312"/>
        <v>0</v>
      </c>
      <c r="L163" s="3">
        <f t="shared" si="312"/>
        <v>0</v>
      </c>
      <c r="M163" s="3">
        <f t="shared" si="312"/>
        <v>0</v>
      </c>
      <c r="N163" s="3">
        <f t="shared" si="312"/>
        <v>0</v>
      </c>
      <c r="O163" s="3"/>
      <c r="P163" s="3"/>
      <c r="Q163" s="16"/>
      <c r="R163" s="14"/>
    </row>
    <row r="164" spans="1:21" s="10" customFormat="1" ht="15" thickBot="1" x14ac:dyDescent="0.25">
      <c r="A164" s="17" t="s">
        <v>72</v>
      </c>
      <c r="B164" s="11">
        <v>1.8</v>
      </c>
      <c r="C164" s="12" t="s">
        <v>19</v>
      </c>
      <c r="D164" s="13">
        <f t="shared" ref="D164:N164" si="313">(D$3*D163)/100</f>
        <v>0</v>
      </c>
      <c r="E164" s="13">
        <f t="shared" si="313"/>
        <v>0.43122581486014822</v>
      </c>
      <c r="F164" s="13">
        <f t="shared" si="313"/>
        <v>0</v>
      </c>
      <c r="G164" s="13">
        <f t="shared" si="313"/>
        <v>0</v>
      </c>
      <c r="H164" s="13">
        <f t="shared" si="313"/>
        <v>0</v>
      </c>
      <c r="I164" s="13">
        <f t="shared" si="313"/>
        <v>0</v>
      </c>
      <c r="J164" s="13">
        <f t="shared" si="313"/>
        <v>0</v>
      </c>
      <c r="K164" s="13">
        <f t="shared" si="313"/>
        <v>0</v>
      </c>
      <c r="L164" s="13">
        <f t="shared" si="313"/>
        <v>0</v>
      </c>
      <c r="M164" s="13">
        <f t="shared" si="313"/>
        <v>0</v>
      </c>
      <c r="N164" s="13">
        <f t="shared" si="313"/>
        <v>0</v>
      </c>
      <c r="O164" s="13">
        <f>SUM(D164:N164)</f>
        <v>0.43122581486014822</v>
      </c>
      <c r="P164" s="13">
        <f>(100*O164)/$O$189</f>
        <v>2.8072550364826799E-2</v>
      </c>
      <c r="Q164" s="18">
        <f t="shared" ref="Q164" si="314">(1000000*P164)/100</f>
        <v>280.72550364826799</v>
      </c>
      <c r="R164" s="30">
        <f t="shared" ref="R164" si="315">O164-G164-H164-J164-L164-N164</f>
        <v>0.43122581486014822</v>
      </c>
      <c r="S164" s="13" t="e">
        <f t="shared" ref="S164" si="316">(100*R164)/$R$189</f>
        <v>#DIV/0!</v>
      </c>
      <c r="T164" s="18" t="e">
        <f t="shared" ref="T164" si="317">(1000000*S164)/100</f>
        <v>#DIV/0!</v>
      </c>
      <c r="U164" s="13" t="e">
        <f t="shared" ref="U164" si="318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319">D165*$B$168</f>
        <v>0</v>
      </c>
      <c r="E166" s="3">
        <f t="shared" si="319"/>
        <v>0</v>
      </c>
      <c r="F166" s="3">
        <f t="shared" si="319"/>
        <v>0</v>
      </c>
      <c r="G166" s="3">
        <f t="shared" si="319"/>
        <v>0</v>
      </c>
      <c r="H166" s="3">
        <f t="shared" si="319"/>
        <v>0</v>
      </c>
      <c r="I166" s="3">
        <f t="shared" si="319"/>
        <v>0</v>
      </c>
      <c r="J166" s="3">
        <f t="shared" si="319"/>
        <v>0</v>
      </c>
      <c r="K166" s="3">
        <f t="shared" si="319"/>
        <v>0</v>
      </c>
      <c r="L166" s="3">
        <f t="shared" si="319"/>
        <v>0</v>
      </c>
      <c r="M166" s="3">
        <f t="shared" si="319"/>
        <v>0</v>
      </c>
      <c r="N166" s="3">
        <f t="shared" si="319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320">(D166*100)/D$189</f>
        <v>0</v>
      </c>
      <c r="E167" s="3">
        <f t="shared" si="320"/>
        <v>0</v>
      </c>
      <c r="F167" s="3">
        <f t="shared" si="320"/>
        <v>0</v>
      </c>
      <c r="G167" s="3">
        <f t="shared" si="320"/>
        <v>0</v>
      </c>
      <c r="H167" s="3">
        <f t="shared" si="320"/>
        <v>0</v>
      </c>
      <c r="I167" s="3">
        <f t="shared" si="320"/>
        <v>0</v>
      </c>
      <c r="J167" s="3">
        <f t="shared" si="320"/>
        <v>0</v>
      </c>
      <c r="K167" s="3">
        <f t="shared" si="320"/>
        <v>0</v>
      </c>
      <c r="L167" s="3">
        <f t="shared" si="320"/>
        <v>0</v>
      </c>
      <c r="M167" s="3">
        <f t="shared" si="320"/>
        <v>0</v>
      </c>
      <c r="N167" s="3">
        <f t="shared" si="320"/>
        <v>0</v>
      </c>
      <c r="O167" s="3"/>
      <c r="P167" s="3"/>
      <c r="Q167" s="16"/>
      <c r="R167" s="14"/>
    </row>
    <row r="168" spans="1:21" s="10" customFormat="1" ht="15" thickBot="1" x14ac:dyDescent="0.25">
      <c r="A168" s="17" t="s">
        <v>70</v>
      </c>
      <c r="B168" s="11">
        <v>1.5</v>
      </c>
      <c r="C168" s="12" t="s">
        <v>19</v>
      </c>
      <c r="D168" s="13">
        <f t="shared" ref="D168:N168" si="321">(D$3*D167)/100</f>
        <v>0</v>
      </c>
      <c r="E168" s="13">
        <f t="shared" si="321"/>
        <v>0</v>
      </c>
      <c r="F168" s="13">
        <f t="shared" si="321"/>
        <v>0</v>
      </c>
      <c r="G168" s="13">
        <f t="shared" si="321"/>
        <v>0</v>
      </c>
      <c r="H168" s="13">
        <f t="shared" si="321"/>
        <v>0</v>
      </c>
      <c r="I168" s="13">
        <f t="shared" si="321"/>
        <v>0</v>
      </c>
      <c r="J168" s="13">
        <f t="shared" si="321"/>
        <v>0</v>
      </c>
      <c r="K168" s="13">
        <f t="shared" si="321"/>
        <v>0</v>
      </c>
      <c r="L168" s="13">
        <f t="shared" si="321"/>
        <v>0</v>
      </c>
      <c r="M168" s="13">
        <f t="shared" si="321"/>
        <v>0</v>
      </c>
      <c r="N168" s="13">
        <f t="shared" si="321"/>
        <v>0</v>
      </c>
      <c r="O168" s="13">
        <f>SUM(D168:N168)</f>
        <v>0</v>
      </c>
      <c r="P168" s="13">
        <f>(100*O168)/$O$189</f>
        <v>0</v>
      </c>
      <c r="Q168" s="18">
        <f t="shared" ref="Q168" si="322">(1000000*P168)/100</f>
        <v>0</v>
      </c>
      <c r="R168" s="30">
        <f t="shared" ref="R168" si="323">O168-G168-H168-J168-L168-N168</f>
        <v>0</v>
      </c>
      <c r="S168" s="13" t="e">
        <f t="shared" ref="S168" si="324">(100*R168)/$R$189</f>
        <v>#DIV/0!</v>
      </c>
      <c r="T168" s="18" t="e">
        <f t="shared" ref="T168" si="325">(1000000*S168)/100</f>
        <v>#DIV/0!</v>
      </c>
      <c r="U168" s="13" t="e">
        <f t="shared" ref="U168" si="326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327">D169*$B$172</f>
        <v>0</v>
      </c>
      <c r="E170" s="3">
        <f t="shared" si="327"/>
        <v>0</v>
      </c>
      <c r="F170" s="3">
        <f t="shared" si="327"/>
        <v>0</v>
      </c>
      <c r="G170" s="3">
        <f t="shared" si="327"/>
        <v>0</v>
      </c>
      <c r="H170" s="3">
        <f t="shared" si="327"/>
        <v>0</v>
      </c>
      <c r="I170" s="3">
        <f t="shared" si="327"/>
        <v>0</v>
      </c>
      <c r="J170" s="3">
        <f t="shared" si="327"/>
        <v>0</v>
      </c>
      <c r="K170" s="3">
        <f t="shared" si="327"/>
        <v>0</v>
      </c>
      <c r="L170" s="3">
        <f t="shared" si="327"/>
        <v>0</v>
      </c>
      <c r="M170" s="3">
        <f t="shared" si="327"/>
        <v>0</v>
      </c>
      <c r="N170" s="3">
        <f t="shared" si="327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328">(D170*100)/D$189</f>
        <v>0</v>
      </c>
      <c r="E171" s="3">
        <f t="shared" si="328"/>
        <v>0</v>
      </c>
      <c r="F171" s="3">
        <f t="shared" si="328"/>
        <v>0</v>
      </c>
      <c r="G171" s="3">
        <f t="shared" si="328"/>
        <v>0</v>
      </c>
      <c r="H171" s="3">
        <f t="shared" si="328"/>
        <v>0</v>
      </c>
      <c r="I171" s="3">
        <f t="shared" si="328"/>
        <v>0</v>
      </c>
      <c r="J171" s="3">
        <f t="shared" si="328"/>
        <v>0</v>
      </c>
      <c r="K171" s="3">
        <f t="shared" si="328"/>
        <v>0</v>
      </c>
      <c r="L171" s="3">
        <f t="shared" si="328"/>
        <v>0</v>
      </c>
      <c r="M171" s="3">
        <f t="shared" si="328"/>
        <v>0</v>
      </c>
      <c r="N171" s="3">
        <f t="shared" si="328"/>
        <v>0</v>
      </c>
      <c r="O171" s="3"/>
      <c r="P171" s="3"/>
      <c r="Q171" s="16"/>
      <c r="R171" s="14"/>
    </row>
    <row r="172" spans="1:21" s="10" customFormat="1" ht="15" thickBot="1" x14ac:dyDescent="0.25">
      <c r="A172" s="17" t="s">
        <v>62</v>
      </c>
      <c r="B172" s="11"/>
      <c r="C172" s="12" t="s">
        <v>19</v>
      </c>
      <c r="D172" s="13">
        <f t="shared" ref="D172:N172" si="329">(D$3*D171)/100</f>
        <v>0</v>
      </c>
      <c r="E172" s="13">
        <f t="shared" si="329"/>
        <v>0</v>
      </c>
      <c r="F172" s="13">
        <f t="shared" si="329"/>
        <v>0</v>
      </c>
      <c r="G172" s="13">
        <f t="shared" si="329"/>
        <v>0</v>
      </c>
      <c r="H172" s="13">
        <f t="shared" si="329"/>
        <v>0</v>
      </c>
      <c r="I172" s="13">
        <f t="shared" si="329"/>
        <v>0</v>
      </c>
      <c r="J172" s="13">
        <f t="shared" si="329"/>
        <v>0</v>
      </c>
      <c r="K172" s="13">
        <f t="shared" si="329"/>
        <v>0</v>
      </c>
      <c r="L172" s="13">
        <f t="shared" si="329"/>
        <v>0</v>
      </c>
      <c r="M172" s="13">
        <f t="shared" si="329"/>
        <v>0</v>
      </c>
      <c r="N172" s="13">
        <f t="shared" si="329"/>
        <v>0</v>
      </c>
      <c r="O172" s="13">
        <f>SUM(D172:N172)</f>
        <v>0</v>
      </c>
      <c r="P172" s="13">
        <f>(100*O172)/$O$189</f>
        <v>0</v>
      </c>
      <c r="Q172" s="18">
        <f t="shared" ref="Q172" si="330">(1000000*P172)/100</f>
        <v>0</v>
      </c>
      <c r="R172" s="30">
        <f t="shared" ref="R172" si="331">O172-G172-H172-J172-L172-N172</f>
        <v>0</v>
      </c>
      <c r="S172" s="13" t="e">
        <f t="shared" ref="S172" si="332">(100*R172)/$R$189</f>
        <v>#DIV/0!</v>
      </c>
      <c r="T172" s="18" t="e">
        <f t="shared" ref="T172" si="333">(1000000*S172)/100</f>
        <v>#DIV/0!</v>
      </c>
      <c r="U172" s="13" t="e">
        <f t="shared" ref="U172" si="334">Q172-T172</f>
        <v>#DIV/0!</v>
      </c>
    </row>
    <row r="173" spans="1:21" s="6" customFormat="1" ht="15" thickTop="1" x14ac:dyDescent="0.2">
      <c r="A173" s="19"/>
      <c r="B173" s="7"/>
      <c r="C173" s="8" t="s">
        <v>41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  <c r="S173" s="1"/>
      <c r="T173" s="1"/>
      <c r="U173" s="1"/>
    </row>
    <row r="174" spans="1:21" x14ac:dyDescent="0.2">
      <c r="A174" s="15"/>
      <c r="B174" s="4"/>
      <c r="C174" s="5" t="s">
        <v>40</v>
      </c>
      <c r="D174" s="3">
        <f t="shared" ref="D174:N174" si="335">D173*$B$176</f>
        <v>0</v>
      </c>
      <c r="E174" s="3">
        <f t="shared" si="335"/>
        <v>0</v>
      </c>
      <c r="F174" s="3">
        <f t="shared" si="335"/>
        <v>0</v>
      </c>
      <c r="G174" s="3">
        <f t="shared" si="335"/>
        <v>0</v>
      </c>
      <c r="H174" s="3">
        <f t="shared" si="335"/>
        <v>0</v>
      </c>
      <c r="I174" s="3">
        <f t="shared" si="335"/>
        <v>0</v>
      </c>
      <c r="J174" s="3">
        <f t="shared" si="335"/>
        <v>0</v>
      </c>
      <c r="K174" s="3">
        <f t="shared" si="335"/>
        <v>0</v>
      </c>
      <c r="L174" s="3">
        <f t="shared" si="335"/>
        <v>0</v>
      </c>
      <c r="M174" s="3">
        <f t="shared" si="335"/>
        <v>0</v>
      </c>
      <c r="N174" s="3">
        <f t="shared" si="335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36">(D174*100)/D$189</f>
        <v>0</v>
      </c>
      <c r="E175" s="3">
        <f t="shared" si="336"/>
        <v>0</v>
      </c>
      <c r="F175" s="3">
        <f t="shared" si="336"/>
        <v>0</v>
      </c>
      <c r="G175" s="3">
        <f t="shared" si="336"/>
        <v>0</v>
      </c>
      <c r="H175" s="3">
        <f t="shared" si="336"/>
        <v>0</v>
      </c>
      <c r="I175" s="3">
        <f t="shared" si="336"/>
        <v>0</v>
      </c>
      <c r="J175" s="3">
        <f t="shared" si="336"/>
        <v>0</v>
      </c>
      <c r="K175" s="3">
        <f t="shared" si="336"/>
        <v>0</v>
      </c>
      <c r="L175" s="3">
        <f t="shared" si="336"/>
        <v>0</v>
      </c>
      <c r="M175" s="3">
        <f t="shared" si="336"/>
        <v>0</v>
      </c>
      <c r="N175" s="3">
        <f t="shared" si="336"/>
        <v>0</v>
      </c>
      <c r="O175" s="3"/>
      <c r="P175" s="3"/>
      <c r="Q175" s="16"/>
      <c r="R175" s="14"/>
    </row>
    <row r="176" spans="1:21" s="10" customFormat="1" ht="15" thickBot="1" x14ac:dyDescent="0.25">
      <c r="A176" s="17" t="s">
        <v>73</v>
      </c>
      <c r="B176" s="31"/>
      <c r="C176" s="12" t="s">
        <v>19</v>
      </c>
      <c r="D176" s="13">
        <f t="shared" ref="D176:N176" si="337">(D$3*D175)/100</f>
        <v>0</v>
      </c>
      <c r="E176" s="13">
        <f t="shared" si="337"/>
        <v>0</v>
      </c>
      <c r="F176" s="13">
        <f t="shared" si="337"/>
        <v>0</v>
      </c>
      <c r="G176" s="13">
        <f t="shared" si="337"/>
        <v>0</v>
      </c>
      <c r="H176" s="13">
        <f t="shared" si="337"/>
        <v>0</v>
      </c>
      <c r="I176" s="13">
        <f t="shared" si="337"/>
        <v>0</v>
      </c>
      <c r="J176" s="13">
        <f t="shared" si="337"/>
        <v>0</v>
      </c>
      <c r="K176" s="13">
        <f t="shared" si="337"/>
        <v>0</v>
      </c>
      <c r="L176" s="13">
        <f t="shared" si="337"/>
        <v>0</v>
      </c>
      <c r="M176" s="13">
        <f t="shared" si="337"/>
        <v>0</v>
      </c>
      <c r="N176" s="13">
        <f t="shared" si="337"/>
        <v>0</v>
      </c>
      <c r="O176" s="13">
        <f>SUM(D176:N176)</f>
        <v>0</v>
      </c>
      <c r="P176" s="13">
        <f>(100*O176)/$O$189</f>
        <v>0</v>
      </c>
      <c r="Q176" s="18">
        <f t="shared" ref="Q176" si="338">(1000000*P176)/100</f>
        <v>0</v>
      </c>
      <c r="R176" s="30">
        <f t="shared" ref="R176" si="339">O176-G176-H176-J176-L176-N176</f>
        <v>0</v>
      </c>
      <c r="S176" s="13" t="e">
        <f t="shared" ref="S176" si="340">(100*R176)/$R$189</f>
        <v>#DIV/0!</v>
      </c>
      <c r="T176" s="18" t="e">
        <f t="shared" ref="T176" si="341">(1000000*S176)/100</f>
        <v>#DIV/0!</v>
      </c>
      <c r="U176" s="13" t="e">
        <f t="shared" ref="U176" si="342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 t="shared" ref="D178:N178" si="343">D177*$B$180</f>
        <v>0</v>
      </c>
      <c r="E178" s="3">
        <f t="shared" si="343"/>
        <v>0</v>
      </c>
      <c r="F178" s="3">
        <f t="shared" si="343"/>
        <v>0</v>
      </c>
      <c r="G178" s="3">
        <f t="shared" si="343"/>
        <v>0</v>
      </c>
      <c r="H178" s="3">
        <f t="shared" si="343"/>
        <v>0</v>
      </c>
      <c r="I178" s="3">
        <f t="shared" si="343"/>
        <v>0</v>
      </c>
      <c r="J178" s="3">
        <f t="shared" si="343"/>
        <v>0</v>
      </c>
      <c r="K178" s="3">
        <f t="shared" si="343"/>
        <v>0</v>
      </c>
      <c r="L178" s="3">
        <f t="shared" si="343"/>
        <v>0</v>
      </c>
      <c r="M178" s="3">
        <f t="shared" si="343"/>
        <v>0</v>
      </c>
      <c r="N178" s="3">
        <f t="shared" si="343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 t="shared" ref="D179:N179" si="344">(D178*100)/D$189</f>
        <v>0</v>
      </c>
      <c r="E179" s="3">
        <f t="shared" si="344"/>
        <v>0</v>
      </c>
      <c r="F179" s="3">
        <f t="shared" si="344"/>
        <v>0</v>
      </c>
      <c r="G179" s="3">
        <f t="shared" si="344"/>
        <v>0</v>
      </c>
      <c r="H179" s="3">
        <f t="shared" si="344"/>
        <v>0</v>
      </c>
      <c r="I179" s="3">
        <f t="shared" si="344"/>
        <v>0</v>
      </c>
      <c r="J179" s="3">
        <f t="shared" si="344"/>
        <v>0</v>
      </c>
      <c r="K179" s="3">
        <f t="shared" si="344"/>
        <v>0</v>
      </c>
      <c r="L179" s="3">
        <f t="shared" si="344"/>
        <v>0</v>
      </c>
      <c r="M179" s="3">
        <f t="shared" si="344"/>
        <v>0</v>
      </c>
      <c r="N179" s="3">
        <f t="shared" si="344"/>
        <v>0</v>
      </c>
      <c r="O179" s="3"/>
      <c r="P179" s="3"/>
      <c r="Q179" s="16"/>
      <c r="R179" s="14"/>
    </row>
    <row r="180" spans="1:21" ht="15" thickBot="1" x14ac:dyDescent="0.25">
      <c r="A180" s="17" t="s">
        <v>74</v>
      </c>
      <c r="B180" s="31"/>
      <c r="C180" s="12" t="s">
        <v>19</v>
      </c>
      <c r="D180" s="13">
        <f t="shared" ref="D180:N180" si="345">(D$3*D179)/100</f>
        <v>0</v>
      </c>
      <c r="E180" s="13">
        <f t="shared" si="345"/>
        <v>0</v>
      </c>
      <c r="F180" s="13">
        <f t="shared" si="345"/>
        <v>0</v>
      </c>
      <c r="G180" s="13">
        <f t="shared" si="345"/>
        <v>0</v>
      </c>
      <c r="H180" s="13">
        <f t="shared" si="345"/>
        <v>0</v>
      </c>
      <c r="I180" s="13">
        <f t="shared" si="345"/>
        <v>0</v>
      </c>
      <c r="J180" s="13">
        <f t="shared" si="345"/>
        <v>0</v>
      </c>
      <c r="K180" s="13">
        <f t="shared" si="345"/>
        <v>0</v>
      </c>
      <c r="L180" s="13">
        <f t="shared" si="345"/>
        <v>0</v>
      </c>
      <c r="M180" s="13">
        <f t="shared" si="345"/>
        <v>0</v>
      </c>
      <c r="N180" s="13">
        <f t="shared" si="345"/>
        <v>0</v>
      </c>
      <c r="O180" s="13">
        <f>SUM(D180:N180)</f>
        <v>0</v>
      </c>
      <c r="P180" s="13">
        <f>(100*O180)/$O$189</f>
        <v>0</v>
      </c>
      <c r="Q180" s="18">
        <f t="shared" ref="Q180" si="346">(1000000*P180)/100</f>
        <v>0</v>
      </c>
      <c r="R180" s="30">
        <f t="shared" ref="R180" si="347">O180-G180-H180-J180-L180-N180</f>
        <v>0</v>
      </c>
      <c r="S180" s="13" t="e">
        <f t="shared" ref="S180" si="348">(100*R180)/$R$189</f>
        <v>#DIV/0!</v>
      </c>
      <c r="T180" s="18" t="e">
        <f t="shared" ref="T180" si="349">(1000000*S180)/100</f>
        <v>#DIV/0!</v>
      </c>
      <c r="U180" s="13" t="e">
        <f t="shared" ref="U180" si="350">Q180-T180</f>
        <v>#DIV/0!</v>
      </c>
    </row>
    <row r="181" spans="1:21" ht="15" thickTop="1" x14ac:dyDescent="0.2">
      <c r="A181" s="19"/>
      <c r="B181" s="7"/>
      <c r="C181" s="8" t="s">
        <v>41</v>
      </c>
      <c r="D181" s="9">
        <v>0.5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20"/>
      <c r="R181" s="14"/>
    </row>
    <row r="182" spans="1:21" x14ac:dyDescent="0.2">
      <c r="A182" s="15"/>
      <c r="B182" s="4"/>
      <c r="C182" s="5" t="s">
        <v>40</v>
      </c>
      <c r="D182" s="3">
        <f t="shared" ref="D182:N182" si="351">D181*$B$184</f>
        <v>0</v>
      </c>
      <c r="E182" s="3">
        <f t="shared" si="351"/>
        <v>0</v>
      </c>
      <c r="F182" s="3">
        <f t="shared" si="351"/>
        <v>0</v>
      </c>
      <c r="G182" s="3">
        <f t="shared" si="351"/>
        <v>0</v>
      </c>
      <c r="H182" s="3">
        <f t="shared" si="351"/>
        <v>0</v>
      </c>
      <c r="I182" s="3">
        <f t="shared" si="351"/>
        <v>0</v>
      </c>
      <c r="J182" s="3">
        <f t="shared" si="351"/>
        <v>0</v>
      </c>
      <c r="K182" s="3">
        <f t="shared" si="351"/>
        <v>0</v>
      </c>
      <c r="L182" s="3">
        <f t="shared" si="351"/>
        <v>0</v>
      </c>
      <c r="M182" s="3">
        <f t="shared" si="351"/>
        <v>0</v>
      </c>
      <c r="N182" s="3">
        <f t="shared" si="351"/>
        <v>0</v>
      </c>
      <c r="O182" s="3"/>
      <c r="P182" s="3"/>
      <c r="Q182" s="16"/>
      <c r="R182" s="14"/>
    </row>
    <row r="183" spans="1:21" x14ac:dyDescent="0.2">
      <c r="A183" s="15"/>
      <c r="B183" s="4"/>
      <c r="C183" s="5" t="s">
        <v>18</v>
      </c>
      <c r="D183" s="3">
        <f t="shared" ref="D183:N183" si="352">(D182*100)/D$189</f>
        <v>0</v>
      </c>
      <c r="E183" s="3">
        <f t="shared" si="352"/>
        <v>0</v>
      </c>
      <c r="F183" s="3">
        <f t="shared" si="352"/>
        <v>0</v>
      </c>
      <c r="G183" s="3">
        <f t="shared" si="352"/>
        <v>0</v>
      </c>
      <c r="H183" s="3">
        <f t="shared" si="352"/>
        <v>0</v>
      </c>
      <c r="I183" s="3">
        <f t="shared" si="352"/>
        <v>0</v>
      </c>
      <c r="J183" s="3">
        <f t="shared" si="352"/>
        <v>0</v>
      </c>
      <c r="K183" s="3">
        <f t="shared" si="352"/>
        <v>0</v>
      </c>
      <c r="L183" s="3">
        <f t="shared" si="352"/>
        <v>0</v>
      </c>
      <c r="M183" s="3">
        <f t="shared" si="352"/>
        <v>0</v>
      </c>
      <c r="N183" s="3">
        <f t="shared" si="352"/>
        <v>0</v>
      </c>
      <c r="O183" s="3"/>
      <c r="P183" s="3"/>
      <c r="Q183" s="16"/>
      <c r="R183" s="14"/>
    </row>
    <row r="184" spans="1:21" ht="29.25" thickBot="1" x14ac:dyDescent="0.25">
      <c r="A184" s="21" t="s">
        <v>75</v>
      </c>
      <c r="B184" s="11"/>
      <c r="C184" s="12" t="s">
        <v>19</v>
      </c>
      <c r="D184" s="13">
        <f t="shared" ref="D184:N184" si="353">(D$3*D183)/100</f>
        <v>0</v>
      </c>
      <c r="E184" s="13">
        <f t="shared" si="353"/>
        <v>0</v>
      </c>
      <c r="F184" s="13">
        <f t="shared" si="353"/>
        <v>0</v>
      </c>
      <c r="G184" s="13">
        <f t="shared" si="353"/>
        <v>0</v>
      </c>
      <c r="H184" s="13">
        <f t="shared" si="353"/>
        <v>0</v>
      </c>
      <c r="I184" s="13">
        <f t="shared" si="353"/>
        <v>0</v>
      </c>
      <c r="J184" s="13">
        <f t="shared" si="353"/>
        <v>0</v>
      </c>
      <c r="K184" s="13">
        <f t="shared" si="353"/>
        <v>0</v>
      </c>
      <c r="L184" s="13">
        <f t="shared" si="353"/>
        <v>0</v>
      </c>
      <c r="M184" s="13">
        <f t="shared" si="353"/>
        <v>0</v>
      </c>
      <c r="N184" s="13">
        <f t="shared" si="353"/>
        <v>0</v>
      </c>
      <c r="O184" s="13">
        <f>SUM(D184:N184)</f>
        <v>0</v>
      </c>
      <c r="P184" s="13">
        <f>(100*O184)/$O$189</f>
        <v>0</v>
      </c>
      <c r="Q184" s="18">
        <f t="shared" ref="Q184" si="354">(1000000*P184)/100</f>
        <v>0</v>
      </c>
      <c r="R184" s="30">
        <f t="shared" ref="R184" si="355">O184-G184-H184-J184-L184-N184</f>
        <v>0</v>
      </c>
      <c r="S184" s="13" t="e">
        <f t="shared" ref="S184" si="356">(100*R184)/$R$189</f>
        <v>#DIV/0!</v>
      </c>
      <c r="T184" s="18" t="e">
        <f t="shared" ref="T184" si="357">(1000000*S184)/100</f>
        <v>#DIV/0!</v>
      </c>
      <c r="U184" s="13" t="e">
        <f t="shared" ref="U184" si="358">Q184-T184</f>
        <v>#DIV/0!</v>
      </c>
    </row>
    <row r="185" spans="1:21" s="6" customFormat="1" ht="15" thickTop="1" x14ac:dyDescent="0.2">
      <c r="A185" s="19"/>
      <c r="B185" s="7"/>
      <c r="C185" s="8" t="s">
        <v>41</v>
      </c>
      <c r="D185" s="9"/>
      <c r="E185" s="9"/>
      <c r="F185" s="9"/>
      <c r="G185" s="9"/>
      <c r="H185" s="9"/>
      <c r="I185" s="9"/>
      <c r="J185" s="9"/>
      <c r="K185" s="9"/>
      <c r="L185" s="9">
        <v>2E-3</v>
      </c>
      <c r="M185" s="9"/>
      <c r="N185" s="9"/>
      <c r="O185" s="9"/>
      <c r="P185" s="9"/>
      <c r="Q185" s="20"/>
      <c r="R185" s="14"/>
      <c r="S185" s="1"/>
      <c r="T185" s="1"/>
      <c r="U185" s="1"/>
    </row>
    <row r="186" spans="1:21" x14ac:dyDescent="0.2">
      <c r="A186" s="15"/>
      <c r="B186" s="4"/>
      <c r="C186" s="5" t="s">
        <v>40</v>
      </c>
      <c r="D186" s="3">
        <f>D185*$B$188</f>
        <v>0</v>
      </c>
      <c r="E186" s="3">
        <f t="shared" ref="E186:N186" si="359">E185*$B$188</f>
        <v>0</v>
      </c>
      <c r="F186" s="3">
        <f t="shared" si="359"/>
        <v>0</v>
      </c>
      <c r="G186" s="3">
        <f t="shared" si="359"/>
        <v>0</v>
      </c>
      <c r="H186" s="3">
        <f t="shared" si="359"/>
        <v>0</v>
      </c>
      <c r="I186" s="3">
        <f t="shared" si="359"/>
        <v>0</v>
      </c>
      <c r="J186" s="3">
        <f t="shared" si="359"/>
        <v>0</v>
      </c>
      <c r="K186" s="3">
        <f t="shared" si="359"/>
        <v>0</v>
      </c>
      <c r="L186" s="3">
        <f t="shared" si="359"/>
        <v>0</v>
      </c>
      <c r="M186" s="3">
        <f t="shared" si="359"/>
        <v>0</v>
      </c>
      <c r="N186" s="3">
        <f t="shared" si="359"/>
        <v>0</v>
      </c>
      <c r="O186" s="3"/>
      <c r="P186" s="3"/>
      <c r="Q186" s="16"/>
      <c r="R186" s="14"/>
    </row>
    <row r="187" spans="1:21" x14ac:dyDescent="0.2">
      <c r="A187" s="15"/>
      <c r="B187" s="4"/>
      <c r="C187" s="5" t="s">
        <v>18</v>
      </c>
      <c r="D187" s="3">
        <f>(D186*100)/D$189</f>
        <v>0</v>
      </c>
      <c r="E187" s="3">
        <f t="shared" ref="E187:N187" si="360">(E186*100)/E$189</f>
        <v>0</v>
      </c>
      <c r="F187" s="3">
        <f t="shared" si="360"/>
        <v>0</v>
      </c>
      <c r="G187" s="3">
        <f t="shared" si="360"/>
        <v>0</v>
      </c>
      <c r="H187" s="3">
        <f t="shared" si="360"/>
        <v>0</v>
      </c>
      <c r="I187" s="3">
        <f t="shared" si="360"/>
        <v>0</v>
      </c>
      <c r="J187" s="3">
        <f t="shared" si="360"/>
        <v>0</v>
      </c>
      <c r="K187" s="3">
        <f t="shared" si="360"/>
        <v>0</v>
      </c>
      <c r="L187" s="3">
        <f t="shared" si="360"/>
        <v>0</v>
      </c>
      <c r="M187" s="3">
        <f t="shared" si="360"/>
        <v>0</v>
      </c>
      <c r="N187" s="3">
        <f t="shared" si="360"/>
        <v>0</v>
      </c>
      <c r="O187" s="3"/>
      <c r="P187" s="3"/>
      <c r="Q187" s="16"/>
      <c r="R187" s="14"/>
    </row>
    <row r="188" spans="1:21" ht="29.25" thickBot="1" x14ac:dyDescent="0.25">
      <c r="A188" s="21" t="s">
        <v>88</v>
      </c>
      <c r="B188" s="31"/>
      <c r="C188" s="12" t="s">
        <v>19</v>
      </c>
      <c r="D188" s="13">
        <f>(D$3*D187)/100</f>
        <v>0</v>
      </c>
      <c r="E188" s="13">
        <f t="shared" ref="E188:N188" si="361">(E$3*E187)/100</f>
        <v>0</v>
      </c>
      <c r="F188" s="13">
        <f t="shared" si="361"/>
        <v>0</v>
      </c>
      <c r="G188" s="13">
        <f t="shared" si="361"/>
        <v>0</v>
      </c>
      <c r="H188" s="13">
        <f t="shared" si="361"/>
        <v>0</v>
      </c>
      <c r="I188" s="13">
        <f t="shared" si="361"/>
        <v>0</v>
      </c>
      <c r="J188" s="13">
        <f t="shared" si="361"/>
        <v>0</v>
      </c>
      <c r="K188" s="13">
        <f t="shared" si="361"/>
        <v>0</v>
      </c>
      <c r="L188" s="13">
        <f t="shared" si="361"/>
        <v>0</v>
      </c>
      <c r="M188" s="13">
        <f t="shared" si="361"/>
        <v>0</v>
      </c>
      <c r="N188" s="13">
        <f t="shared" si="361"/>
        <v>0</v>
      </c>
      <c r="O188" s="13">
        <f>SUM(D188:N188)</f>
        <v>0</v>
      </c>
      <c r="P188" s="13">
        <f t="shared" ref="P188" si="362">(100*O188)/$O$189</f>
        <v>0</v>
      </c>
      <c r="Q188" s="18">
        <f t="shared" ref="Q188" si="363">(1000000*P188)/100</f>
        <v>0</v>
      </c>
      <c r="R188" s="30">
        <f t="shared" ref="R188" si="364">O188-G188-H188-J188-L188-N188</f>
        <v>0</v>
      </c>
      <c r="S188" s="13" t="e">
        <f t="shared" ref="S188" si="365">(100*R188)/$R$189</f>
        <v>#DIV/0!</v>
      </c>
      <c r="T188" s="18" t="e">
        <f t="shared" ref="T188" si="366">(1000000*S188)/100</f>
        <v>#DIV/0!</v>
      </c>
      <c r="U188" s="13" t="e">
        <f t="shared" ref="U188" si="367">Q188-T188</f>
        <v>#DIV/0!</v>
      </c>
    </row>
    <row r="189" spans="1:21" ht="15" thickTop="1" x14ac:dyDescent="0.2">
      <c r="A189" s="6"/>
      <c r="B189" s="7"/>
      <c r="C189" s="8" t="s">
        <v>42</v>
      </c>
      <c r="D189" s="9">
        <f t="shared" ref="D189:N189" si="368">SUMIF($C$5:$C$188,"об'єм з п.в., %",D5:D188)</f>
        <v>256.995</v>
      </c>
      <c r="E189" s="9">
        <f t="shared" si="368"/>
        <v>255.04039000000003</v>
      </c>
      <c r="F189" s="9">
        <f t="shared" si="368"/>
        <v>270.04000000000002</v>
      </c>
      <c r="G189" s="9">
        <f t="shared" si="368"/>
        <v>270.18245000000002</v>
      </c>
      <c r="H189" s="9">
        <f t="shared" si="368"/>
        <v>269.26</v>
      </c>
      <c r="I189" s="9">
        <f t="shared" si="368"/>
        <v>507.39751000000001</v>
      </c>
      <c r="J189" s="9">
        <f t="shared" si="368"/>
        <v>497.63</v>
      </c>
      <c r="K189" s="9">
        <f t="shared" si="368"/>
        <v>323.24836000000005</v>
      </c>
      <c r="L189" s="9">
        <f t="shared" si="368"/>
        <v>322.88965000000002</v>
      </c>
      <c r="M189" s="9">
        <f t="shared" si="368"/>
        <v>277.50039999999996</v>
      </c>
      <c r="N189" s="9">
        <f t="shared" si="368"/>
        <v>275.49295999999998</v>
      </c>
      <c r="O189" s="9">
        <f>SUMIF($C$5:$C$188,"маса, г",O5:O188)</f>
        <v>1536.1120000000001</v>
      </c>
      <c r="P189" s="9">
        <f>SUMIF(P5:P188,"&gt;=0")</f>
        <v>100</v>
      </c>
      <c r="Q189" s="9">
        <f>SUMIF(Q5:Q188,"&gt;=0")</f>
        <v>999999.99999999988</v>
      </c>
    </row>
    <row r="190" spans="1:21" x14ac:dyDescent="0.2">
      <c r="B190" s="4"/>
      <c r="C190" s="5" t="s">
        <v>43</v>
      </c>
      <c r="D190" s="3">
        <f t="shared" ref="D190:N190" si="369">SUMIF($C$5:$C$188,"об'єм, %",D5:D188)</f>
        <v>100</v>
      </c>
      <c r="E190" s="3">
        <f t="shared" si="369"/>
        <v>100</v>
      </c>
      <c r="F190" s="3">
        <f t="shared" si="369"/>
        <v>100</v>
      </c>
      <c r="G190" s="3">
        <f t="shared" si="369"/>
        <v>100</v>
      </c>
      <c r="H190" s="3">
        <f t="shared" si="369"/>
        <v>100</v>
      </c>
      <c r="I190" s="3">
        <f t="shared" si="369"/>
        <v>100</v>
      </c>
      <c r="J190" s="3">
        <f t="shared" si="369"/>
        <v>100</v>
      </c>
      <c r="K190" s="3">
        <f t="shared" si="369"/>
        <v>100</v>
      </c>
      <c r="L190" s="3">
        <f t="shared" si="369"/>
        <v>99.999999999999986</v>
      </c>
      <c r="M190" s="3">
        <f t="shared" si="369"/>
        <v>100</v>
      </c>
      <c r="N190" s="3">
        <f t="shared" si="369"/>
        <v>99.999999999999986</v>
      </c>
      <c r="O190" s="3"/>
      <c r="P190" s="3"/>
      <c r="Q190" s="3"/>
    </row>
    <row r="191" spans="1:21" x14ac:dyDescent="0.2">
      <c r="B191" s="4"/>
      <c r="C191" s="5" t="s">
        <v>44</v>
      </c>
      <c r="D191" s="2">
        <f t="shared" ref="D191:N191" si="370">SUMIF($C$5:$C$188,"маса, г",D5:D188)</f>
        <v>16.100000000000001</v>
      </c>
      <c r="E191" s="2">
        <f t="shared" si="370"/>
        <v>61.099999999999987</v>
      </c>
      <c r="F191" s="2">
        <f t="shared" si="370"/>
        <v>5.168000000000001</v>
      </c>
      <c r="G191" s="2">
        <f t="shared" si="370"/>
        <v>1422.8</v>
      </c>
      <c r="H191" s="2">
        <f t="shared" si="370"/>
        <v>30.047000000000001</v>
      </c>
      <c r="I191" s="2">
        <f t="shared" si="370"/>
        <v>5.0000000000000001E-3</v>
      </c>
      <c r="J191" s="2">
        <f t="shared" si="370"/>
        <v>2E-3</v>
      </c>
      <c r="K191" s="2">
        <f t="shared" si="370"/>
        <v>0.81000000000000028</v>
      </c>
      <c r="L191" s="2">
        <f t="shared" si="370"/>
        <v>8.9999999999999993E-3</v>
      </c>
      <c r="M191" s="2">
        <f t="shared" si="370"/>
        <v>6.9000000000000006E-2</v>
      </c>
      <c r="N191" s="2">
        <f t="shared" si="370"/>
        <v>2E-3</v>
      </c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2:17" x14ac:dyDescent="0.2"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2:17" x14ac:dyDescent="0.2"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2:17" x14ac:dyDescent="0.2"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2:17" x14ac:dyDescent="0.2"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2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2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2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2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2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2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2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2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2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2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2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2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3:17" x14ac:dyDescent="0.2"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3:17" x14ac:dyDescent="0.2"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3:17" x14ac:dyDescent="0.2"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3:17" x14ac:dyDescent="0.2"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3:17" x14ac:dyDescent="0.2"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3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3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3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3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3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3:17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3:17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3:17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3:17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3:17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3:17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4:17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4:17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2"/>
  <sheetViews>
    <sheetView zoomScale="85" zoomScaleNormal="85" workbookViewId="0">
      <selection activeCell="D1" sqref="D1:N1"/>
    </sheetView>
  </sheetViews>
  <sheetFormatPr defaultRowHeight="14.25" outlineLevelCol="1" x14ac:dyDescent="0.2"/>
  <cols>
    <col min="1" max="1" width="14.42578125" style="1" customWidth="1"/>
    <col min="2" max="2" width="9.5703125" style="1" customWidth="1"/>
    <col min="3" max="3" width="14" style="1" bestFit="1" customWidth="1"/>
    <col min="4" max="14" width="14.28515625" style="1" customWidth="1" outlineLevel="1"/>
    <col min="15" max="15" width="15.42578125" style="1" bestFit="1" customWidth="1"/>
    <col min="16" max="16" width="14.42578125" style="1" customWidth="1"/>
    <col min="17" max="17" width="19.28515625" style="1" customWidth="1"/>
    <col min="18" max="18" width="9.5703125" style="1" customWidth="1"/>
    <col min="19" max="19" width="24.140625" style="1" customWidth="1"/>
    <col min="20" max="20" width="17.7109375" style="1" bestFit="1" customWidth="1"/>
    <col min="21" max="16384" width="9.140625" style="1"/>
  </cols>
  <sheetData>
    <row r="1" spans="1:21" ht="15" customHeight="1" thickBot="1" x14ac:dyDescent="0.25">
      <c r="A1" s="35" t="s">
        <v>0</v>
      </c>
      <c r="B1" s="36" t="s">
        <v>45</v>
      </c>
      <c r="C1" s="36" t="s">
        <v>13</v>
      </c>
      <c r="D1" s="35" t="s">
        <v>77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7" t="s">
        <v>12</v>
      </c>
      <c r="P1" s="35"/>
      <c r="Q1" s="35"/>
      <c r="R1" s="14"/>
    </row>
    <row r="2" spans="1:21" ht="39.75" customHeight="1" thickBot="1" x14ac:dyDescent="0.25">
      <c r="A2" s="35"/>
      <c r="B2" s="36"/>
      <c r="C2" s="36"/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38"/>
      <c r="P2" s="23" t="s">
        <v>16</v>
      </c>
      <c r="Q2" s="23" t="s">
        <v>17</v>
      </c>
      <c r="R2" s="23" t="s">
        <v>52</v>
      </c>
      <c r="S2" s="23" t="s">
        <v>53</v>
      </c>
      <c r="T2" s="23" t="s">
        <v>17</v>
      </c>
      <c r="U2" s="23" t="s">
        <v>54</v>
      </c>
    </row>
    <row r="3" spans="1:21" ht="29.25" thickBot="1" x14ac:dyDescent="0.25">
      <c r="A3" s="35"/>
      <c r="B3" s="36"/>
      <c r="C3" s="23" t="s">
        <v>14</v>
      </c>
      <c r="D3" s="24">
        <v>187.7</v>
      </c>
      <c r="E3" s="25">
        <v>803.2</v>
      </c>
      <c r="F3" s="25">
        <v>137.76300000000001</v>
      </c>
      <c r="G3" s="24">
        <v>128.19999999999999</v>
      </c>
      <c r="H3" s="24">
        <v>6.202</v>
      </c>
      <c r="I3" s="24">
        <v>9.6000000000000002E-2</v>
      </c>
      <c r="J3" s="24">
        <v>4.0000000000000001E-3</v>
      </c>
      <c r="K3" s="24">
        <v>32.231000000000002</v>
      </c>
      <c r="L3" s="24">
        <v>0.40600000000000003</v>
      </c>
      <c r="M3" s="24">
        <v>9.7000000000000003E-2</v>
      </c>
      <c r="N3" s="24">
        <v>2.5000000000000001E-2</v>
      </c>
      <c r="O3" s="22">
        <f>SUM(D3:N3)</f>
        <v>1295.924</v>
      </c>
      <c r="P3" s="22"/>
      <c r="Q3" s="22"/>
      <c r="R3" s="33">
        <f>G3+H3+J3+L3+N3</f>
        <v>134.83699999999999</v>
      </c>
    </row>
    <row r="4" spans="1:21" ht="29.25" thickBot="1" x14ac:dyDescent="0.25">
      <c r="A4" s="35"/>
      <c r="B4" s="36"/>
      <c r="C4" s="23" t="s">
        <v>15</v>
      </c>
      <c r="D4" s="26">
        <f>(D3/$O$3)*100</f>
        <v>14.483874054342694</v>
      </c>
      <c r="E4" s="26">
        <f t="shared" ref="E4:N4" si="0">(E3/$O$3)*100</f>
        <v>61.978943209632661</v>
      </c>
      <c r="F4" s="26">
        <f t="shared" si="0"/>
        <v>10.630484503720899</v>
      </c>
      <c r="G4" s="26">
        <f t="shared" si="0"/>
        <v>9.892555427633102</v>
      </c>
      <c r="H4" s="26">
        <f t="shared" si="0"/>
        <v>0.47857744744290565</v>
      </c>
      <c r="I4" s="26">
        <f t="shared" si="0"/>
        <v>7.4078418178843827E-3</v>
      </c>
      <c r="J4" s="26">
        <f t="shared" si="0"/>
        <v>3.0866007574518258E-4</v>
      </c>
      <c r="K4" s="26">
        <f t="shared" si="0"/>
        <v>2.4871057253357454</v>
      </c>
      <c r="L4" s="26">
        <f t="shared" si="0"/>
        <v>3.1328997688136039E-2</v>
      </c>
      <c r="M4" s="26">
        <f t="shared" si="0"/>
        <v>7.4850068368206785E-3</v>
      </c>
      <c r="N4" s="26">
        <f t="shared" si="0"/>
        <v>1.9291254734073915E-3</v>
      </c>
      <c r="O4" s="22">
        <f>SUM(D4:N4)</f>
        <v>99.999999999999986</v>
      </c>
      <c r="P4" s="22"/>
      <c r="Q4" s="22"/>
      <c r="R4" s="34">
        <f>R3/O3</f>
        <v>0.10404699658313296</v>
      </c>
    </row>
    <row r="5" spans="1:21" x14ac:dyDescent="0.2">
      <c r="A5" s="19"/>
      <c r="B5" s="7"/>
      <c r="C5" s="8" t="s">
        <v>41</v>
      </c>
      <c r="D5" s="9"/>
      <c r="E5" s="9"/>
      <c r="F5" s="9"/>
      <c r="G5" s="9"/>
      <c r="H5" s="9"/>
      <c r="I5" s="9"/>
      <c r="J5" s="9"/>
      <c r="K5" s="9">
        <v>2E-3</v>
      </c>
      <c r="L5" s="9"/>
      <c r="M5" s="9"/>
      <c r="N5" s="9"/>
      <c r="O5" s="9"/>
      <c r="P5" s="9"/>
      <c r="Q5" s="20"/>
      <c r="R5" s="14"/>
    </row>
    <row r="6" spans="1:21" x14ac:dyDescent="0.2">
      <c r="A6" s="15"/>
      <c r="B6" s="4"/>
      <c r="C6" s="5" t="s">
        <v>40</v>
      </c>
      <c r="D6" s="3">
        <f>D5*B8</f>
        <v>0</v>
      </c>
      <c r="E6" s="3">
        <f t="shared" ref="E6:N6" si="1">E5*$B$8</f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6.6E-3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/>
      <c r="P6" s="3"/>
      <c r="Q6" s="16"/>
      <c r="R6" s="14"/>
    </row>
    <row r="7" spans="1:21" x14ac:dyDescent="0.2">
      <c r="A7" s="15"/>
      <c r="B7" s="4"/>
      <c r="C7" s="5" t="s">
        <v>18</v>
      </c>
      <c r="D7" s="3">
        <f t="shared" ref="D7:N7" si="2">(D6*100)/D$181</f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2.2009405352553992E-3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/>
      <c r="P7" s="3"/>
      <c r="Q7" s="16"/>
      <c r="R7" s="14"/>
    </row>
    <row r="8" spans="1:21" s="10" customFormat="1" ht="15" thickBot="1" x14ac:dyDescent="0.25">
      <c r="A8" s="17" t="s">
        <v>51</v>
      </c>
      <c r="B8" s="11">
        <v>3.3</v>
      </c>
      <c r="C8" s="12" t="s">
        <v>19</v>
      </c>
      <c r="D8" s="13">
        <f>(D$3*D7)/100</f>
        <v>0</v>
      </c>
      <c r="E8" s="13">
        <f t="shared" ref="E8:N8" si="3">(E$3*E7)/100</f>
        <v>0</v>
      </c>
      <c r="F8" s="13">
        <f t="shared" si="3"/>
        <v>0</v>
      </c>
      <c r="G8" s="13">
        <f t="shared" si="3"/>
        <v>0</v>
      </c>
      <c r="H8" s="13">
        <f t="shared" si="3"/>
        <v>0</v>
      </c>
      <c r="I8" s="13">
        <f t="shared" si="3"/>
        <v>0</v>
      </c>
      <c r="J8" s="13">
        <f t="shared" si="3"/>
        <v>0</v>
      </c>
      <c r="K8" s="13">
        <f t="shared" si="3"/>
        <v>7.0938514391816784E-4</v>
      </c>
      <c r="L8" s="13">
        <f t="shared" si="3"/>
        <v>0</v>
      </c>
      <c r="M8" s="13">
        <f t="shared" si="3"/>
        <v>0</v>
      </c>
      <c r="N8" s="13">
        <f t="shared" si="3"/>
        <v>0</v>
      </c>
      <c r="O8" s="13">
        <f t="shared" ref="O8:O48" si="4">SUM(D8:N8)</f>
        <v>7.0938514391816784E-4</v>
      </c>
      <c r="P8" s="13">
        <f>(100*O8)/$O$181</f>
        <v>5.4739718063572211E-5</v>
      </c>
      <c r="Q8" s="18">
        <f>(1000000*P8)/100</f>
        <v>0.54739718063572207</v>
      </c>
      <c r="R8" s="30">
        <f>O8-G8-H8-J8-L8-N8</f>
        <v>7.0938514391816784E-4</v>
      </c>
      <c r="S8" s="13" t="e">
        <f>(100*R8)/$R$181</f>
        <v>#DIV/0!</v>
      </c>
      <c r="T8" s="18" t="e">
        <f>(1000000*S8)/100</f>
        <v>#DIV/0!</v>
      </c>
      <c r="U8" s="13" t="e">
        <f>Q8-T8</f>
        <v>#DIV/0!</v>
      </c>
    </row>
    <row r="9" spans="1:21" s="6" customFormat="1" ht="15" thickTop="1" x14ac:dyDescent="0.2">
      <c r="A9" s="19"/>
      <c r="B9" s="7"/>
      <c r="C9" s="8" t="s">
        <v>41</v>
      </c>
      <c r="D9" s="9"/>
      <c r="E9" s="9">
        <v>2</v>
      </c>
      <c r="F9" s="9">
        <v>2E-3</v>
      </c>
      <c r="G9" s="9">
        <v>5.0000000000000001E-3</v>
      </c>
      <c r="H9" s="9">
        <v>0.01</v>
      </c>
      <c r="I9" s="9"/>
      <c r="J9" s="9"/>
      <c r="K9" s="9">
        <v>2</v>
      </c>
      <c r="L9" s="9">
        <v>3</v>
      </c>
      <c r="M9" s="9">
        <v>0.01</v>
      </c>
      <c r="N9" s="9"/>
      <c r="O9" s="9"/>
      <c r="P9" s="9"/>
      <c r="Q9" s="20"/>
      <c r="R9" s="14"/>
      <c r="S9" s="1"/>
      <c r="T9" s="1"/>
      <c r="U9" s="1"/>
    </row>
    <row r="10" spans="1:21" x14ac:dyDescent="0.2">
      <c r="A10" s="15"/>
      <c r="B10" s="4"/>
      <c r="C10" s="5" t="s">
        <v>40</v>
      </c>
      <c r="D10" s="3">
        <f>D9*$B$12</f>
        <v>0</v>
      </c>
      <c r="E10" s="3">
        <f t="shared" ref="E10:N10" si="5">E9*$B$12</f>
        <v>6.4</v>
      </c>
      <c r="F10" s="3">
        <f t="shared" si="5"/>
        <v>6.4000000000000003E-3</v>
      </c>
      <c r="G10" s="3">
        <f t="shared" si="5"/>
        <v>1.6E-2</v>
      </c>
      <c r="H10" s="3">
        <f t="shared" si="5"/>
        <v>3.2000000000000001E-2</v>
      </c>
      <c r="I10" s="3">
        <f t="shared" si="5"/>
        <v>0</v>
      </c>
      <c r="J10" s="3">
        <f t="shared" si="5"/>
        <v>0</v>
      </c>
      <c r="K10" s="3">
        <f t="shared" si="5"/>
        <v>6.4</v>
      </c>
      <c r="L10" s="3">
        <f t="shared" si="5"/>
        <v>9.6000000000000014</v>
      </c>
      <c r="M10" s="3">
        <f t="shared" si="5"/>
        <v>3.2000000000000001E-2</v>
      </c>
      <c r="N10" s="3">
        <f t="shared" si="5"/>
        <v>0</v>
      </c>
      <c r="O10" s="3"/>
      <c r="P10" s="3"/>
      <c r="Q10" s="16"/>
      <c r="R10" s="14"/>
    </row>
    <row r="11" spans="1:21" x14ac:dyDescent="0.2">
      <c r="A11" s="15"/>
      <c r="B11" s="4"/>
      <c r="C11" s="5" t="s">
        <v>18</v>
      </c>
      <c r="D11" s="3">
        <f t="shared" ref="D11:N11" si="6">(D10*100)/D$181</f>
        <v>0</v>
      </c>
      <c r="E11" s="3">
        <f t="shared" si="6"/>
        <v>2.3613868675970751</v>
      </c>
      <c r="F11" s="3">
        <f t="shared" si="6"/>
        <v>2.3946979292485747E-3</v>
      </c>
      <c r="G11" s="3">
        <f t="shared" si="6"/>
        <v>6.3467837415551584E-3</v>
      </c>
      <c r="H11" s="3">
        <f t="shared" si="6"/>
        <v>1.1938276127849985E-2</v>
      </c>
      <c r="I11" s="3">
        <f t="shared" si="6"/>
        <v>0</v>
      </c>
      <c r="J11" s="3">
        <f t="shared" si="6"/>
        <v>0</v>
      </c>
      <c r="K11" s="3">
        <f t="shared" si="6"/>
        <v>2.134245367520387</v>
      </c>
      <c r="L11" s="3">
        <f t="shared" si="6"/>
        <v>2.9200703736960065</v>
      </c>
      <c r="M11" s="3">
        <f t="shared" si="6"/>
        <v>1.2215510308287415E-2</v>
      </c>
      <c r="N11" s="3">
        <f t="shared" si="6"/>
        <v>0</v>
      </c>
      <c r="O11" s="3"/>
      <c r="P11" s="3"/>
      <c r="Q11" s="16"/>
      <c r="R11" s="14"/>
    </row>
    <row r="12" spans="1:21" s="10" customFormat="1" ht="15" thickBot="1" x14ac:dyDescent="0.25">
      <c r="A12" s="17" t="s">
        <v>20</v>
      </c>
      <c r="B12" s="11">
        <v>3.2</v>
      </c>
      <c r="C12" s="12" t="s">
        <v>19</v>
      </c>
      <c r="D12" s="13">
        <f t="shared" ref="D12:N12" si="7">(D$3*D11)/100</f>
        <v>0</v>
      </c>
      <c r="E12" s="13">
        <f t="shared" si="7"/>
        <v>18.966659320539708</v>
      </c>
      <c r="F12" s="13">
        <f t="shared" si="7"/>
        <v>3.2990077082707143E-3</v>
      </c>
      <c r="G12" s="13">
        <f t="shared" si="7"/>
        <v>8.1365767566737128E-3</v>
      </c>
      <c r="H12" s="13">
        <f t="shared" si="7"/>
        <v>7.4041188544925608E-4</v>
      </c>
      <c r="I12" s="13">
        <f t="shared" si="7"/>
        <v>0</v>
      </c>
      <c r="J12" s="13">
        <f t="shared" si="7"/>
        <v>0</v>
      </c>
      <c r="K12" s="13">
        <f t="shared" si="7"/>
        <v>0.68788862440549592</v>
      </c>
      <c r="L12" s="13">
        <f t="shared" si="7"/>
        <v>1.1855485717205787E-2</v>
      </c>
      <c r="M12" s="13">
        <f t="shared" si="7"/>
        <v>1.1849044999038791E-5</v>
      </c>
      <c r="N12" s="13">
        <f t="shared" si="7"/>
        <v>0</v>
      </c>
      <c r="O12" s="13">
        <f t="shared" si="4"/>
        <v>19.678591276057801</v>
      </c>
      <c r="P12" s="13">
        <f>(100*O12)/$O$181</f>
        <v>1.5184988684566221</v>
      </c>
      <c r="Q12" s="18">
        <f t="shared" ref="Q12" si="8">(1000000*P12)/100</f>
        <v>15184.98868456622</v>
      </c>
      <c r="R12" s="30">
        <f t="shared" ref="R12" si="9">O12-G12-H12-J12-L12-N12</f>
        <v>19.657858801698474</v>
      </c>
      <c r="S12" s="13" t="e">
        <f>(100*R12)/$R$181</f>
        <v>#DIV/0!</v>
      </c>
      <c r="T12" s="18" t="e">
        <f t="shared" ref="T12" si="10">(1000000*S12)/100</f>
        <v>#DIV/0!</v>
      </c>
      <c r="U12" s="13" t="e">
        <f t="shared" ref="U12" si="11">Q12-T12</f>
        <v>#DIV/0!</v>
      </c>
    </row>
    <row r="13" spans="1:21" s="6" customFormat="1" ht="15" thickTop="1" x14ac:dyDescent="0.2">
      <c r="A13" s="19"/>
      <c r="B13" s="7"/>
      <c r="C13" s="8" t="s">
        <v>41</v>
      </c>
      <c r="D13" s="9"/>
      <c r="E13" s="9">
        <v>1E-3</v>
      </c>
      <c r="F13" s="9"/>
      <c r="G13" s="9"/>
      <c r="H13" s="9"/>
      <c r="I13" s="9"/>
      <c r="J13" s="9"/>
      <c r="K13" s="9">
        <v>2</v>
      </c>
      <c r="L13" s="9">
        <v>4</v>
      </c>
      <c r="M13" s="9"/>
      <c r="N13" s="9"/>
      <c r="O13" s="9"/>
      <c r="P13" s="9"/>
      <c r="Q13" s="20"/>
      <c r="R13" s="14"/>
      <c r="S13" s="1"/>
      <c r="T13" s="1"/>
      <c r="U13" s="1"/>
    </row>
    <row r="14" spans="1:21" x14ac:dyDescent="0.2">
      <c r="A14" s="15"/>
      <c r="B14" s="4"/>
      <c r="C14" s="5" t="s">
        <v>40</v>
      </c>
      <c r="D14" s="3">
        <f>D13*$B$16</f>
        <v>0</v>
      </c>
      <c r="E14" s="3">
        <f t="shared" ref="E14:N14" si="12">E13*$B$16</f>
        <v>4.2500000000000003E-3</v>
      </c>
      <c r="F14" s="3">
        <f t="shared" si="12"/>
        <v>0</v>
      </c>
      <c r="G14" s="3">
        <f t="shared" si="12"/>
        <v>0</v>
      </c>
      <c r="H14" s="3">
        <f t="shared" si="12"/>
        <v>0</v>
      </c>
      <c r="I14" s="3">
        <f t="shared" si="12"/>
        <v>0</v>
      </c>
      <c r="J14" s="3">
        <f t="shared" si="12"/>
        <v>0</v>
      </c>
      <c r="K14" s="3">
        <f t="shared" si="12"/>
        <v>8.5</v>
      </c>
      <c r="L14" s="3">
        <f t="shared" si="12"/>
        <v>17</v>
      </c>
      <c r="M14" s="3">
        <f t="shared" si="12"/>
        <v>0</v>
      </c>
      <c r="N14" s="3">
        <f t="shared" si="12"/>
        <v>0</v>
      </c>
      <c r="O14" s="3"/>
      <c r="P14" s="3"/>
      <c r="Q14" s="16"/>
      <c r="R14" s="14"/>
    </row>
    <row r="15" spans="1:21" x14ac:dyDescent="0.2">
      <c r="A15" s="15"/>
      <c r="B15" s="4"/>
      <c r="C15" s="5" t="s">
        <v>18</v>
      </c>
      <c r="D15" s="3">
        <f t="shared" ref="D15:N15" si="13">(D14*100)/D$181</f>
        <v>0</v>
      </c>
      <c r="E15" s="3">
        <f t="shared" si="13"/>
        <v>1.568108466763683E-3</v>
      </c>
      <c r="F15" s="3">
        <f t="shared" si="13"/>
        <v>0</v>
      </c>
      <c r="G15" s="3">
        <f t="shared" si="13"/>
        <v>0</v>
      </c>
      <c r="H15" s="3">
        <f t="shared" si="13"/>
        <v>0</v>
      </c>
      <c r="I15" s="3">
        <f t="shared" si="13"/>
        <v>0</v>
      </c>
      <c r="J15" s="3">
        <f t="shared" si="13"/>
        <v>0</v>
      </c>
      <c r="K15" s="3">
        <f t="shared" si="13"/>
        <v>2.8345446287380138</v>
      </c>
      <c r="L15" s="3">
        <f t="shared" si="13"/>
        <v>5.170957953420011</v>
      </c>
      <c r="M15" s="3">
        <f t="shared" si="13"/>
        <v>0</v>
      </c>
      <c r="N15" s="3">
        <f t="shared" si="13"/>
        <v>0</v>
      </c>
      <c r="O15" s="3"/>
      <c r="P15" s="3"/>
      <c r="Q15" s="16"/>
      <c r="R15" s="14"/>
    </row>
    <row r="16" spans="1:21" s="10" customFormat="1" ht="15" thickBot="1" x14ac:dyDescent="0.25">
      <c r="A16" s="17" t="s">
        <v>21</v>
      </c>
      <c r="B16" s="11">
        <v>4.25</v>
      </c>
      <c r="C16" s="12" t="s">
        <v>19</v>
      </c>
      <c r="D16" s="13">
        <f t="shared" ref="D16:N16" si="14">(D$3*D15)/100</f>
        <v>0</v>
      </c>
      <c r="E16" s="13">
        <f t="shared" si="14"/>
        <v>1.2595047205045902E-2</v>
      </c>
      <c r="F16" s="13">
        <f t="shared" si="14"/>
        <v>0</v>
      </c>
      <c r="G16" s="13">
        <f t="shared" si="14"/>
        <v>0</v>
      </c>
      <c r="H16" s="13">
        <f t="shared" si="14"/>
        <v>0</v>
      </c>
      <c r="I16" s="13">
        <f t="shared" si="14"/>
        <v>0</v>
      </c>
      <c r="J16" s="13">
        <f t="shared" si="14"/>
        <v>0</v>
      </c>
      <c r="K16" s="13">
        <f t="shared" si="14"/>
        <v>0.91360207928854931</v>
      </c>
      <c r="L16" s="13">
        <f t="shared" si="14"/>
        <v>2.0994089290885247E-2</v>
      </c>
      <c r="M16" s="13">
        <f t="shared" si="14"/>
        <v>0</v>
      </c>
      <c r="N16" s="13">
        <f t="shared" si="14"/>
        <v>0</v>
      </c>
      <c r="O16" s="13">
        <f t="shared" si="4"/>
        <v>0.9471912157844804</v>
      </c>
      <c r="P16" s="13">
        <f>(100*O16)/$O$181</f>
        <v>7.3090028102302307E-2</v>
      </c>
      <c r="Q16" s="18">
        <f t="shared" ref="Q16" si="15">(1000000*P16)/100</f>
        <v>730.90028102302313</v>
      </c>
      <c r="R16" s="30">
        <f t="shared" ref="R16" si="16">O16-G16-H16-J16-L16-N16</f>
        <v>0.9261971264935952</v>
      </c>
      <c r="S16" s="13" t="e">
        <f>(100*R16)/$R$181</f>
        <v>#DIV/0!</v>
      </c>
      <c r="T16" s="18" t="e">
        <f t="shared" ref="T16" si="17">(1000000*S16)/100</f>
        <v>#DIV/0!</v>
      </c>
      <c r="U16" s="13" t="e">
        <f t="shared" ref="U16" si="18">Q16-T16</f>
        <v>#DIV/0!</v>
      </c>
    </row>
    <row r="17" spans="1:21" s="6" customFormat="1" ht="15" thickTop="1" x14ac:dyDescent="0.2">
      <c r="A17" s="19"/>
      <c r="B17" s="7"/>
      <c r="C17" s="8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>
        <v>10</v>
      </c>
      <c r="N17" s="9">
        <v>12</v>
      </c>
      <c r="O17" s="9"/>
      <c r="P17" s="9"/>
      <c r="Q17" s="20"/>
      <c r="R17" s="14"/>
      <c r="S17" s="1"/>
      <c r="T17" s="1"/>
      <c r="U17" s="1"/>
    </row>
    <row r="18" spans="1:21" x14ac:dyDescent="0.2">
      <c r="A18" s="15"/>
      <c r="B18" s="4"/>
      <c r="C18" s="5" t="s">
        <v>40</v>
      </c>
      <c r="D18" s="3">
        <f>D17*$B$20</f>
        <v>0</v>
      </c>
      <c r="E18" s="3">
        <f t="shared" ref="E18:N18" si="19">E17*$B$20</f>
        <v>0</v>
      </c>
      <c r="F18" s="3">
        <f t="shared" si="19"/>
        <v>0</v>
      </c>
      <c r="G18" s="3">
        <f t="shared" si="19"/>
        <v>0</v>
      </c>
      <c r="H18" s="3">
        <f t="shared" si="19"/>
        <v>0</v>
      </c>
      <c r="I18" s="3">
        <f t="shared" si="19"/>
        <v>0</v>
      </c>
      <c r="J18" s="3">
        <f t="shared" si="19"/>
        <v>0</v>
      </c>
      <c r="K18" s="3">
        <f t="shared" si="19"/>
        <v>0</v>
      </c>
      <c r="L18" s="3">
        <f t="shared" si="19"/>
        <v>0</v>
      </c>
      <c r="M18" s="3">
        <f t="shared" si="19"/>
        <v>31.9</v>
      </c>
      <c r="N18" s="3">
        <f t="shared" si="19"/>
        <v>38.28</v>
      </c>
      <c r="O18" s="3"/>
      <c r="P18" s="3"/>
      <c r="Q18" s="16"/>
      <c r="R18" s="14"/>
    </row>
    <row r="19" spans="1:21" x14ac:dyDescent="0.2">
      <c r="A19" s="15"/>
      <c r="B19" s="4"/>
      <c r="C19" s="5" t="s">
        <v>18</v>
      </c>
      <c r="D19" s="3">
        <f t="shared" ref="D19:N19" si="20">(D18*100)/D$181</f>
        <v>0</v>
      </c>
      <c r="E19" s="3">
        <f t="shared" si="20"/>
        <v>0</v>
      </c>
      <c r="F19" s="3">
        <f t="shared" si="20"/>
        <v>0</v>
      </c>
      <c r="G19" s="3">
        <f t="shared" si="20"/>
        <v>0</v>
      </c>
      <c r="H19" s="3">
        <f t="shared" si="20"/>
        <v>0</v>
      </c>
      <c r="I19" s="3">
        <f t="shared" si="20"/>
        <v>0</v>
      </c>
      <c r="J19" s="3">
        <f t="shared" si="20"/>
        <v>0</v>
      </c>
      <c r="K19" s="3">
        <f t="shared" si="20"/>
        <v>0</v>
      </c>
      <c r="L19" s="3">
        <f t="shared" si="20"/>
        <v>0</v>
      </c>
      <c r="M19" s="3">
        <f t="shared" si="20"/>
        <v>12.177336838574016</v>
      </c>
      <c r="N19" s="3">
        <f t="shared" si="20"/>
        <v>15.047340158567831</v>
      </c>
      <c r="O19" s="3"/>
      <c r="P19" s="3"/>
      <c r="Q19" s="16"/>
      <c r="R19" s="14"/>
    </row>
    <row r="20" spans="1:21" s="10" customFormat="1" ht="15" thickBot="1" x14ac:dyDescent="0.25">
      <c r="A20" s="17" t="s">
        <v>22</v>
      </c>
      <c r="B20" s="11">
        <v>3.19</v>
      </c>
      <c r="C20" s="12" t="s">
        <v>19</v>
      </c>
      <c r="D20" s="13">
        <f t="shared" ref="D20:N20" si="21">(D$3*D19)/100</f>
        <v>0</v>
      </c>
      <c r="E20" s="13">
        <f t="shared" si="21"/>
        <v>0</v>
      </c>
      <c r="F20" s="13">
        <f t="shared" si="21"/>
        <v>0</v>
      </c>
      <c r="G20" s="13">
        <f t="shared" si="21"/>
        <v>0</v>
      </c>
      <c r="H20" s="13">
        <f t="shared" si="21"/>
        <v>0</v>
      </c>
      <c r="I20" s="13">
        <f t="shared" si="21"/>
        <v>0</v>
      </c>
      <c r="J20" s="13">
        <f t="shared" si="21"/>
        <v>0</v>
      </c>
      <c r="K20" s="13">
        <f t="shared" si="21"/>
        <v>0</v>
      </c>
      <c r="L20" s="13">
        <f t="shared" si="21"/>
        <v>0</v>
      </c>
      <c r="M20" s="13">
        <f t="shared" si="21"/>
        <v>1.1812016733416798E-2</v>
      </c>
      <c r="N20" s="13">
        <f t="shared" si="21"/>
        <v>3.761835039641958E-3</v>
      </c>
      <c r="O20" s="13">
        <f t="shared" si="4"/>
        <v>1.5573851773058756E-2</v>
      </c>
      <c r="P20" s="13">
        <f>(100*O20)/$O$181</f>
        <v>1.2017565669791401E-3</v>
      </c>
      <c r="Q20" s="18">
        <f t="shared" ref="Q20" si="22">(1000000*P20)/100</f>
        <v>12.0175656697914</v>
      </c>
      <c r="R20" s="30">
        <f t="shared" ref="R20" si="23">O20-G20-H20-J20-L20-N20</f>
        <v>1.1812016733416798E-2</v>
      </c>
      <c r="S20" s="13" t="e">
        <f>(100*R20)/$R$181</f>
        <v>#DIV/0!</v>
      </c>
      <c r="T20" s="18" t="e">
        <f t="shared" ref="T20" si="24">(1000000*S20)/100</f>
        <v>#DIV/0!</v>
      </c>
      <c r="U20" s="13" t="e">
        <f t="shared" ref="U20" si="25">Q20-T20</f>
        <v>#DIV/0!</v>
      </c>
    </row>
    <row r="21" spans="1:21" s="6" customFormat="1" ht="15" thickTop="1" x14ac:dyDescent="0.2">
      <c r="A21" s="19"/>
      <c r="B21" s="7"/>
      <c r="C21" s="8" t="s">
        <v>41</v>
      </c>
      <c r="D21" s="9">
        <v>5.0000000000000001E-3</v>
      </c>
      <c r="E21" s="9">
        <v>3</v>
      </c>
      <c r="F21" s="9">
        <v>5.0000000000000001E-3</v>
      </c>
      <c r="G21" s="9">
        <v>8</v>
      </c>
      <c r="H21" s="9">
        <v>1</v>
      </c>
      <c r="I21" s="9">
        <v>10</v>
      </c>
      <c r="J21" s="9">
        <v>15</v>
      </c>
      <c r="K21" s="9">
        <v>40</v>
      </c>
      <c r="L21" s="9">
        <v>21.488</v>
      </c>
      <c r="M21" s="9">
        <v>0.01</v>
      </c>
      <c r="N21" s="9">
        <v>6</v>
      </c>
      <c r="O21" s="9"/>
      <c r="P21" s="9"/>
      <c r="Q21" s="20"/>
      <c r="R21" s="14"/>
      <c r="S21" s="1"/>
      <c r="T21" s="1"/>
      <c r="U21" s="1"/>
    </row>
    <row r="22" spans="1:21" x14ac:dyDescent="0.2">
      <c r="A22" s="15"/>
      <c r="B22" s="4"/>
      <c r="C22" s="5" t="s">
        <v>40</v>
      </c>
      <c r="D22" s="3">
        <f>D21*$B$24</f>
        <v>1.7250000000000001E-2</v>
      </c>
      <c r="E22" s="3">
        <f t="shared" ref="E22:N22" si="26">E21*$B$24</f>
        <v>10.350000000000001</v>
      </c>
      <c r="F22" s="3">
        <f t="shared" si="26"/>
        <v>1.7250000000000001E-2</v>
      </c>
      <c r="G22" s="3">
        <f t="shared" si="26"/>
        <v>27.6</v>
      </c>
      <c r="H22" s="3">
        <f t="shared" si="26"/>
        <v>3.45</v>
      </c>
      <c r="I22" s="3">
        <f t="shared" si="26"/>
        <v>34.5</v>
      </c>
      <c r="J22" s="3">
        <f t="shared" si="26"/>
        <v>51.75</v>
      </c>
      <c r="K22" s="3">
        <f t="shared" si="26"/>
        <v>138</v>
      </c>
      <c r="L22" s="3">
        <f t="shared" si="26"/>
        <v>74.133600000000001</v>
      </c>
      <c r="M22" s="3">
        <f t="shared" si="26"/>
        <v>3.4500000000000003E-2</v>
      </c>
      <c r="N22" s="3">
        <f t="shared" si="26"/>
        <v>20.700000000000003</v>
      </c>
      <c r="O22" s="3"/>
      <c r="P22" s="3"/>
      <c r="Q22" s="16"/>
      <c r="R22" s="14"/>
    </row>
    <row r="23" spans="1:21" x14ac:dyDescent="0.2">
      <c r="A23" s="15"/>
      <c r="B23" s="4"/>
      <c r="C23" s="5" t="s">
        <v>18</v>
      </c>
      <c r="D23" s="3">
        <f t="shared" ref="D23:N23" si="27">(D22*100)/D$181</f>
        <v>8.5512289751924625E-3</v>
      </c>
      <c r="E23" s="3">
        <f t="shared" si="27"/>
        <v>3.8188053249421459</v>
      </c>
      <c r="F23" s="3">
        <f t="shared" si="27"/>
        <v>6.4544592624277992E-3</v>
      </c>
      <c r="G23" s="3">
        <f t="shared" si="27"/>
        <v>10.948201954182647</v>
      </c>
      <c r="H23" s="3">
        <f t="shared" si="27"/>
        <v>1.2870953950338264</v>
      </c>
      <c r="I23" s="3">
        <f t="shared" si="27"/>
        <v>8.7983995175722782</v>
      </c>
      <c r="J23" s="3">
        <f t="shared" si="27"/>
        <v>16.225225569826787</v>
      </c>
      <c r="K23" s="3">
        <f t="shared" si="27"/>
        <v>46.019665737158341</v>
      </c>
      <c r="L23" s="3">
        <f t="shared" si="27"/>
        <v>22.549513443273987</v>
      </c>
      <c r="M23" s="3">
        <f t="shared" si="27"/>
        <v>1.3169847051122369E-2</v>
      </c>
      <c r="N23" s="3">
        <f t="shared" si="27"/>
        <v>8.1368845685045503</v>
      </c>
      <c r="O23" s="3"/>
      <c r="P23" s="3"/>
      <c r="Q23" s="16"/>
      <c r="R23" s="14"/>
    </row>
    <row r="24" spans="1:21" s="10" customFormat="1" ht="15" thickBot="1" x14ac:dyDescent="0.25">
      <c r="A24" s="17" t="s">
        <v>23</v>
      </c>
      <c r="B24" s="11">
        <v>3.45</v>
      </c>
      <c r="C24" s="12" t="s">
        <v>19</v>
      </c>
      <c r="D24" s="13">
        <f t="shared" ref="D24:N24" si="28">(D$3*D23)/100</f>
        <v>1.6050656786436249E-2</v>
      </c>
      <c r="E24" s="13">
        <f t="shared" si="28"/>
        <v>30.67264436993532</v>
      </c>
      <c r="F24" s="13">
        <f t="shared" si="28"/>
        <v>8.8918567136984095E-3</v>
      </c>
      <c r="G24" s="13">
        <f t="shared" si="28"/>
        <v>14.035594905262151</v>
      </c>
      <c r="H24" s="13">
        <f t="shared" si="28"/>
        <v>7.9825656399997905E-2</v>
      </c>
      <c r="I24" s="13">
        <f t="shared" si="28"/>
        <v>8.446463536869387E-3</v>
      </c>
      <c r="J24" s="13">
        <f t="shared" si="28"/>
        <v>6.4900902279307145E-4</v>
      </c>
      <c r="K24" s="13">
        <f t="shared" si="28"/>
        <v>14.832598463743507</v>
      </c>
      <c r="L24" s="13">
        <f t="shared" si="28"/>
        <v>9.1551024579692386E-2</v>
      </c>
      <c r="M24" s="13">
        <f t="shared" si="28"/>
        <v>1.2774751639588698E-5</v>
      </c>
      <c r="N24" s="13">
        <f t="shared" si="28"/>
        <v>2.0342211421261378E-3</v>
      </c>
      <c r="O24" s="13">
        <f t="shared" si="4"/>
        <v>59.748299401874235</v>
      </c>
      <c r="P24" s="13">
        <f>(100*O24)/$O$181</f>
        <v>4.6104786547570855</v>
      </c>
      <c r="Q24" s="18">
        <f t="shared" ref="Q24" si="29">(1000000*P24)/100</f>
        <v>46104.786547570853</v>
      </c>
      <c r="R24" s="30">
        <f t="shared" ref="R24" si="30">O24-G24-H24-J24-L24-N24</f>
        <v>45.538644585467473</v>
      </c>
      <c r="S24" s="13" t="e">
        <f>(100*R24)/$R$181</f>
        <v>#DIV/0!</v>
      </c>
      <c r="T24" s="18" t="e">
        <f t="shared" ref="T24" si="31">(1000000*S24)/100</f>
        <v>#DIV/0!</v>
      </c>
      <c r="U24" s="13" t="e">
        <f t="shared" ref="U24" si="32">Q24-T24</f>
        <v>#DIV/0!</v>
      </c>
    </row>
    <row r="25" spans="1:21" s="6" customFormat="1" ht="15" thickTop="1" x14ac:dyDescent="0.2">
      <c r="A25" s="19"/>
      <c r="B25" s="7"/>
      <c r="C25" s="8" t="s">
        <v>41</v>
      </c>
      <c r="D25" s="9"/>
      <c r="E25" s="9"/>
      <c r="F25" s="9"/>
      <c r="G25" s="9"/>
      <c r="H25" s="9"/>
      <c r="I25" s="9">
        <v>1E-3</v>
      </c>
      <c r="J25" s="9"/>
      <c r="K25" s="9"/>
      <c r="L25" s="9"/>
      <c r="M25" s="9"/>
      <c r="N25" s="9"/>
      <c r="O25" s="9"/>
      <c r="P25" s="9"/>
      <c r="Q25" s="20"/>
      <c r="R25" s="14"/>
      <c r="S25" s="1"/>
      <c r="T25" s="1"/>
      <c r="U25" s="1"/>
    </row>
    <row r="26" spans="1:21" x14ac:dyDescent="0.2">
      <c r="A26" s="15"/>
      <c r="B26" s="4"/>
      <c r="C26" s="5" t="s">
        <v>40</v>
      </c>
      <c r="D26" s="3">
        <f>D25*$B$28</f>
        <v>0</v>
      </c>
      <c r="E26" s="3">
        <f t="shared" ref="E26:N26" si="33">E25*$B$28</f>
        <v>0</v>
      </c>
      <c r="F26" s="3">
        <f t="shared" si="33"/>
        <v>0</v>
      </c>
      <c r="G26" s="3">
        <f t="shared" si="33"/>
        <v>0</v>
      </c>
      <c r="H26" s="3">
        <f t="shared" si="33"/>
        <v>0</v>
      </c>
      <c r="I26" s="3">
        <f t="shared" si="33"/>
        <v>3.1000000000000003E-3</v>
      </c>
      <c r="J26" s="3">
        <f t="shared" si="33"/>
        <v>0</v>
      </c>
      <c r="K26" s="3">
        <f t="shared" si="33"/>
        <v>0</v>
      </c>
      <c r="L26" s="3">
        <f t="shared" si="33"/>
        <v>0</v>
      </c>
      <c r="M26" s="3">
        <f t="shared" si="33"/>
        <v>0</v>
      </c>
      <c r="N26" s="3">
        <f t="shared" si="33"/>
        <v>0</v>
      </c>
      <c r="O26" s="3"/>
      <c r="P26" s="3"/>
      <c r="Q26" s="16"/>
      <c r="R26" s="14"/>
    </row>
    <row r="27" spans="1:21" x14ac:dyDescent="0.2">
      <c r="A27" s="15"/>
      <c r="B27" s="4"/>
      <c r="C27" s="5" t="s">
        <v>18</v>
      </c>
      <c r="D27" s="3">
        <f t="shared" ref="D27:N27" si="34">(D26*100)/D$181</f>
        <v>0</v>
      </c>
      <c r="E27" s="3">
        <f t="shared" si="34"/>
        <v>0</v>
      </c>
      <c r="F27" s="3">
        <f t="shared" si="34"/>
        <v>0</v>
      </c>
      <c r="G27" s="3">
        <f t="shared" si="34"/>
        <v>0</v>
      </c>
      <c r="H27" s="3">
        <f t="shared" si="34"/>
        <v>0</v>
      </c>
      <c r="I27" s="3">
        <f t="shared" si="34"/>
        <v>7.9058082621663974E-4</v>
      </c>
      <c r="J27" s="3">
        <f t="shared" si="34"/>
        <v>0</v>
      </c>
      <c r="K27" s="3">
        <f t="shared" si="34"/>
        <v>0</v>
      </c>
      <c r="L27" s="3">
        <f t="shared" si="34"/>
        <v>0</v>
      </c>
      <c r="M27" s="3">
        <f t="shared" si="34"/>
        <v>0</v>
      </c>
      <c r="N27" s="3">
        <f t="shared" si="34"/>
        <v>0</v>
      </c>
      <c r="O27" s="3"/>
      <c r="P27" s="3"/>
      <c r="Q27" s="16"/>
      <c r="R27" s="14"/>
    </row>
    <row r="28" spans="1:21" s="10" customFormat="1" ht="15" thickBot="1" x14ac:dyDescent="0.25">
      <c r="A28" s="17" t="s">
        <v>24</v>
      </c>
      <c r="B28" s="29">
        <v>3.1</v>
      </c>
      <c r="C28" s="12" t="s">
        <v>19</v>
      </c>
      <c r="D28" s="13">
        <f t="shared" ref="D28:N28" si="35">(D$3*D27)/100</f>
        <v>0</v>
      </c>
      <c r="E28" s="13">
        <f t="shared" si="35"/>
        <v>0</v>
      </c>
      <c r="F28" s="13">
        <f t="shared" si="35"/>
        <v>0</v>
      </c>
      <c r="G28" s="13">
        <f t="shared" si="35"/>
        <v>0</v>
      </c>
      <c r="H28" s="13">
        <f t="shared" si="35"/>
        <v>0</v>
      </c>
      <c r="I28" s="13">
        <f t="shared" si="35"/>
        <v>7.5895759316797422E-7</v>
      </c>
      <c r="J28" s="13">
        <f t="shared" si="35"/>
        <v>0</v>
      </c>
      <c r="K28" s="13">
        <f t="shared" si="35"/>
        <v>0</v>
      </c>
      <c r="L28" s="13">
        <f t="shared" si="35"/>
        <v>0</v>
      </c>
      <c r="M28" s="13">
        <f t="shared" si="35"/>
        <v>0</v>
      </c>
      <c r="N28" s="13">
        <f t="shared" si="35"/>
        <v>0</v>
      </c>
      <c r="O28" s="13">
        <f t="shared" si="4"/>
        <v>7.5895759316797422E-7</v>
      </c>
      <c r="P28" s="13">
        <f>(100*O28)/$O$181</f>
        <v>5.8564977048652075E-8</v>
      </c>
      <c r="Q28" s="18">
        <f t="shared" ref="Q28" si="36">(1000000*P28)/100</f>
        <v>5.8564977048652077E-4</v>
      </c>
      <c r="R28" s="30">
        <f t="shared" ref="R28" si="37">O28-G28-H28-J28-L28-N28</f>
        <v>7.5895759316797422E-7</v>
      </c>
      <c r="S28" s="13" t="e">
        <f>(100*R28)/$R$181</f>
        <v>#DIV/0!</v>
      </c>
      <c r="T28" s="18" t="e">
        <f t="shared" ref="T28" si="38">(1000000*S28)/100</f>
        <v>#DIV/0!</v>
      </c>
      <c r="U28" s="13" t="e">
        <f t="shared" ref="U28" si="39">Q28-T28</f>
        <v>#DIV/0!</v>
      </c>
    </row>
    <row r="29" spans="1:21" s="6" customFormat="1" ht="15" thickTop="1" x14ac:dyDescent="0.2">
      <c r="A29" s="19"/>
      <c r="B29" s="7"/>
      <c r="C29" s="8" t="s">
        <v>41</v>
      </c>
      <c r="D29" s="9"/>
      <c r="E29" s="9">
        <v>0.1</v>
      </c>
      <c r="F29" s="9"/>
      <c r="G29" s="9">
        <v>15</v>
      </c>
      <c r="H29" s="9"/>
      <c r="I29" s="9"/>
      <c r="J29" s="9"/>
      <c r="K29" s="9"/>
      <c r="L29" s="9"/>
      <c r="M29" s="9"/>
      <c r="N29" s="9"/>
      <c r="O29" s="9"/>
      <c r="P29" s="9"/>
      <c r="Q29" s="20"/>
      <c r="R29" s="14"/>
      <c r="S29" s="1"/>
      <c r="T29" s="1"/>
      <c r="U29" s="1"/>
    </row>
    <row r="30" spans="1:21" x14ac:dyDescent="0.2">
      <c r="A30" s="15"/>
      <c r="B30" s="4"/>
      <c r="C30" s="5" t="s">
        <v>40</v>
      </c>
      <c r="D30" s="3">
        <f>D29*$B$32</f>
        <v>0</v>
      </c>
      <c r="E30" s="3">
        <f t="shared" ref="E30:N30" si="40">E29*$B$32</f>
        <v>0.13</v>
      </c>
      <c r="F30" s="3">
        <f t="shared" si="40"/>
        <v>0</v>
      </c>
      <c r="G30" s="3">
        <f t="shared" si="40"/>
        <v>19.5</v>
      </c>
      <c r="H30" s="3">
        <f t="shared" si="40"/>
        <v>0</v>
      </c>
      <c r="I30" s="3">
        <f t="shared" si="40"/>
        <v>0</v>
      </c>
      <c r="J30" s="3">
        <f t="shared" si="40"/>
        <v>0</v>
      </c>
      <c r="K30" s="3">
        <f t="shared" si="40"/>
        <v>0</v>
      </c>
      <c r="L30" s="3">
        <f t="shared" si="40"/>
        <v>0</v>
      </c>
      <c r="M30" s="3">
        <f t="shared" si="40"/>
        <v>0</v>
      </c>
      <c r="N30" s="3">
        <f t="shared" si="40"/>
        <v>0</v>
      </c>
      <c r="O30" s="3"/>
      <c r="P30" s="3"/>
      <c r="Q30" s="16"/>
      <c r="R30" s="14"/>
    </row>
    <row r="31" spans="1:21" x14ac:dyDescent="0.2">
      <c r="A31" s="15"/>
      <c r="B31" s="4"/>
      <c r="C31" s="5" t="s">
        <v>18</v>
      </c>
      <c r="D31" s="3">
        <f t="shared" ref="D31:N31" si="41">(D30*100)/D$181</f>
        <v>0</v>
      </c>
      <c r="E31" s="3">
        <f t="shared" si="41"/>
        <v>4.7965670748065591E-2</v>
      </c>
      <c r="F31" s="3">
        <f t="shared" si="41"/>
        <v>0</v>
      </c>
      <c r="G31" s="3">
        <f t="shared" si="41"/>
        <v>7.7351426850203486</v>
      </c>
      <c r="H31" s="3">
        <f t="shared" si="41"/>
        <v>0</v>
      </c>
      <c r="I31" s="3">
        <f t="shared" si="41"/>
        <v>0</v>
      </c>
      <c r="J31" s="3">
        <f t="shared" si="41"/>
        <v>0</v>
      </c>
      <c r="K31" s="3">
        <f t="shared" si="41"/>
        <v>0</v>
      </c>
      <c r="L31" s="3">
        <f t="shared" si="41"/>
        <v>0</v>
      </c>
      <c r="M31" s="3">
        <f t="shared" si="41"/>
        <v>0</v>
      </c>
      <c r="N31" s="3">
        <f t="shared" si="41"/>
        <v>0</v>
      </c>
      <c r="O31" s="3"/>
      <c r="P31" s="3"/>
      <c r="Q31" s="16"/>
      <c r="R31" s="14"/>
    </row>
    <row r="32" spans="1:21" s="10" customFormat="1" ht="29.25" thickBot="1" x14ac:dyDescent="0.25">
      <c r="A32" s="21" t="s">
        <v>25</v>
      </c>
      <c r="B32" s="11">
        <v>1.3</v>
      </c>
      <c r="C32" s="12" t="s">
        <v>19</v>
      </c>
      <c r="D32" s="13">
        <f t="shared" ref="D32:N32" si="42">(D$3*D31)/100</f>
        <v>0</v>
      </c>
      <c r="E32" s="13">
        <f t="shared" si="42"/>
        <v>0.38526026744846287</v>
      </c>
      <c r="F32" s="13">
        <f t="shared" si="42"/>
        <v>0</v>
      </c>
      <c r="G32" s="13">
        <f t="shared" si="42"/>
        <v>9.9164529221960862</v>
      </c>
      <c r="H32" s="13">
        <f t="shared" si="42"/>
        <v>0</v>
      </c>
      <c r="I32" s="13">
        <f t="shared" si="42"/>
        <v>0</v>
      </c>
      <c r="J32" s="13">
        <f t="shared" si="42"/>
        <v>0</v>
      </c>
      <c r="K32" s="13">
        <f t="shared" si="42"/>
        <v>0</v>
      </c>
      <c r="L32" s="13">
        <f t="shared" si="42"/>
        <v>0</v>
      </c>
      <c r="M32" s="13">
        <f t="shared" si="42"/>
        <v>0</v>
      </c>
      <c r="N32" s="13">
        <f t="shared" si="42"/>
        <v>0</v>
      </c>
      <c r="O32" s="13">
        <f t="shared" si="4"/>
        <v>10.301713189644548</v>
      </c>
      <c r="P32" s="13">
        <f>(100*O32)/$O$181</f>
        <v>0.79493189335520797</v>
      </c>
      <c r="Q32" s="18">
        <f t="shared" ref="Q32" si="43">(1000000*P32)/100</f>
        <v>7949.3189335520801</v>
      </c>
      <c r="R32" s="30">
        <f t="shared" ref="R32" si="44">O32-G32-H32-J32-L32-N32</f>
        <v>0.3852602674484622</v>
      </c>
      <c r="S32" s="13" t="e">
        <f>(100*R32)/$R$181</f>
        <v>#DIV/0!</v>
      </c>
      <c r="T32" s="18" t="e">
        <f t="shared" ref="T32" si="45">(1000000*S32)/100</f>
        <v>#DIV/0!</v>
      </c>
      <c r="U32" s="13" t="e">
        <f t="shared" ref="U32" si="46">Q32-T32</f>
        <v>#DIV/0!</v>
      </c>
    </row>
    <row r="33" spans="1:21" s="6" customFormat="1" ht="15" thickTop="1" x14ac:dyDescent="0.2">
      <c r="A33" s="19"/>
      <c r="B33" s="7"/>
      <c r="C33" s="8" t="s">
        <v>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14"/>
      <c r="S33" s="1"/>
      <c r="T33" s="1"/>
      <c r="U33" s="1"/>
    </row>
    <row r="34" spans="1:21" x14ac:dyDescent="0.2">
      <c r="A34" s="15"/>
      <c r="B34" s="4"/>
      <c r="C34" s="5" t="s">
        <v>40</v>
      </c>
      <c r="D34" s="3">
        <f>D33*$B$36</f>
        <v>0</v>
      </c>
      <c r="E34" s="3">
        <f t="shared" ref="E34:N34" si="47">E33*$B$36</f>
        <v>0</v>
      </c>
      <c r="F34" s="3">
        <f t="shared" si="47"/>
        <v>0</v>
      </c>
      <c r="G34" s="3">
        <f t="shared" si="47"/>
        <v>0</v>
      </c>
      <c r="H34" s="3">
        <f t="shared" si="47"/>
        <v>0</v>
      </c>
      <c r="I34" s="3">
        <f t="shared" si="47"/>
        <v>0</v>
      </c>
      <c r="J34" s="3">
        <f t="shared" si="47"/>
        <v>0</v>
      </c>
      <c r="K34" s="3">
        <f t="shared" si="47"/>
        <v>0</v>
      </c>
      <c r="L34" s="3">
        <f t="shared" si="47"/>
        <v>0</v>
      </c>
      <c r="M34" s="3">
        <f t="shared" si="47"/>
        <v>0</v>
      </c>
      <c r="N34" s="3">
        <f t="shared" si="47"/>
        <v>0</v>
      </c>
      <c r="O34" s="3"/>
      <c r="P34" s="3"/>
      <c r="Q34" s="16"/>
      <c r="R34" s="14"/>
    </row>
    <row r="35" spans="1:21" x14ac:dyDescent="0.2">
      <c r="A35" s="15"/>
      <c r="B35" s="4"/>
      <c r="C35" s="5" t="s">
        <v>18</v>
      </c>
      <c r="D35" s="3">
        <f t="shared" ref="D35:N35" si="48">(D34*100)/D$181</f>
        <v>0</v>
      </c>
      <c r="E35" s="3">
        <f t="shared" si="48"/>
        <v>0</v>
      </c>
      <c r="F35" s="3">
        <f t="shared" si="48"/>
        <v>0</v>
      </c>
      <c r="G35" s="3">
        <f t="shared" si="48"/>
        <v>0</v>
      </c>
      <c r="H35" s="3">
        <f t="shared" si="48"/>
        <v>0</v>
      </c>
      <c r="I35" s="3">
        <f t="shared" si="48"/>
        <v>0</v>
      </c>
      <c r="J35" s="3">
        <f t="shared" si="48"/>
        <v>0</v>
      </c>
      <c r="K35" s="3">
        <f t="shared" si="48"/>
        <v>0</v>
      </c>
      <c r="L35" s="3">
        <f t="shared" si="48"/>
        <v>0</v>
      </c>
      <c r="M35" s="3">
        <f t="shared" si="48"/>
        <v>0</v>
      </c>
      <c r="N35" s="3">
        <f t="shared" si="48"/>
        <v>0</v>
      </c>
      <c r="O35" s="3"/>
      <c r="P35" s="3"/>
      <c r="Q35" s="16"/>
      <c r="R35" s="14"/>
    </row>
    <row r="36" spans="1:21" s="10" customFormat="1" ht="15" thickBot="1" x14ac:dyDescent="0.25">
      <c r="A36" s="17" t="s">
        <v>26</v>
      </c>
      <c r="B36" s="11">
        <v>5.0999999999999996</v>
      </c>
      <c r="C36" s="12" t="s">
        <v>19</v>
      </c>
      <c r="D36" s="13">
        <f t="shared" ref="D36:N36" si="49">(D$3*D35)/100</f>
        <v>0</v>
      </c>
      <c r="E36" s="13">
        <f t="shared" si="49"/>
        <v>0</v>
      </c>
      <c r="F36" s="13">
        <f t="shared" si="49"/>
        <v>0</v>
      </c>
      <c r="G36" s="13">
        <f t="shared" si="49"/>
        <v>0</v>
      </c>
      <c r="H36" s="13">
        <f t="shared" si="49"/>
        <v>0</v>
      </c>
      <c r="I36" s="13">
        <f t="shared" si="49"/>
        <v>0</v>
      </c>
      <c r="J36" s="13">
        <f t="shared" si="49"/>
        <v>0</v>
      </c>
      <c r="K36" s="13">
        <f t="shared" si="49"/>
        <v>0</v>
      </c>
      <c r="L36" s="13">
        <f t="shared" si="49"/>
        <v>0</v>
      </c>
      <c r="M36" s="13">
        <f t="shared" si="49"/>
        <v>0</v>
      </c>
      <c r="N36" s="13">
        <f t="shared" si="49"/>
        <v>0</v>
      </c>
      <c r="O36" s="13">
        <f t="shared" si="4"/>
        <v>0</v>
      </c>
      <c r="P36" s="13">
        <f>(100*O36)/$O$181</f>
        <v>0</v>
      </c>
      <c r="Q36" s="18">
        <f t="shared" ref="Q36" si="50">(1000000*P36)/100</f>
        <v>0</v>
      </c>
      <c r="R36" s="30">
        <f t="shared" ref="R36" si="51">O36-G36-H36-J36-L36-N36</f>
        <v>0</v>
      </c>
      <c r="S36" s="13" t="e">
        <f>(100*R36)/$R$181</f>
        <v>#DIV/0!</v>
      </c>
      <c r="T36" s="18" t="e">
        <f t="shared" ref="T36" si="52">(1000000*S36)/100</f>
        <v>#DIV/0!</v>
      </c>
      <c r="U36" s="13" t="e">
        <f t="shared" ref="U36" si="53">Q36-T36</f>
        <v>#DIV/0!</v>
      </c>
    </row>
    <row r="37" spans="1:21" s="6" customFormat="1" ht="15" thickTop="1" x14ac:dyDescent="0.2">
      <c r="A37" s="19"/>
      <c r="B37" s="7"/>
      <c r="C37" s="8" t="s">
        <v>41</v>
      </c>
      <c r="D37" s="9"/>
      <c r="E37" s="9"/>
      <c r="F37" s="9"/>
      <c r="G37" s="9"/>
      <c r="H37" s="9"/>
      <c r="I37" s="9">
        <v>3</v>
      </c>
      <c r="J37" s="9">
        <v>8</v>
      </c>
      <c r="K37" s="9"/>
      <c r="L37" s="9">
        <v>5</v>
      </c>
      <c r="M37" s="9"/>
      <c r="N37" s="9"/>
      <c r="O37" s="9"/>
      <c r="P37" s="9"/>
      <c r="Q37" s="20"/>
      <c r="R37" s="14"/>
      <c r="S37" s="1"/>
      <c r="T37" s="1"/>
      <c r="U37" s="1"/>
    </row>
    <row r="38" spans="1:21" x14ac:dyDescent="0.2">
      <c r="A38" s="15"/>
      <c r="B38" s="4"/>
      <c r="C38" s="5" t="s">
        <v>40</v>
      </c>
      <c r="D38" s="3">
        <f>D37*$B$40</f>
        <v>0</v>
      </c>
      <c r="E38" s="3">
        <f t="shared" ref="E38:N38" si="54">E37*$B$40</f>
        <v>0</v>
      </c>
      <c r="F38" s="3">
        <f t="shared" si="54"/>
        <v>0</v>
      </c>
      <c r="G38" s="3">
        <f t="shared" si="54"/>
        <v>0</v>
      </c>
      <c r="H38" s="3">
        <f t="shared" si="54"/>
        <v>0</v>
      </c>
      <c r="I38" s="3">
        <f t="shared" si="54"/>
        <v>12.600000000000001</v>
      </c>
      <c r="J38" s="3">
        <f t="shared" si="54"/>
        <v>33.6</v>
      </c>
      <c r="K38" s="3">
        <f t="shared" si="54"/>
        <v>0</v>
      </c>
      <c r="L38" s="3">
        <f t="shared" si="54"/>
        <v>21</v>
      </c>
      <c r="M38" s="3">
        <f t="shared" si="54"/>
        <v>0</v>
      </c>
      <c r="N38" s="3">
        <f t="shared" si="54"/>
        <v>0</v>
      </c>
      <c r="O38" s="3"/>
      <c r="P38" s="3"/>
      <c r="Q38" s="16"/>
      <c r="R38" s="14"/>
    </row>
    <row r="39" spans="1:21" x14ac:dyDescent="0.2">
      <c r="A39" s="15"/>
      <c r="B39" s="4"/>
      <c r="C39" s="5" t="s">
        <v>18</v>
      </c>
      <c r="D39" s="3">
        <f t="shared" ref="D39:N39" si="55">(D38*100)/D$181</f>
        <v>0</v>
      </c>
      <c r="E39" s="3">
        <f t="shared" si="55"/>
        <v>0</v>
      </c>
      <c r="F39" s="3">
        <f t="shared" si="55"/>
        <v>0</v>
      </c>
      <c r="G39" s="3">
        <f t="shared" si="55"/>
        <v>0</v>
      </c>
      <c r="H39" s="3">
        <f t="shared" si="55"/>
        <v>0</v>
      </c>
      <c r="I39" s="3">
        <f t="shared" si="55"/>
        <v>3.2133285194611805</v>
      </c>
      <c r="J39" s="3">
        <f t="shared" si="55"/>
        <v>10.534639210554202</v>
      </c>
      <c r="K39" s="3">
        <f t="shared" si="55"/>
        <v>0</v>
      </c>
      <c r="L39" s="3">
        <f t="shared" si="55"/>
        <v>6.3876539424600143</v>
      </c>
      <c r="M39" s="3">
        <f t="shared" si="55"/>
        <v>0</v>
      </c>
      <c r="N39" s="3">
        <f t="shared" si="55"/>
        <v>0</v>
      </c>
      <c r="O39" s="3"/>
      <c r="P39" s="3"/>
      <c r="Q39" s="16"/>
      <c r="R39" s="14"/>
    </row>
    <row r="40" spans="1:21" s="10" customFormat="1" ht="15" thickBot="1" x14ac:dyDescent="0.25">
      <c r="A40" s="17" t="s">
        <v>47</v>
      </c>
      <c r="B40" s="29">
        <v>4.2</v>
      </c>
      <c r="C40" s="12" t="s">
        <v>19</v>
      </c>
      <c r="D40" s="13">
        <f t="shared" ref="D40:N40" si="56">(D$3*D39)/100</f>
        <v>0</v>
      </c>
      <c r="E40" s="13">
        <f t="shared" si="56"/>
        <v>0</v>
      </c>
      <c r="F40" s="13">
        <f t="shared" si="56"/>
        <v>0</v>
      </c>
      <c r="G40" s="13">
        <f t="shared" si="56"/>
        <v>0</v>
      </c>
      <c r="H40" s="13">
        <f t="shared" si="56"/>
        <v>0</v>
      </c>
      <c r="I40" s="13">
        <f t="shared" si="56"/>
        <v>3.0847953786827332E-3</v>
      </c>
      <c r="J40" s="13">
        <f t="shared" si="56"/>
        <v>4.2138556842216809E-4</v>
      </c>
      <c r="K40" s="13">
        <f t="shared" si="56"/>
        <v>0</v>
      </c>
      <c r="L40" s="13">
        <f t="shared" si="56"/>
        <v>2.593387500638766E-2</v>
      </c>
      <c r="M40" s="13">
        <f t="shared" si="56"/>
        <v>0</v>
      </c>
      <c r="N40" s="13">
        <f t="shared" si="56"/>
        <v>0</v>
      </c>
      <c r="O40" s="13">
        <f t="shared" si="4"/>
        <v>2.9440055953492562E-2</v>
      </c>
      <c r="P40" s="13">
        <f>(100*O40)/$O$181</f>
        <v>2.2717424751368563E-3</v>
      </c>
      <c r="Q40" s="18">
        <f t="shared" ref="Q40" si="57">(1000000*P40)/100</f>
        <v>22.717424751368561</v>
      </c>
      <c r="R40" s="30">
        <f t="shared" ref="R40" si="58">O40-G40-H40-J40-L40-N40</f>
        <v>3.0847953786827358E-3</v>
      </c>
      <c r="S40" s="13" t="e">
        <f>(100*R40)/$R$181</f>
        <v>#DIV/0!</v>
      </c>
      <c r="T40" s="18" t="e">
        <f t="shared" ref="T40" si="59">(1000000*S40)/100</f>
        <v>#DIV/0!</v>
      </c>
      <c r="U40" s="13" t="e">
        <f t="shared" ref="U40" si="60">Q40-T40</f>
        <v>#DIV/0!</v>
      </c>
    </row>
    <row r="41" spans="1:21" s="6" customFormat="1" ht="15" thickTop="1" x14ac:dyDescent="0.2">
      <c r="A41" s="19"/>
      <c r="B41" s="7"/>
      <c r="C41" s="8" t="s">
        <v>41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0"/>
      <c r="R41" s="14"/>
      <c r="S41" s="1"/>
      <c r="T41" s="1"/>
      <c r="U41" s="1"/>
    </row>
    <row r="42" spans="1:21" x14ac:dyDescent="0.2">
      <c r="A42" s="15"/>
      <c r="B42" s="4"/>
      <c r="C42" s="5" t="s">
        <v>40</v>
      </c>
      <c r="D42" s="3">
        <f>D41*$B$44</f>
        <v>0</v>
      </c>
      <c r="E42" s="3">
        <f t="shared" ref="E42:N42" si="61">E41*$B$44</f>
        <v>0</v>
      </c>
      <c r="F42" s="3">
        <f t="shared" si="61"/>
        <v>0</v>
      </c>
      <c r="G42" s="3">
        <f t="shared" si="61"/>
        <v>0</v>
      </c>
      <c r="H42" s="3">
        <f t="shared" si="61"/>
        <v>0</v>
      </c>
      <c r="I42" s="3">
        <f t="shared" si="61"/>
        <v>0</v>
      </c>
      <c r="J42" s="3">
        <f t="shared" si="61"/>
        <v>0</v>
      </c>
      <c r="K42" s="3">
        <f t="shared" si="61"/>
        <v>0</v>
      </c>
      <c r="L42" s="3">
        <f t="shared" si="61"/>
        <v>0</v>
      </c>
      <c r="M42" s="3">
        <f t="shared" si="61"/>
        <v>0</v>
      </c>
      <c r="N42" s="3">
        <f t="shared" si="61"/>
        <v>0</v>
      </c>
      <c r="O42" s="3"/>
      <c r="P42" s="3"/>
      <c r="Q42" s="16"/>
      <c r="R42" s="14"/>
    </row>
    <row r="43" spans="1:21" x14ac:dyDescent="0.2">
      <c r="A43" s="15"/>
      <c r="B43" s="4"/>
      <c r="C43" s="5" t="s">
        <v>18</v>
      </c>
      <c r="D43" s="3">
        <f t="shared" ref="D43:N43" si="62">(D42*100)/D$181</f>
        <v>0</v>
      </c>
      <c r="E43" s="3">
        <f t="shared" si="62"/>
        <v>0</v>
      </c>
      <c r="F43" s="3">
        <f t="shared" si="62"/>
        <v>0</v>
      </c>
      <c r="G43" s="3">
        <f t="shared" si="62"/>
        <v>0</v>
      </c>
      <c r="H43" s="3">
        <f t="shared" si="62"/>
        <v>0</v>
      </c>
      <c r="I43" s="3">
        <f t="shared" si="62"/>
        <v>0</v>
      </c>
      <c r="J43" s="3">
        <f t="shared" si="62"/>
        <v>0</v>
      </c>
      <c r="K43" s="3">
        <f t="shared" si="62"/>
        <v>0</v>
      </c>
      <c r="L43" s="3">
        <f t="shared" si="62"/>
        <v>0</v>
      </c>
      <c r="M43" s="3">
        <f t="shared" si="62"/>
        <v>0</v>
      </c>
      <c r="N43" s="3">
        <f t="shared" si="62"/>
        <v>0</v>
      </c>
      <c r="O43" s="3"/>
      <c r="P43" s="3"/>
      <c r="Q43" s="16"/>
      <c r="R43" s="14"/>
    </row>
    <row r="44" spans="1:21" s="10" customFormat="1" ht="15" thickBot="1" x14ac:dyDescent="0.25">
      <c r="A44" s="17" t="s">
        <v>66</v>
      </c>
      <c r="B44" s="11">
        <v>2.2999999999999998</v>
      </c>
      <c r="C44" s="12" t="s">
        <v>19</v>
      </c>
      <c r="D44" s="13">
        <f t="shared" ref="D44:N44" si="63">(D$3*D43)/100</f>
        <v>0</v>
      </c>
      <c r="E44" s="13">
        <f t="shared" si="63"/>
        <v>0</v>
      </c>
      <c r="F44" s="13">
        <f t="shared" si="63"/>
        <v>0</v>
      </c>
      <c r="G44" s="13">
        <f t="shared" si="63"/>
        <v>0</v>
      </c>
      <c r="H44" s="13">
        <f t="shared" si="63"/>
        <v>0</v>
      </c>
      <c r="I44" s="13">
        <f t="shared" si="63"/>
        <v>0</v>
      </c>
      <c r="J44" s="13">
        <f t="shared" si="63"/>
        <v>0</v>
      </c>
      <c r="K44" s="13">
        <f t="shared" si="63"/>
        <v>0</v>
      </c>
      <c r="L44" s="13">
        <f t="shared" si="63"/>
        <v>0</v>
      </c>
      <c r="M44" s="13">
        <f t="shared" si="63"/>
        <v>0</v>
      </c>
      <c r="N44" s="13">
        <f t="shared" si="63"/>
        <v>0</v>
      </c>
      <c r="O44" s="13">
        <f t="shared" si="4"/>
        <v>0</v>
      </c>
      <c r="P44" s="13">
        <f>(100*O44)/$O$181</f>
        <v>0</v>
      </c>
      <c r="Q44" s="18">
        <f t="shared" ref="Q44" si="64">(1000000*P44)/100</f>
        <v>0</v>
      </c>
      <c r="R44" s="30">
        <f t="shared" ref="R44" si="65">O44-G44-H44-J44-L44-N44</f>
        <v>0</v>
      </c>
      <c r="S44" s="13" t="e">
        <f>(100*R44)/$R$181</f>
        <v>#DIV/0!</v>
      </c>
      <c r="T44" s="18" t="e">
        <f t="shared" ref="T44" si="66">(1000000*S44)/100</f>
        <v>#DIV/0!</v>
      </c>
      <c r="U44" s="13" t="e">
        <f t="shared" ref="U44" si="67">Q44-T44</f>
        <v>#DIV/0!</v>
      </c>
    </row>
    <row r="45" spans="1:21" s="6" customFormat="1" ht="15" thickTop="1" x14ac:dyDescent="0.2">
      <c r="C45" s="8" t="s">
        <v>41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P45" s="9"/>
      <c r="R45" s="14"/>
      <c r="S45" s="1"/>
      <c r="T45" s="1"/>
      <c r="U45" s="1"/>
    </row>
    <row r="46" spans="1:21" x14ac:dyDescent="0.2">
      <c r="C46" s="5" t="s">
        <v>40</v>
      </c>
      <c r="D46" s="3">
        <f>D45*$B$48</f>
        <v>0</v>
      </c>
      <c r="E46" s="3">
        <f t="shared" ref="E46:N46" si="68">E45*$B$48</f>
        <v>0</v>
      </c>
      <c r="F46" s="3">
        <f t="shared" si="68"/>
        <v>0</v>
      </c>
      <c r="G46" s="3">
        <f t="shared" si="68"/>
        <v>0</v>
      </c>
      <c r="H46" s="3">
        <f t="shared" si="68"/>
        <v>0</v>
      </c>
      <c r="I46" s="3">
        <f t="shared" si="68"/>
        <v>0</v>
      </c>
      <c r="J46" s="3">
        <f t="shared" si="68"/>
        <v>0</v>
      </c>
      <c r="K46" s="3">
        <f t="shared" si="68"/>
        <v>0</v>
      </c>
      <c r="L46" s="3">
        <f t="shared" si="68"/>
        <v>0</v>
      </c>
      <c r="M46" s="3">
        <f t="shared" si="68"/>
        <v>0</v>
      </c>
      <c r="N46" s="3">
        <f t="shared" si="68"/>
        <v>0</v>
      </c>
      <c r="P46" s="3"/>
      <c r="R46" s="14"/>
    </row>
    <row r="47" spans="1:21" x14ac:dyDescent="0.2">
      <c r="C47" s="5" t="s">
        <v>18</v>
      </c>
      <c r="D47" s="3">
        <f t="shared" ref="D47:N47" si="69">(D46*100)/D$181</f>
        <v>0</v>
      </c>
      <c r="E47" s="3">
        <f t="shared" si="69"/>
        <v>0</v>
      </c>
      <c r="F47" s="3">
        <f t="shared" si="69"/>
        <v>0</v>
      </c>
      <c r="G47" s="3">
        <f t="shared" si="69"/>
        <v>0</v>
      </c>
      <c r="H47" s="3">
        <f t="shared" si="69"/>
        <v>0</v>
      </c>
      <c r="I47" s="3">
        <f t="shared" si="69"/>
        <v>0</v>
      </c>
      <c r="J47" s="3">
        <f t="shared" si="69"/>
        <v>0</v>
      </c>
      <c r="K47" s="3">
        <f t="shared" si="69"/>
        <v>0</v>
      </c>
      <c r="L47" s="3">
        <f t="shared" si="69"/>
        <v>0</v>
      </c>
      <c r="M47" s="3">
        <f t="shared" si="69"/>
        <v>0</v>
      </c>
      <c r="N47" s="3">
        <f t="shared" si="69"/>
        <v>0</v>
      </c>
      <c r="P47" s="3"/>
      <c r="R47" s="14"/>
    </row>
    <row r="48" spans="1:21" s="10" customFormat="1" ht="15" thickBot="1" x14ac:dyDescent="0.25">
      <c r="A48" s="10" t="s">
        <v>64</v>
      </c>
      <c r="B48" s="31">
        <v>2.4</v>
      </c>
      <c r="C48" s="12" t="s">
        <v>19</v>
      </c>
      <c r="D48" s="13">
        <f t="shared" ref="D48:N48" si="70">(D$3*D47)/100</f>
        <v>0</v>
      </c>
      <c r="E48" s="13">
        <f t="shared" si="70"/>
        <v>0</v>
      </c>
      <c r="F48" s="13">
        <f t="shared" si="70"/>
        <v>0</v>
      </c>
      <c r="G48" s="13">
        <f t="shared" si="70"/>
        <v>0</v>
      </c>
      <c r="H48" s="13">
        <f t="shared" si="70"/>
        <v>0</v>
      </c>
      <c r="I48" s="13">
        <f t="shared" si="70"/>
        <v>0</v>
      </c>
      <c r="J48" s="13">
        <f t="shared" si="70"/>
        <v>0</v>
      </c>
      <c r="K48" s="13">
        <f t="shared" si="70"/>
        <v>0</v>
      </c>
      <c r="L48" s="13">
        <f t="shared" si="70"/>
        <v>0</v>
      </c>
      <c r="M48" s="13">
        <f t="shared" si="70"/>
        <v>0</v>
      </c>
      <c r="N48" s="13">
        <f t="shared" si="70"/>
        <v>0</v>
      </c>
      <c r="O48" s="13">
        <f t="shared" si="4"/>
        <v>0</v>
      </c>
      <c r="P48" s="13">
        <f>(100*O48)/$O$181</f>
        <v>0</v>
      </c>
      <c r="Q48" s="18">
        <f t="shared" ref="Q48" si="71">(1000000*P48)/100</f>
        <v>0</v>
      </c>
      <c r="R48" s="30">
        <f t="shared" ref="R48" si="72">O48-G48-H48-J48-L48-N48</f>
        <v>0</v>
      </c>
      <c r="S48" s="13" t="e">
        <f>(100*R48)/$R$181</f>
        <v>#DIV/0!</v>
      </c>
      <c r="T48" s="18" t="e">
        <f t="shared" ref="T48" si="73">(1000000*S48)/100</f>
        <v>#DIV/0!</v>
      </c>
      <c r="U48" s="13" t="e">
        <f t="shared" ref="U48" si="74">Q48-T48</f>
        <v>#DIV/0!</v>
      </c>
    </row>
    <row r="49" spans="1:21" s="6" customFormat="1" ht="15" thickTop="1" x14ac:dyDescent="0.2">
      <c r="A49" s="19"/>
      <c r="B49" s="7"/>
      <c r="C49" s="8" t="s">
        <v>41</v>
      </c>
      <c r="D49" s="9"/>
      <c r="E49" s="9"/>
      <c r="F49" s="9"/>
      <c r="G49" s="9"/>
      <c r="H49" s="9"/>
      <c r="I49" s="9">
        <v>5.0000000000000001E-3</v>
      </c>
      <c r="J49" s="9">
        <v>1E-3</v>
      </c>
      <c r="K49" s="9"/>
      <c r="L49" s="9"/>
      <c r="M49" s="9"/>
      <c r="N49" s="9"/>
      <c r="O49" s="9"/>
      <c r="P49" s="9"/>
      <c r="Q49" s="20"/>
      <c r="R49" s="14"/>
      <c r="S49" s="1"/>
      <c r="T49" s="1"/>
      <c r="U49" s="1"/>
    </row>
    <row r="50" spans="1:21" x14ac:dyDescent="0.2">
      <c r="A50" s="15"/>
      <c r="B50" s="4"/>
      <c r="C50" s="5" t="s">
        <v>40</v>
      </c>
      <c r="D50" s="3">
        <f t="shared" ref="D50:N50" si="75">D49*$B$52</f>
        <v>0</v>
      </c>
      <c r="E50" s="3">
        <f t="shared" si="75"/>
        <v>0</v>
      </c>
      <c r="F50" s="3">
        <f t="shared" si="75"/>
        <v>0</v>
      </c>
      <c r="G50" s="3">
        <f t="shared" si="75"/>
        <v>0</v>
      </c>
      <c r="H50" s="3">
        <f t="shared" si="75"/>
        <v>0</v>
      </c>
      <c r="I50" s="3">
        <f t="shared" si="75"/>
        <v>1.1299999999999999E-2</v>
      </c>
      <c r="J50" s="3">
        <f t="shared" si="75"/>
        <v>2.2599999999999999E-3</v>
      </c>
      <c r="K50" s="3">
        <f t="shared" si="75"/>
        <v>0</v>
      </c>
      <c r="L50" s="3">
        <f t="shared" si="75"/>
        <v>0</v>
      </c>
      <c r="M50" s="3">
        <f t="shared" si="75"/>
        <v>0</v>
      </c>
      <c r="N50" s="3">
        <f t="shared" si="75"/>
        <v>0</v>
      </c>
      <c r="O50" s="3"/>
      <c r="P50" s="3"/>
      <c r="Q50" s="16"/>
      <c r="R50" s="14"/>
    </row>
    <row r="51" spans="1:21" x14ac:dyDescent="0.2">
      <c r="A51" s="15"/>
      <c r="B51" s="4"/>
      <c r="C51" s="5" t="s">
        <v>18</v>
      </c>
      <c r="D51" s="3">
        <f t="shared" ref="D51:N51" si="76">(D50*100)/D$181</f>
        <v>0</v>
      </c>
      <c r="E51" s="3">
        <f t="shared" si="76"/>
        <v>0</v>
      </c>
      <c r="F51" s="3">
        <f t="shared" si="76"/>
        <v>0</v>
      </c>
      <c r="G51" s="3">
        <f t="shared" si="76"/>
        <v>0</v>
      </c>
      <c r="H51" s="3">
        <f t="shared" si="76"/>
        <v>0</v>
      </c>
      <c r="I51" s="3">
        <f t="shared" si="76"/>
        <v>2.8817946245961374E-3</v>
      </c>
      <c r="J51" s="3">
        <f t="shared" si="76"/>
        <v>7.085798992813243E-4</v>
      </c>
      <c r="K51" s="3">
        <f t="shared" si="76"/>
        <v>0</v>
      </c>
      <c r="L51" s="3">
        <f t="shared" si="76"/>
        <v>0</v>
      </c>
      <c r="M51" s="3">
        <f t="shared" si="76"/>
        <v>0</v>
      </c>
      <c r="N51" s="3">
        <f t="shared" si="76"/>
        <v>0</v>
      </c>
      <c r="O51" s="3"/>
      <c r="P51" s="3"/>
      <c r="Q51" s="16"/>
      <c r="R51" s="14"/>
    </row>
    <row r="52" spans="1:21" s="10" customFormat="1" ht="15" thickBot="1" x14ac:dyDescent="0.25">
      <c r="A52" s="17" t="s">
        <v>27</v>
      </c>
      <c r="B52" s="11">
        <v>2.2599999999999998</v>
      </c>
      <c r="C52" s="12" t="s">
        <v>19</v>
      </c>
      <c r="D52" s="13">
        <f t="shared" ref="D52:N52" si="77">(D$3*D51)/100</f>
        <v>0</v>
      </c>
      <c r="E52" s="13">
        <f t="shared" si="77"/>
        <v>0</v>
      </c>
      <c r="F52" s="13">
        <f t="shared" si="77"/>
        <v>0</v>
      </c>
      <c r="G52" s="13">
        <f t="shared" si="77"/>
        <v>0</v>
      </c>
      <c r="H52" s="13">
        <f t="shared" si="77"/>
        <v>0</v>
      </c>
      <c r="I52" s="13">
        <f t="shared" si="77"/>
        <v>2.7665228396122922E-6</v>
      </c>
      <c r="J52" s="13">
        <f t="shared" si="77"/>
        <v>2.8343195971252973E-8</v>
      </c>
      <c r="K52" s="13">
        <f t="shared" si="77"/>
        <v>0</v>
      </c>
      <c r="L52" s="13">
        <f t="shared" si="77"/>
        <v>0</v>
      </c>
      <c r="M52" s="13">
        <f t="shared" si="77"/>
        <v>0</v>
      </c>
      <c r="N52" s="13">
        <f t="shared" si="77"/>
        <v>0</v>
      </c>
      <c r="O52" s="13">
        <f>SUM(D52:N52)</f>
        <v>2.7948660355835454E-6</v>
      </c>
      <c r="P52" s="13">
        <f>(100*O52)/$O$181</f>
        <v>2.1566589056021377E-7</v>
      </c>
      <c r="Q52" s="18">
        <f t="shared" ref="Q52" si="78">(1000000*P52)/100</f>
        <v>2.1566589056021376E-3</v>
      </c>
      <c r="R52" s="30">
        <f t="shared" ref="R52" si="79">O52-G52-H52-J52-L52-N52</f>
        <v>2.7665228396122922E-6</v>
      </c>
      <c r="S52" s="13" t="e">
        <f>(100*R52)/$R$181</f>
        <v>#DIV/0!</v>
      </c>
      <c r="T52" s="18" t="e">
        <f t="shared" ref="T52" si="80">(1000000*S52)/100</f>
        <v>#DIV/0!</v>
      </c>
      <c r="U52" s="13" t="e">
        <f t="shared" ref="U52" si="81">Q52-T52</f>
        <v>#DIV/0!</v>
      </c>
    </row>
    <row r="53" spans="1:21" s="6" customFormat="1" ht="15" thickTop="1" x14ac:dyDescent="0.2">
      <c r="A53" s="19"/>
      <c r="B53" s="7"/>
      <c r="C53" s="8" t="s">
        <v>41</v>
      </c>
      <c r="D53" s="9"/>
      <c r="E53" s="9"/>
      <c r="F53" s="9"/>
      <c r="G53" s="9"/>
      <c r="H53" s="9"/>
      <c r="I53" s="9"/>
      <c r="J53" s="9"/>
      <c r="K53" s="9">
        <v>12</v>
      </c>
      <c r="L53" s="9">
        <v>12</v>
      </c>
      <c r="M53" s="9"/>
      <c r="N53" s="9"/>
      <c r="O53" s="9"/>
      <c r="P53" s="9"/>
      <c r="Q53" s="20"/>
      <c r="R53" s="14"/>
      <c r="S53" s="1"/>
      <c r="T53" s="1"/>
      <c r="U53" s="1"/>
    </row>
    <row r="54" spans="1:21" x14ac:dyDescent="0.2">
      <c r="A54" s="15"/>
      <c r="B54" s="4"/>
      <c r="C54" s="5" t="s">
        <v>40</v>
      </c>
      <c r="D54" s="3">
        <f t="shared" ref="D54:N54" si="82">D53*$B$56</f>
        <v>0</v>
      </c>
      <c r="E54" s="3">
        <f t="shared" si="82"/>
        <v>0</v>
      </c>
      <c r="F54" s="3">
        <f t="shared" si="82"/>
        <v>0</v>
      </c>
      <c r="G54" s="3">
        <f t="shared" si="82"/>
        <v>0</v>
      </c>
      <c r="H54" s="3">
        <f t="shared" si="82"/>
        <v>0</v>
      </c>
      <c r="I54" s="3">
        <f t="shared" si="82"/>
        <v>0</v>
      </c>
      <c r="J54" s="3">
        <f t="shared" si="82"/>
        <v>0</v>
      </c>
      <c r="K54" s="3">
        <f t="shared" si="82"/>
        <v>39.24</v>
      </c>
      <c r="L54" s="3">
        <f t="shared" si="82"/>
        <v>39.24</v>
      </c>
      <c r="M54" s="3">
        <f t="shared" si="82"/>
        <v>0</v>
      </c>
      <c r="N54" s="3">
        <f t="shared" si="82"/>
        <v>0</v>
      </c>
      <c r="O54" s="3"/>
      <c r="P54" s="3"/>
      <c r="Q54" s="16"/>
      <c r="R54" s="14"/>
    </row>
    <row r="55" spans="1:21" x14ac:dyDescent="0.2">
      <c r="A55" s="15"/>
      <c r="B55" s="4"/>
      <c r="C55" s="5" t="s">
        <v>18</v>
      </c>
      <c r="D55" s="3">
        <f t="shared" ref="D55:N55" si="83">(D54*100)/D$181</f>
        <v>0</v>
      </c>
      <c r="E55" s="3">
        <f t="shared" si="83"/>
        <v>0</v>
      </c>
      <c r="F55" s="3">
        <f t="shared" si="83"/>
        <v>0</v>
      </c>
      <c r="G55" s="3">
        <f t="shared" si="83"/>
        <v>0</v>
      </c>
      <c r="H55" s="3">
        <f t="shared" si="83"/>
        <v>0</v>
      </c>
      <c r="I55" s="3">
        <f t="shared" si="83"/>
        <v>0</v>
      </c>
      <c r="J55" s="3">
        <f t="shared" si="83"/>
        <v>0</v>
      </c>
      <c r="K55" s="3">
        <f t="shared" si="83"/>
        <v>13.085591909609374</v>
      </c>
      <c r="L55" s="3">
        <f t="shared" si="83"/>
        <v>11.935787652482427</v>
      </c>
      <c r="M55" s="3">
        <f t="shared" si="83"/>
        <v>0</v>
      </c>
      <c r="N55" s="3">
        <f t="shared" si="83"/>
        <v>0</v>
      </c>
      <c r="O55" s="3"/>
      <c r="P55" s="3"/>
      <c r="Q55" s="16"/>
      <c r="R55" s="14"/>
    </row>
    <row r="56" spans="1:21" s="10" customFormat="1" ht="15" thickBot="1" x14ac:dyDescent="0.25">
      <c r="A56" s="17" t="s">
        <v>28</v>
      </c>
      <c r="B56" s="11">
        <v>3.27</v>
      </c>
      <c r="C56" s="12" t="s">
        <v>19</v>
      </c>
      <c r="D56" s="13">
        <f t="shared" ref="D56:N56" si="84">(D$3*D55)/100</f>
        <v>0</v>
      </c>
      <c r="E56" s="13">
        <f t="shared" si="84"/>
        <v>0</v>
      </c>
      <c r="F56" s="13">
        <f t="shared" si="84"/>
        <v>0</v>
      </c>
      <c r="G56" s="13">
        <f t="shared" si="84"/>
        <v>0</v>
      </c>
      <c r="H56" s="13">
        <f t="shared" si="84"/>
        <v>0</v>
      </c>
      <c r="I56" s="13">
        <f t="shared" si="84"/>
        <v>0</v>
      </c>
      <c r="J56" s="13">
        <f t="shared" si="84"/>
        <v>0</v>
      </c>
      <c r="K56" s="13">
        <f t="shared" si="84"/>
        <v>4.2176171283861974</v>
      </c>
      <c r="L56" s="13">
        <f t="shared" si="84"/>
        <v>4.8459297869078662E-2</v>
      </c>
      <c r="M56" s="13">
        <f t="shared" si="84"/>
        <v>0</v>
      </c>
      <c r="N56" s="13">
        <f t="shared" si="84"/>
        <v>0</v>
      </c>
      <c r="O56" s="13">
        <f>SUM(D56:N56)</f>
        <v>4.2660764262552764</v>
      </c>
      <c r="P56" s="13">
        <f>(100*O56)/$O$181</f>
        <v>0.32919186821567276</v>
      </c>
      <c r="Q56" s="18">
        <f t="shared" ref="Q56" si="85">(1000000*P56)/100</f>
        <v>3291.9186821567273</v>
      </c>
      <c r="R56" s="30">
        <f t="shared" ref="R56" si="86">O56-G56-H56-J56-L56-N56</f>
        <v>4.2176171283861974</v>
      </c>
      <c r="S56" s="13" t="e">
        <f>(100*R56)/$R$181</f>
        <v>#DIV/0!</v>
      </c>
      <c r="T56" s="18" t="e">
        <f t="shared" ref="T56" si="87">(1000000*S56)/100</f>
        <v>#DIV/0!</v>
      </c>
      <c r="U56" s="13" t="e">
        <f t="shared" ref="U56" si="88">Q56-T56</f>
        <v>#DIV/0!</v>
      </c>
    </row>
    <row r="57" spans="1:21" s="6" customFormat="1" ht="15" thickTop="1" x14ac:dyDescent="0.2">
      <c r="A57" s="19"/>
      <c r="B57" s="7"/>
      <c r="C57" s="8" t="s">
        <v>41</v>
      </c>
      <c r="D57" s="9"/>
      <c r="E57" s="9">
        <v>0.01</v>
      </c>
      <c r="F57" s="9"/>
      <c r="G57" s="9">
        <v>5.0000000000000001E-3</v>
      </c>
      <c r="H57" s="9"/>
      <c r="I57" s="9">
        <v>5.0000000000000001E-3</v>
      </c>
      <c r="J57" s="9">
        <v>2E-3</v>
      </c>
      <c r="K57" s="9">
        <v>7</v>
      </c>
      <c r="L57" s="9">
        <v>8</v>
      </c>
      <c r="M57" s="9"/>
      <c r="N57" s="9"/>
      <c r="O57" s="9"/>
      <c r="P57" s="9"/>
      <c r="Q57" s="20"/>
      <c r="R57" s="14"/>
      <c r="S57" s="1"/>
      <c r="T57" s="1"/>
      <c r="U57" s="1"/>
    </row>
    <row r="58" spans="1:21" x14ac:dyDescent="0.2">
      <c r="A58" s="15"/>
      <c r="B58" s="4"/>
      <c r="C58" s="5" t="s">
        <v>40</v>
      </c>
      <c r="D58" s="3">
        <f t="shared" ref="D58:N58" si="89">D57*$B$60</f>
        <v>0</v>
      </c>
      <c r="E58" s="3">
        <f t="shared" si="89"/>
        <v>3.3700000000000001E-2</v>
      </c>
      <c r="F58" s="3">
        <f t="shared" si="89"/>
        <v>0</v>
      </c>
      <c r="G58" s="3">
        <f t="shared" si="89"/>
        <v>1.685E-2</v>
      </c>
      <c r="H58" s="3">
        <f t="shared" si="89"/>
        <v>0</v>
      </c>
      <c r="I58" s="3">
        <f t="shared" si="89"/>
        <v>1.685E-2</v>
      </c>
      <c r="J58" s="3">
        <f t="shared" si="89"/>
        <v>6.7400000000000003E-3</v>
      </c>
      <c r="K58" s="3">
        <f t="shared" si="89"/>
        <v>23.59</v>
      </c>
      <c r="L58" s="3">
        <f t="shared" si="89"/>
        <v>26.96</v>
      </c>
      <c r="M58" s="3">
        <f t="shared" si="89"/>
        <v>0</v>
      </c>
      <c r="N58" s="3">
        <f t="shared" si="89"/>
        <v>0</v>
      </c>
      <c r="O58" s="3"/>
      <c r="P58" s="3"/>
      <c r="Q58" s="16"/>
      <c r="R58" s="14"/>
    </row>
    <row r="59" spans="1:21" x14ac:dyDescent="0.2">
      <c r="A59" s="15"/>
      <c r="B59" s="4"/>
      <c r="C59" s="5" t="s">
        <v>18</v>
      </c>
      <c r="D59" s="3">
        <f t="shared" ref="D59:N59" si="90">(D58*100)/D$181</f>
        <v>0</v>
      </c>
      <c r="E59" s="3">
        <f t="shared" si="90"/>
        <v>1.2434177724690848E-2</v>
      </c>
      <c r="F59" s="3">
        <f t="shared" si="90"/>
        <v>0</v>
      </c>
      <c r="G59" s="3">
        <f t="shared" si="90"/>
        <v>6.6839566278252757E-3</v>
      </c>
      <c r="H59" s="3">
        <f t="shared" si="90"/>
        <v>0</v>
      </c>
      <c r="I59" s="3">
        <f t="shared" si="90"/>
        <v>4.2971893295968957E-3</v>
      </c>
      <c r="J59" s="3">
        <f t="shared" si="90"/>
        <v>2.1131984606885517E-3</v>
      </c>
      <c r="K59" s="3">
        <f t="shared" si="90"/>
        <v>7.8666950343446764</v>
      </c>
      <c r="L59" s="3">
        <f t="shared" si="90"/>
        <v>8.2005309661296177</v>
      </c>
      <c r="M59" s="3">
        <f t="shared" si="90"/>
        <v>0</v>
      </c>
      <c r="N59" s="3">
        <f t="shared" si="90"/>
        <v>0</v>
      </c>
      <c r="O59" s="3"/>
      <c r="P59" s="3"/>
      <c r="Q59" s="16"/>
      <c r="R59" s="14"/>
    </row>
    <row r="60" spans="1:21" s="10" customFormat="1" ht="15" thickBot="1" x14ac:dyDescent="0.25">
      <c r="A60" s="17" t="s">
        <v>29</v>
      </c>
      <c r="B60" s="11">
        <v>3.37</v>
      </c>
      <c r="C60" s="12" t="s">
        <v>19</v>
      </c>
      <c r="D60" s="13">
        <f t="shared" ref="D60:N60" si="91">(D$3*D59)/100</f>
        <v>0</v>
      </c>
      <c r="E60" s="13">
        <f t="shared" si="91"/>
        <v>9.9871315484716894E-2</v>
      </c>
      <c r="F60" s="13">
        <f t="shared" si="91"/>
        <v>0</v>
      </c>
      <c r="G60" s="13">
        <f t="shared" si="91"/>
        <v>8.5688323968720025E-3</v>
      </c>
      <c r="H60" s="13">
        <f t="shared" si="91"/>
        <v>0</v>
      </c>
      <c r="I60" s="13">
        <f t="shared" si="91"/>
        <v>4.1253017564130202E-6</v>
      </c>
      <c r="J60" s="13">
        <f t="shared" si="91"/>
        <v>8.4527938427542065E-8</v>
      </c>
      <c r="K60" s="13">
        <f t="shared" si="91"/>
        <v>2.5355144765196327</v>
      </c>
      <c r="L60" s="13">
        <f t="shared" si="91"/>
        <v>3.329415572248625E-2</v>
      </c>
      <c r="M60" s="13">
        <f t="shared" si="91"/>
        <v>0</v>
      </c>
      <c r="N60" s="13">
        <f t="shared" si="91"/>
        <v>0</v>
      </c>
      <c r="O60" s="13">
        <f>SUM(D60:N60)</f>
        <v>2.6772529899534026</v>
      </c>
      <c r="P60" s="13">
        <f>(100*O60)/$O$181</f>
        <v>0.20659027766700838</v>
      </c>
      <c r="Q60" s="18">
        <f t="shared" ref="Q60" si="92">(1000000*P60)/100</f>
        <v>2065.9027766700838</v>
      </c>
      <c r="R60" s="30">
        <f t="shared" ref="R60" si="93">O60-G60-H60-J60-L60-N60</f>
        <v>2.6353899173061062</v>
      </c>
      <c r="S60" s="13" t="e">
        <f>(100*R60)/$R$181</f>
        <v>#DIV/0!</v>
      </c>
      <c r="T60" s="18" t="e">
        <f t="shared" ref="T60" si="94">(1000000*S60)/100</f>
        <v>#DIV/0!</v>
      </c>
      <c r="U60" s="13" t="e">
        <f t="shared" ref="U60" si="95">Q60-T60</f>
        <v>#DIV/0!</v>
      </c>
    </row>
    <row r="61" spans="1:21" s="6" customFormat="1" ht="15" thickTop="1" x14ac:dyDescent="0.2">
      <c r="A61" s="19"/>
      <c r="B61" s="7"/>
      <c r="C61" s="8" t="s">
        <v>41</v>
      </c>
      <c r="D61" s="9"/>
      <c r="E61" s="9">
        <v>1E-3</v>
      </c>
      <c r="F61" s="9">
        <v>1E-3</v>
      </c>
      <c r="G61" s="9"/>
      <c r="H61" s="9"/>
      <c r="I61" s="9">
        <v>10</v>
      </c>
      <c r="J61" s="9">
        <v>6</v>
      </c>
      <c r="K61" s="9">
        <v>2</v>
      </c>
      <c r="L61" s="9">
        <v>10</v>
      </c>
      <c r="M61" s="9">
        <v>2</v>
      </c>
      <c r="N61" s="9">
        <v>0.5</v>
      </c>
      <c r="O61" s="9"/>
      <c r="P61" s="9"/>
      <c r="Q61" s="20"/>
      <c r="R61" s="14"/>
      <c r="S61" s="1"/>
      <c r="T61" s="1"/>
      <c r="U61" s="1"/>
    </row>
    <row r="62" spans="1:21" x14ac:dyDescent="0.2">
      <c r="A62" s="15"/>
      <c r="B62" s="4"/>
      <c r="C62" s="5" t="s">
        <v>40</v>
      </c>
      <c r="D62" s="3">
        <f t="shared" ref="D62:N62" si="96">D61*$B$64</f>
        <v>0</v>
      </c>
      <c r="E62" s="3">
        <f t="shared" si="96"/>
        <v>4.7200000000000002E-3</v>
      </c>
      <c r="F62" s="3">
        <f t="shared" si="96"/>
        <v>4.7200000000000002E-3</v>
      </c>
      <c r="G62" s="3">
        <f t="shared" si="96"/>
        <v>0</v>
      </c>
      <c r="H62" s="3">
        <f t="shared" si="96"/>
        <v>0</v>
      </c>
      <c r="I62" s="3">
        <f t="shared" si="96"/>
        <v>47.199999999999996</v>
      </c>
      <c r="J62" s="3">
        <f t="shared" si="96"/>
        <v>28.32</v>
      </c>
      <c r="K62" s="3">
        <f t="shared" si="96"/>
        <v>9.44</v>
      </c>
      <c r="L62" s="3">
        <f t="shared" si="96"/>
        <v>47.199999999999996</v>
      </c>
      <c r="M62" s="3">
        <f t="shared" si="96"/>
        <v>9.44</v>
      </c>
      <c r="N62" s="3">
        <f t="shared" si="96"/>
        <v>2.36</v>
      </c>
      <c r="O62" s="3"/>
      <c r="P62" s="3"/>
      <c r="Q62" s="16"/>
      <c r="R62" s="14"/>
    </row>
    <row r="63" spans="1:21" x14ac:dyDescent="0.2">
      <c r="A63" s="15"/>
      <c r="B63" s="4"/>
      <c r="C63" s="5" t="s">
        <v>18</v>
      </c>
      <c r="D63" s="3">
        <f t="shared" ref="D63:N63" si="97">(D62*100)/D$181</f>
        <v>0</v>
      </c>
      <c r="E63" s="3">
        <f t="shared" si="97"/>
        <v>1.7415228148528431E-3</v>
      </c>
      <c r="F63" s="3">
        <f t="shared" si="97"/>
        <v>1.766089722820824E-3</v>
      </c>
      <c r="G63" s="3">
        <f t="shared" si="97"/>
        <v>0</v>
      </c>
      <c r="H63" s="3">
        <f t="shared" si="97"/>
        <v>0</v>
      </c>
      <c r="I63" s="3">
        <f t="shared" si="97"/>
        <v>12.037230644330769</v>
      </c>
      <c r="J63" s="3">
        <f t="shared" si="97"/>
        <v>8.879195906038543</v>
      </c>
      <c r="K63" s="3">
        <f t="shared" si="97"/>
        <v>3.1480119170925707</v>
      </c>
      <c r="L63" s="3">
        <f t="shared" si="97"/>
        <v>14.357012670672031</v>
      </c>
      <c r="M63" s="3">
        <f t="shared" si="97"/>
        <v>3.6035755409447874</v>
      </c>
      <c r="N63" s="3">
        <f t="shared" si="97"/>
        <v>0.92768345805172625</v>
      </c>
      <c r="O63" s="3"/>
      <c r="P63" s="3"/>
      <c r="Q63" s="16"/>
      <c r="R63" s="14"/>
    </row>
    <row r="64" spans="1:21" s="10" customFormat="1" ht="15" thickBot="1" x14ac:dyDescent="0.25">
      <c r="A64" s="17" t="s">
        <v>30</v>
      </c>
      <c r="B64" s="11">
        <v>4.72</v>
      </c>
      <c r="C64" s="12" t="s">
        <v>19</v>
      </c>
      <c r="D64" s="13">
        <f t="shared" ref="D64:N64" si="98">(D$3*D63)/100</f>
        <v>0</v>
      </c>
      <c r="E64" s="13">
        <f t="shared" si="98"/>
        <v>1.3987911248898038E-2</v>
      </c>
      <c r="F64" s="13">
        <f t="shared" si="98"/>
        <v>2.433018184849652E-3</v>
      </c>
      <c r="G64" s="13">
        <f t="shared" si="98"/>
        <v>0</v>
      </c>
      <c r="H64" s="13">
        <f t="shared" si="98"/>
        <v>0</v>
      </c>
      <c r="I64" s="13">
        <f t="shared" si="98"/>
        <v>1.1555741418557539E-2</v>
      </c>
      <c r="J64" s="13">
        <f t="shared" si="98"/>
        <v>3.5516783624154176E-4</v>
      </c>
      <c r="K64" s="13">
        <f t="shared" si="98"/>
        <v>1.0146357209981065</v>
      </c>
      <c r="L64" s="13">
        <f t="shared" si="98"/>
        <v>5.8289471442928446E-2</v>
      </c>
      <c r="M64" s="13">
        <f t="shared" si="98"/>
        <v>3.4954682747164439E-3</v>
      </c>
      <c r="N64" s="13">
        <f t="shared" si="98"/>
        <v>2.3192086451293155E-4</v>
      </c>
      <c r="O64" s="13">
        <f>SUM(D64:N64)</f>
        <v>1.1049844202688111</v>
      </c>
      <c r="P64" s="13">
        <f>(100*O64)/$O$181</f>
        <v>8.5266143714354439E-2</v>
      </c>
      <c r="Q64" s="18">
        <f t="shared" ref="Q64" si="99">(1000000*P64)/100</f>
        <v>852.6614371435445</v>
      </c>
      <c r="R64" s="30">
        <f t="shared" ref="R64" si="100">O64-G64-H64-J64-L64-N64</f>
        <v>1.0461078601251281</v>
      </c>
      <c r="S64" s="13" t="e">
        <f>(100*R64)/$R$181</f>
        <v>#DIV/0!</v>
      </c>
      <c r="T64" s="18" t="e">
        <f t="shared" ref="T64" si="101">(1000000*S64)/100</f>
        <v>#DIV/0!</v>
      </c>
      <c r="U64" s="13" t="e">
        <f t="shared" ref="U64" si="102">Q64-T64</f>
        <v>#DIV/0!</v>
      </c>
    </row>
    <row r="65" spans="1:21" s="6" customFormat="1" ht="15" thickTop="1" x14ac:dyDescent="0.2">
      <c r="A65" s="19"/>
      <c r="B65" s="7"/>
      <c r="C65" s="8" t="s">
        <v>41</v>
      </c>
      <c r="D65" s="9">
        <f>25+19.984</f>
        <v>44.984000000000002</v>
      </c>
      <c r="E65" s="9">
        <v>34</v>
      </c>
      <c r="F65" s="9">
        <v>25</v>
      </c>
      <c r="G65" s="9">
        <v>30</v>
      </c>
      <c r="H65" s="9">
        <v>25</v>
      </c>
      <c r="I65" s="9">
        <v>2E-3</v>
      </c>
      <c r="J65" s="9"/>
      <c r="K65" s="9">
        <v>2</v>
      </c>
      <c r="L65" s="9">
        <v>0.5</v>
      </c>
      <c r="M65" s="9">
        <v>3</v>
      </c>
      <c r="N65" s="9">
        <v>13</v>
      </c>
      <c r="O65" s="9"/>
      <c r="P65" s="9"/>
      <c r="Q65" s="20"/>
      <c r="R65" s="14"/>
      <c r="S65" s="1"/>
      <c r="T65" s="1"/>
      <c r="U65" s="1"/>
    </row>
    <row r="66" spans="1:21" x14ac:dyDescent="0.2">
      <c r="A66" s="15"/>
      <c r="B66" s="4"/>
      <c r="C66" s="5" t="s">
        <v>40</v>
      </c>
      <c r="D66" s="3">
        <f t="shared" ref="D66:N66" si="103">D65*$B$68</f>
        <v>121.90664000000001</v>
      </c>
      <c r="E66" s="3">
        <f t="shared" si="103"/>
        <v>92.14</v>
      </c>
      <c r="F66" s="3">
        <f t="shared" si="103"/>
        <v>67.75</v>
      </c>
      <c r="G66" s="3">
        <f t="shared" si="103"/>
        <v>81.3</v>
      </c>
      <c r="H66" s="3">
        <f t="shared" si="103"/>
        <v>67.75</v>
      </c>
      <c r="I66" s="3">
        <f t="shared" si="103"/>
        <v>5.4200000000000003E-3</v>
      </c>
      <c r="J66" s="3">
        <f t="shared" si="103"/>
        <v>0</v>
      </c>
      <c r="K66" s="3">
        <f t="shared" si="103"/>
        <v>5.42</v>
      </c>
      <c r="L66" s="3">
        <f t="shared" si="103"/>
        <v>1.355</v>
      </c>
      <c r="M66" s="3">
        <f t="shared" si="103"/>
        <v>8.129999999999999</v>
      </c>
      <c r="N66" s="3">
        <f t="shared" si="103"/>
        <v>35.229999999999997</v>
      </c>
      <c r="O66" s="3"/>
      <c r="P66" s="3"/>
      <c r="Q66" s="16"/>
      <c r="R66" s="14"/>
    </row>
    <row r="67" spans="1:21" x14ac:dyDescent="0.2">
      <c r="A67" s="15"/>
      <c r="B67" s="4"/>
      <c r="C67" s="5" t="s">
        <v>18</v>
      </c>
      <c r="D67" s="3">
        <f t="shared" ref="D67:N67" si="104">(D66*100)/D$181</f>
        <v>60.431976361527909</v>
      </c>
      <c r="E67" s="3">
        <f t="shared" si="104"/>
        <v>33.996591559436638</v>
      </c>
      <c r="F67" s="3">
        <f t="shared" si="104"/>
        <v>25.350122610404835</v>
      </c>
      <c r="G67" s="3">
        <f t="shared" si="104"/>
        <v>32.249594886777146</v>
      </c>
      <c r="H67" s="3">
        <f t="shared" si="104"/>
        <v>25.27556898943239</v>
      </c>
      <c r="I67" s="3">
        <f t="shared" si="104"/>
        <v>1.3822413155142538E-3</v>
      </c>
      <c r="J67" s="3">
        <f t="shared" si="104"/>
        <v>0</v>
      </c>
      <c r="K67" s="3">
        <f t="shared" si="104"/>
        <v>1.8074390456188278</v>
      </c>
      <c r="L67" s="3">
        <f t="shared" si="104"/>
        <v>0.41215576628730088</v>
      </c>
      <c r="M67" s="3">
        <f t="shared" si="104"/>
        <v>3.1035030876992709</v>
      </c>
      <c r="N67" s="3">
        <f t="shared" si="104"/>
        <v>13.848427214899285</v>
      </c>
      <c r="O67" s="3"/>
      <c r="P67" s="3"/>
      <c r="Q67" s="16"/>
      <c r="R67" s="14"/>
    </row>
    <row r="68" spans="1:21" s="10" customFormat="1" ht="15" thickBot="1" x14ac:dyDescent="0.25">
      <c r="A68" s="17" t="s">
        <v>67</v>
      </c>
      <c r="B68" s="31">
        <v>2.71</v>
      </c>
      <c r="C68" s="12" t="s">
        <v>19</v>
      </c>
      <c r="D68" s="13">
        <f t="shared" ref="D68:N68" si="105">(D$3*D67)/100</f>
        <v>113.43081963058789</v>
      </c>
      <c r="E68" s="13">
        <f t="shared" si="105"/>
        <v>273.06062340539506</v>
      </c>
      <c r="F68" s="13">
        <f t="shared" si="105"/>
        <v>34.923089411772018</v>
      </c>
      <c r="G68" s="13">
        <f t="shared" si="105"/>
        <v>41.343980644848301</v>
      </c>
      <c r="H68" s="13">
        <f t="shared" si="105"/>
        <v>1.567590788724597</v>
      </c>
      <c r="I68" s="13">
        <f t="shared" si="105"/>
        <v>1.3269516628936837E-6</v>
      </c>
      <c r="J68" s="13">
        <f t="shared" si="105"/>
        <v>0</v>
      </c>
      <c r="K68" s="13">
        <f t="shared" si="105"/>
        <v>0.58255567879340442</v>
      </c>
      <c r="L68" s="13">
        <f t="shared" si="105"/>
        <v>1.6733524111264416E-3</v>
      </c>
      <c r="M68" s="13">
        <f t="shared" si="105"/>
        <v>3.0103979950682931E-3</v>
      </c>
      <c r="N68" s="13">
        <f t="shared" si="105"/>
        <v>3.4621068037248215E-3</v>
      </c>
      <c r="O68" s="13">
        <f>SUM(D68:N68)</f>
        <v>464.91680674428289</v>
      </c>
      <c r="P68" s="13">
        <f>(100*O68)/$O$181</f>
        <v>35.875314196224679</v>
      </c>
      <c r="Q68" s="18">
        <f t="shared" ref="Q68" si="106">(1000000*P68)/100</f>
        <v>358753.14196224679</v>
      </c>
      <c r="R68" s="30">
        <f t="shared" ref="R68" si="107">O68-G68-H68-J68-L68-N68</f>
        <v>422.00009985149512</v>
      </c>
      <c r="S68" s="13" t="e">
        <f>(100*R68)/$R$181</f>
        <v>#DIV/0!</v>
      </c>
      <c r="T68" s="18" t="e">
        <f t="shared" ref="T68" si="108">(1000000*S68)/100</f>
        <v>#DIV/0!</v>
      </c>
      <c r="U68" s="13" t="e">
        <f t="shared" ref="U68" si="109">Q68-T68</f>
        <v>#DIV/0!</v>
      </c>
    </row>
    <row r="69" spans="1:21" s="6" customFormat="1" ht="15" thickTop="1" x14ac:dyDescent="0.2">
      <c r="A69" s="19"/>
      <c r="B69" s="7"/>
      <c r="C69" s="8" t="s">
        <v>41</v>
      </c>
      <c r="D69" s="9">
        <v>30</v>
      </c>
      <c r="E69" s="9">
        <v>60.884999999999998</v>
      </c>
      <c r="F69" s="9">
        <v>74.992000000000004</v>
      </c>
      <c r="G69" s="9">
        <v>46.488999999999997</v>
      </c>
      <c r="H69" s="9">
        <v>73.989999999999995</v>
      </c>
      <c r="I69" s="9">
        <v>26.984999999999999</v>
      </c>
      <c r="J69" s="9">
        <v>10</v>
      </c>
      <c r="K69" s="9">
        <v>8</v>
      </c>
      <c r="L69" s="9">
        <v>7</v>
      </c>
      <c r="M69" s="9">
        <v>40.969000000000001</v>
      </c>
      <c r="N69" s="9">
        <v>30.497</v>
      </c>
      <c r="O69" s="9"/>
      <c r="P69" s="9"/>
      <c r="Q69" s="20"/>
      <c r="R69" s="14"/>
      <c r="S69" s="1"/>
      <c r="T69" s="1"/>
      <c r="U69" s="1"/>
    </row>
    <row r="70" spans="1:21" x14ac:dyDescent="0.2">
      <c r="A70" s="15"/>
      <c r="B70" s="4"/>
      <c r="C70" s="5" t="s">
        <v>40</v>
      </c>
      <c r="D70" s="3">
        <f t="shared" ref="D70:N70" si="110">D69*$B$72</f>
        <v>79.800000000000011</v>
      </c>
      <c r="E70" s="3">
        <f t="shared" si="110"/>
        <v>161.95410000000001</v>
      </c>
      <c r="F70" s="3">
        <f t="shared" si="110"/>
        <v>199.47872000000001</v>
      </c>
      <c r="G70" s="3">
        <f t="shared" si="110"/>
        <v>123.66074</v>
      </c>
      <c r="H70" s="3">
        <f t="shared" si="110"/>
        <v>196.8134</v>
      </c>
      <c r="I70" s="3">
        <f t="shared" si="110"/>
        <v>71.780100000000004</v>
      </c>
      <c r="J70" s="3">
        <f t="shared" si="110"/>
        <v>26.6</v>
      </c>
      <c r="K70" s="3">
        <f t="shared" si="110"/>
        <v>21.28</v>
      </c>
      <c r="L70" s="3">
        <f t="shared" si="110"/>
        <v>18.62</v>
      </c>
      <c r="M70" s="3">
        <f t="shared" si="110"/>
        <v>108.97754</v>
      </c>
      <c r="N70" s="3">
        <f t="shared" si="110"/>
        <v>81.122020000000006</v>
      </c>
      <c r="O70" s="3"/>
      <c r="P70" s="3"/>
      <c r="Q70" s="16"/>
      <c r="R70" s="14"/>
    </row>
    <row r="71" spans="1:21" x14ac:dyDescent="0.2">
      <c r="A71" s="15"/>
      <c r="B71" s="4"/>
      <c r="C71" s="5" t="s">
        <v>18</v>
      </c>
      <c r="D71" s="3">
        <f t="shared" ref="D71:N71" si="111">(D70*100)/D$181</f>
        <v>39.558728824368615</v>
      </c>
      <c r="E71" s="3">
        <f t="shared" si="111"/>
        <v>59.75566951460992</v>
      </c>
      <c r="F71" s="3">
        <f t="shared" si="111"/>
        <v>74.639262142680664</v>
      </c>
      <c r="G71" s="3">
        <f t="shared" si="111"/>
        <v>49.052998381292475</v>
      </c>
      <c r="H71" s="3">
        <f t="shared" si="111"/>
        <v>73.425397339405947</v>
      </c>
      <c r="I71" s="3">
        <f t="shared" si="111"/>
        <v>18.305797020617099</v>
      </c>
      <c r="J71" s="3">
        <f t="shared" si="111"/>
        <v>8.3399227083554095</v>
      </c>
      <c r="K71" s="3">
        <f t="shared" si="111"/>
        <v>7.0963658470052868</v>
      </c>
      <c r="L71" s="3">
        <f t="shared" si="111"/>
        <v>5.6637198289812121</v>
      </c>
      <c r="M71" s="3">
        <f t="shared" si="111"/>
        <v>41.600508226306381</v>
      </c>
      <c r="N71" s="3">
        <f t="shared" si="111"/>
        <v>31.887947473619196</v>
      </c>
      <c r="O71" s="3"/>
      <c r="P71" s="3"/>
      <c r="Q71" s="16"/>
      <c r="R71" s="14"/>
    </row>
    <row r="72" spans="1:21" s="10" customFormat="1" ht="15" thickBot="1" x14ac:dyDescent="0.25">
      <c r="A72" s="17" t="s">
        <v>31</v>
      </c>
      <c r="B72" s="11">
        <v>2.66</v>
      </c>
      <c r="C72" s="12" t="s">
        <v>19</v>
      </c>
      <c r="D72" s="13">
        <f t="shared" ref="D72:N72" si="112">(D$3*D71)/100</f>
        <v>74.251734003339891</v>
      </c>
      <c r="E72" s="13">
        <f t="shared" si="112"/>
        <v>479.95753754134688</v>
      </c>
      <c r="F72" s="13">
        <f t="shared" si="112"/>
        <v>102.82528670562117</v>
      </c>
      <c r="G72" s="13">
        <f t="shared" si="112"/>
        <v>62.885943924816949</v>
      </c>
      <c r="H72" s="13">
        <f t="shared" si="112"/>
        <v>4.5538431429899564</v>
      </c>
      <c r="I72" s="13">
        <f t="shared" si="112"/>
        <v>1.7573565139792417E-2</v>
      </c>
      <c r="J72" s="13">
        <f t="shared" si="112"/>
        <v>3.3359690833421641E-4</v>
      </c>
      <c r="K72" s="13">
        <f t="shared" si="112"/>
        <v>2.2872296761482742</v>
      </c>
      <c r="L72" s="13">
        <f t="shared" si="112"/>
        <v>2.2994702505663725E-2</v>
      </c>
      <c r="M72" s="13">
        <f t="shared" si="112"/>
        <v>4.0352492979517186E-2</v>
      </c>
      <c r="N72" s="13">
        <f t="shared" si="112"/>
        <v>7.9719868684047998E-3</v>
      </c>
      <c r="O72" s="13">
        <f t="shared" ref="O72:O88" si="113">SUM(D72:N72)</f>
        <v>726.85080133866484</v>
      </c>
      <c r="P72" s="13">
        <f>(100*O72)/$O$181</f>
        <v>56.087455849159724</v>
      </c>
      <c r="Q72" s="18">
        <f t="shared" ref="Q72" si="114">(1000000*P72)/100</f>
        <v>560874.5584915973</v>
      </c>
      <c r="R72" s="30">
        <f t="shared" ref="R72" si="115">O72-G72-H72-J72-L72-N72</f>
        <v>659.37971398457546</v>
      </c>
      <c r="S72" s="13" t="e">
        <f>(100*R72)/$R$181</f>
        <v>#DIV/0!</v>
      </c>
      <c r="T72" s="18" t="e">
        <f t="shared" ref="T72" si="116">(1000000*S72)/100</f>
        <v>#DIV/0!</v>
      </c>
      <c r="U72" s="13" t="e">
        <f t="shared" ref="U72" si="117">Q72-T72</f>
        <v>#DIV/0!</v>
      </c>
    </row>
    <row r="73" spans="1:21" s="6" customFormat="1" ht="15" thickTop="1" x14ac:dyDescent="0.2">
      <c r="A73" s="19"/>
      <c r="B73" s="7"/>
      <c r="C73" s="8" t="s">
        <v>41</v>
      </c>
      <c r="D73" s="9"/>
      <c r="E73" s="9">
        <v>1E-3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0"/>
      <c r="R73" s="14"/>
      <c r="S73" s="1"/>
      <c r="T73" s="1"/>
      <c r="U73" s="1"/>
    </row>
    <row r="74" spans="1:21" x14ac:dyDescent="0.2">
      <c r="A74" s="15"/>
      <c r="B74" s="4"/>
      <c r="C74" s="5" t="s">
        <v>40</v>
      </c>
      <c r="D74" s="3">
        <f t="shared" ref="D74:N74" si="118">D73*$B$76</f>
        <v>0</v>
      </c>
      <c r="E74" s="3">
        <f t="shared" si="118"/>
        <v>3.6000000000000003E-3</v>
      </c>
      <c r="F74" s="3">
        <f t="shared" si="118"/>
        <v>0</v>
      </c>
      <c r="G74" s="3">
        <f t="shared" si="118"/>
        <v>0</v>
      </c>
      <c r="H74" s="3">
        <f t="shared" si="118"/>
        <v>0</v>
      </c>
      <c r="I74" s="3">
        <f t="shared" si="118"/>
        <v>0</v>
      </c>
      <c r="J74" s="3">
        <f t="shared" si="118"/>
        <v>0</v>
      </c>
      <c r="K74" s="3">
        <f t="shared" si="118"/>
        <v>0</v>
      </c>
      <c r="L74" s="3">
        <f t="shared" si="118"/>
        <v>0</v>
      </c>
      <c r="M74" s="3">
        <f t="shared" si="118"/>
        <v>0</v>
      </c>
      <c r="N74" s="3">
        <f t="shared" si="118"/>
        <v>0</v>
      </c>
      <c r="O74" s="3"/>
      <c r="P74" s="3"/>
      <c r="Q74" s="16"/>
      <c r="R74" s="14"/>
    </row>
    <row r="75" spans="1:21" x14ac:dyDescent="0.2">
      <c r="A75" s="15"/>
      <c r="B75" s="4"/>
      <c r="C75" s="5" t="s">
        <v>18</v>
      </c>
      <c r="D75" s="3">
        <f t="shared" ref="D75:N75" si="119">(D74*100)/D$181</f>
        <v>0</v>
      </c>
      <c r="E75" s="3">
        <f t="shared" si="119"/>
        <v>1.3282801130233548E-3</v>
      </c>
      <c r="F75" s="3">
        <f t="shared" si="119"/>
        <v>0</v>
      </c>
      <c r="G75" s="3">
        <f t="shared" si="119"/>
        <v>0</v>
      </c>
      <c r="H75" s="3">
        <f t="shared" si="119"/>
        <v>0</v>
      </c>
      <c r="I75" s="3">
        <f t="shared" si="119"/>
        <v>0</v>
      </c>
      <c r="J75" s="3">
        <f t="shared" si="119"/>
        <v>0</v>
      </c>
      <c r="K75" s="3">
        <f t="shared" si="119"/>
        <v>0</v>
      </c>
      <c r="L75" s="3">
        <f t="shared" si="119"/>
        <v>0</v>
      </c>
      <c r="M75" s="3">
        <f t="shared" si="119"/>
        <v>0</v>
      </c>
      <c r="N75" s="3">
        <f t="shared" si="119"/>
        <v>0</v>
      </c>
      <c r="O75" s="3"/>
      <c r="P75" s="3"/>
      <c r="Q75" s="16"/>
      <c r="R75" s="14"/>
    </row>
    <row r="76" spans="1:21" s="10" customFormat="1" ht="15" thickBot="1" x14ac:dyDescent="0.25">
      <c r="A76" s="17" t="s">
        <v>58</v>
      </c>
      <c r="B76" s="11">
        <v>3.6</v>
      </c>
      <c r="C76" s="12" t="s">
        <v>19</v>
      </c>
      <c r="D76" s="13">
        <f t="shared" ref="D76:N76" si="120">(D$3*D75)/100</f>
        <v>0</v>
      </c>
      <c r="E76" s="13">
        <f t="shared" si="120"/>
        <v>1.0668745867803586E-2</v>
      </c>
      <c r="F76" s="13">
        <f t="shared" si="120"/>
        <v>0</v>
      </c>
      <c r="G76" s="13">
        <f t="shared" si="120"/>
        <v>0</v>
      </c>
      <c r="H76" s="13">
        <f t="shared" si="120"/>
        <v>0</v>
      </c>
      <c r="I76" s="13">
        <f t="shared" si="120"/>
        <v>0</v>
      </c>
      <c r="J76" s="13">
        <f t="shared" si="120"/>
        <v>0</v>
      </c>
      <c r="K76" s="13">
        <f t="shared" si="120"/>
        <v>0</v>
      </c>
      <c r="L76" s="13">
        <f t="shared" si="120"/>
        <v>0</v>
      </c>
      <c r="M76" s="13">
        <f t="shared" si="120"/>
        <v>0</v>
      </c>
      <c r="N76" s="13">
        <f t="shared" si="120"/>
        <v>0</v>
      </c>
      <c r="O76" s="13">
        <f t="shared" si="113"/>
        <v>1.0668745867803586E-2</v>
      </c>
      <c r="P76" s="13">
        <f>(100*O76)/$O$181</f>
        <v>8.2325397691558936E-4</v>
      </c>
      <c r="Q76" s="18">
        <f t="shared" ref="Q76" si="121">(1000000*P76)/100</f>
        <v>8.2325397691558937</v>
      </c>
      <c r="R76" s="30">
        <f t="shared" ref="R76" si="122">O76-G76-H76-J76-L76-N76</f>
        <v>1.0668745867803586E-2</v>
      </c>
      <c r="S76" s="13" t="e">
        <f>(100*R76)/$R$181</f>
        <v>#DIV/0!</v>
      </c>
      <c r="T76" s="18" t="e">
        <f t="shared" ref="T76" si="123">(1000000*S76)/100</f>
        <v>#DIV/0!</v>
      </c>
      <c r="U76" s="13" t="e">
        <f t="shared" ref="U76" si="124">Q76-T76</f>
        <v>#DIV/0!</v>
      </c>
    </row>
    <row r="77" spans="1:21" s="6" customFormat="1" ht="15" thickTop="1" x14ac:dyDescent="0.2">
      <c r="A77" s="19"/>
      <c r="B77" s="7"/>
      <c r="C77" s="8" t="s">
        <v>41</v>
      </c>
      <c r="D77" s="9"/>
      <c r="E77" s="9">
        <v>1E-3</v>
      </c>
      <c r="F77" s="9"/>
      <c r="G77" s="9"/>
      <c r="H77" s="9"/>
      <c r="I77" s="9"/>
      <c r="J77" s="9">
        <v>0.5</v>
      </c>
      <c r="K77" s="9">
        <v>1E-3</v>
      </c>
      <c r="L77" s="9">
        <v>8</v>
      </c>
      <c r="M77" s="9">
        <v>2</v>
      </c>
      <c r="N77" s="9">
        <v>0.5</v>
      </c>
      <c r="O77" s="9"/>
      <c r="P77" s="9"/>
      <c r="Q77" s="20"/>
      <c r="R77" s="14"/>
      <c r="S77" s="1"/>
      <c r="T77" s="1"/>
      <c r="U77" s="1"/>
    </row>
    <row r="78" spans="1:21" x14ac:dyDescent="0.2">
      <c r="A78" s="15"/>
      <c r="B78" s="4"/>
      <c r="C78" s="5" t="s">
        <v>40</v>
      </c>
      <c r="D78" s="3">
        <f t="shared" ref="D78:N78" si="125">D77*$B$80</f>
        <v>0</v>
      </c>
      <c r="E78" s="3">
        <f t="shared" si="125"/>
        <v>4.2000000000000006E-3</v>
      </c>
      <c r="F78" s="3">
        <f t="shared" si="125"/>
        <v>0</v>
      </c>
      <c r="G78" s="3">
        <f t="shared" si="125"/>
        <v>0</v>
      </c>
      <c r="H78" s="3">
        <f t="shared" si="125"/>
        <v>0</v>
      </c>
      <c r="I78" s="3">
        <f t="shared" si="125"/>
        <v>0</v>
      </c>
      <c r="J78" s="3">
        <f t="shared" si="125"/>
        <v>2.1</v>
      </c>
      <c r="K78" s="3">
        <f t="shared" si="125"/>
        <v>4.2000000000000006E-3</v>
      </c>
      <c r="L78" s="3">
        <f t="shared" si="125"/>
        <v>33.6</v>
      </c>
      <c r="M78" s="3">
        <f t="shared" si="125"/>
        <v>8.4</v>
      </c>
      <c r="N78" s="3">
        <f t="shared" si="125"/>
        <v>2.1</v>
      </c>
      <c r="O78" s="3"/>
      <c r="P78" s="3"/>
      <c r="Q78" s="16"/>
      <c r="R78" s="14"/>
    </row>
    <row r="79" spans="1:21" x14ac:dyDescent="0.2">
      <c r="A79" s="15"/>
      <c r="B79" s="4"/>
      <c r="C79" s="5" t="s">
        <v>18</v>
      </c>
      <c r="D79" s="3">
        <f t="shared" ref="D79:N79" si="126">(D78*100)/D$181</f>
        <v>0</v>
      </c>
      <c r="E79" s="3">
        <f t="shared" si="126"/>
        <v>1.5496601318605806E-3</v>
      </c>
      <c r="F79" s="3">
        <f t="shared" si="126"/>
        <v>0</v>
      </c>
      <c r="G79" s="3">
        <f t="shared" si="126"/>
        <v>0</v>
      </c>
      <c r="H79" s="3">
        <f t="shared" si="126"/>
        <v>0</v>
      </c>
      <c r="I79" s="3">
        <f t="shared" si="126"/>
        <v>0</v>
      </c>
      <c r="J79" s="3">
        <f t="shared" si="126"/>
        <v>0.65841495065963762</v>
      </c>
      <c r="K79" s="3">
        <f t="shared" si="126"/>
        <v>1.400598522435254E-3</v>
      </c>
      <c r="L79" s="3">
        <f t="shared" si="126"/>
        <v>10.220246307936023</v>
      </c>
      <c r="M79" s="3">
        <f t="shared" si="126"/>
        <v>3.2065714559254461</v>
      </c>
      <c r="N79" s="3">
        <f t="shared" si="126"/>
        <v>0.82548104318162085</v>
      </c>
      <c r="O79" s="3"/>
      <c r="P79" s="3"/>
      <c r="Q79" s="16"/>
      <c r="R79" s="14"/>
    </row>
    <row r="80" spans="1:21" s="10" customFormat="1" ht="15" thickBot="1" x14ac:dyDescent="0.25">
      <c r="A80" s="17" t="s">
        <v>32</v>
      </c>
      <c r="B80" s="29">
        <v>4.2</v>
      </c>
      <c r="C80" s="12" t="s">
        <v>19</v>
      </c>
      <c r="D80" s="13">
        <f t="shared" ref="D80:N80" si="127">(D$3*D79)/100</f>
        <v>0</v>
      </c>
      <c r="E80" s="13">
        <f t="shared" si="127"/>
        <v>1.2446870179104183E-2</v>
      </c>
      <c r="F80" s="13">
        <f t="shared" si="127"/>
        <v>0</v>
      </c>
      <c r="G80" s="13">
        <f t="shared" si="127"/>
        <v>0</v>
      </c>
      <c r="H80" s="13">
        <f t="shared" si="127"/>
        <v>0</v>
      </c>
      <c r="I80" s="13">
        <f t="shared" si="127"/>
        <v>0</v>
      </c>
      <c r="J80" s="13">
        <f t="shared" si="127"/>
        <v>2.6336598026385506E-5</v>
      </c>
      <c r="K80" s="13">
        <f t="shared" si="127"/>
        <v>4.5142690976610674E-4</v>
      </c>
      <c r="L80" s="13">
        <f t="shared" si="127"/>
        <v>4.149420001022025E-2</v>
      </c>
      <c r="M80" s="13">
        <f t="shared" si="127"/>
        <v>3.110374312247683E-3</v>
      </c>
      <c r="N80" s="13">
        <f t="shared" si="127"/>
        <v>2.0637026079540523E-4</v>
      </c>
      <c r="O80" s="13">
        <f t="shared" si="113"/>
        <v>5.7735578270160015E-2</v>
      </c>
      <c r="P80" s="13">
        <f>(100*O80)/$O$181</f>
        <v>4.4551669905148758E-3</v>
      </c>
      <c r="Q80" s="18">
        <f t="shared" ref="Q80" si="128">(1000000*P80)/100</f>
        <v>44.551669905148756</v>
      </c>
      <c r="R80" s="30">
        <f t="shared" ref="R80" si="129">O80-G80-H80-J80-L80-N80</f>
        <v>1.6008671401117974E-2</v>
      </c>
      <c r="S80" s="13" t="e">
        <f>(100*R80)/$R$181</f>
        <v>#DIV/0!</v>
      </c>
      <c r="T80" s="18" t="e">
        <f t="shared" ref="T80" si="130">(1000000*S80)/100</f>
        <v>#DIV/0!</v>
      </c>
      <c r="U80" s="13" t="e">
        <f t="shared" ref="U80" si="131">Q80-T80</f>
        <v>#DIV/0!</v>
      </c>
    </row>
    <row r="81" spans="1:21" s="6" customFormat="1" ht="15" thickTop="1" x14ac:dyDescent="0.2">
      <c r="A81" s="19"/>
      <c r="B81" s="7"/>
      <c r="C81" s="8" t="s">
        <v>41</v>
      </c>
      <c r="D81" s="9"/>
      <c r="E81" s="9"/>
      <c r="F81" s="9"/>
      <c r="G81" s="9"/>
      <c r="H81" s="9"/>
      <c r="I81" s="9">
        <v>40</v>
      </c>
      <c r="J81" s="9">
        <v>30.494</v>
      </c>
      <c r="K81" s="9"/>
      <c r="L81" s="9"/>
      <c r="M81" s="9"/>
      <c r="N81" s="9"/>
      <c r="O81" s="9"/>
      <c r="P81" s="9"/>
      <c r="Q81" s="20"/>
      <c r="R81" s="14"/>
      <c r="S81" s="1"/>
      <c r="T81" s="1"/>
      <c r="U81" s="1"/>
    </row>
    <row r="82" spans="1:21" x14ac:dyDescent="0.2">
      <c r="A82" s="15"/>
      <c r="B82" s="4"/>
      <c r="C82" s="5" t="s">
        <v>40</v>
      </c>
      <c r="D82" s="3">
        <f t="shared" ref="D82:N82" si="132">D81*$B$84</f>
        <v>0</v>
      </c>
      <c r="E82" s="3">
        <f t="shared" si="132"/>
        <v>0</v>
      </c>
      <c r="F82" s="3">
        <f t="shared" si="132"/>
        <v>0</v>
      </c>
      <c r="G82" s="3">
        <f t="shared" si="132"/>
        <v>0</v>
      </c>
      <c r="H82" s="3">
        <f t="shared" si="132"/>
        <v>0</v>
      </c>
      <c r="I82" s="3">
        <f t="shared" si="132"/>
        <v>208</v>
      </c>
      <c r="J82" s="3">
        <f t="shared" si="132"/>
        <v>158.56880000000001</v>
      </c>
      <c r="K82" s="3">
        <f t="shared" si="132"/>
        <v>0</v>
      </c>
      <c r="L82" s="3">
        <f t="shared" si="132"/>
        <v>0</v>
      </c>
      <c r="M82" s="3">
        <f t="shared" si="132"/>
        <v>0</v>
      </c>
      <c r="N82" s="3">
        <f t="shared" si="132"/>
        <v>0</v>
      </c>
      <c r="O82" s="3"/>
      <c r="P82" s="3"/>
      <c r="Q82" s="16"/>
      <c r="R82" s="14"/>
    </row>
    <row r="83" spans="1:21" x14ac:dyDescent="0.2">
      <c r="A83" s="15"/>
      <c r="B83" s="4"/>
      <c r="C83" s="5" t="s">
        <v>18</v>
      </c>
      <c r="D83" s="3">
        <f t="shared" ref="D83:N83" si="133">(D82*100)/D$181</f>
        <v>0</v>
      </c>
      <c r="E83" s="3">
        <f t="shared" si="133"/>
        <v>0</v>
      </c>
      <c r="F83" s="3">
        <f t="shared" si="133"/>
        <v>0</v>
      </c>
      <c r="G83" s="3">
        <f t="shared" si="133"/>
        <v>0</v>
      </c>
      <c r="H83" s="3">
        <f t="shared" si="133"/>
        <v>0</v>
      </c>
      <c r="I83" s="3">
        <f t="shared" si="133"/>
        <v>53.045423178406786</v>
      </c>
      <c r="J83" s="3">
        <f t="shared" si="133"/>
        <v>49.716223156265691</v>
      </c>
      <c r="K83" s="3">
        <f t="shared" si="133"/>
        <v>0</v>
      </c>
      <c r="L83" s="3">
        <f t="shared" si="133"/>
        <v>0</v>
      </c>
      <c r="M83" s="3">
        <f t="shared" si="133"/>
        <v>0</v>
      </c>
      <c r="N83" s="3">
        <f t="shared" si="133"/>
        <v>0</v>
      </c>
      <c r="O83" s="3"/>
      <c r="P83" s="3"/>
      <c r="Q83" s="16"/>
      <c r="R83" s="14"/>
    </row>
    <row r="84" spans="1:21" s="10" customFormat="1" ht="15" thickBot="1" x14ac:dyDescent="0.25">
      <c r="A84" s="17" t="s">
        <v>33</v>
      </c>
      <c r="B84" s="31">
        <v>5.2</v>
      </c>
      <c r="C84" s="12" t="s">
        <v>19</v>
      </c>
      <c r="D84" s="13">
        <f t="shared" ref="D84:N84" si="134">(D$3*D83)/100</f>
        <v>0</v>
      </c>
      <c r="E84" s="13">
        <f t="shared" si="134"/>
        <v>0</v>
      </c>
      <c r="F84" s="13">
        <f t="shared" si="134"/>
        <v>0</v>
      </c>
      <c r="G84" s="13">
        <f t="shared" si="134"/>
        <v>0</v>
      </c>
      <c r="H84" s="13">
        <f t="shared" si="134"/>
        <v>0</v>
      </c>
      <c r="I84" s="13">
        <f t="shared" si="134"/>
        <v>5.0923606251270515E-2</v>
      </c>
      <c r="J84" s="13">
        <f t="shared" si="134"/>
        <v>1.9886489262506278E-3</v>
      </c>
      <c r="K84" s="13">
        <f t="shared" si="134"/>
        <v>0</v>
      </c>
      <c r="L84" s="13">
        <f t="shared" si="134"/>
        <v>0</v>
      </c>
      <c r="M84" s="13">
        <f t="shared" si="134"/>
        <v>0</v>
      </c>
      <c r="N84" s="13">
        <f t="shared" si="134"/>
        <v>0</v>
      </c>
      <c r="O84" s="13">
        <f t="shared" si="113"/>
        <v>5.2912255177521142E-2</v>
      </c>
      <c r="P84" s="13">
        <f>(100*O84)/$O$181</f>
        <v>4.0829751727355246E-3</v>
      </c>
      <c r="Q84" s="18">
        <f t="shared" ref="Q84" si="135">(1000000*P84)/100</f>
        <v>40.829751727355244</v>
      </c>
      <c r="R84" s="30">
        <f t="shared" ref="R84" si="136">O84-G84-H84-J84-L84-N84</f>
        <v>5.0923606251270515E-2</v>
      </c>
      <c r="S84" s="13" t="e">
        <f>(100*R84)/$R$181</f>
        <v>#DIV/0!</v>
      </c>
      <c r="T84" s="18" t="e">
        <f t="shared" ref="T84" si="137">(1000000*S84)/100</f>
        <v>#DIV/0!</v>
      </c>
      <c r="U84" s="13" t="e">
        <f t="shared" ref="U84" si="138">Q84-T84</f>
        <v>#DIV/0!</v>
      </c>
    </row>
    <row r="85" spans="1:21" s="6" customFormat="1" ht="15" thickTop="1" x14ac:dyDescent="0.2">
      <c r="A85" s="19"/>
      <c r="B85" s="7"/>
      <c r="C85" s="8" t="s">
        <v>41</v>
      </c>
      <c r="D85" s="9"/>
      <c r="E85" s="9"/>
      <c r="F85" s="9"/>
      <c r="G85" s="9"/>
      <c r="H85" s="9"/>
      <c r="I85" s="9"/>
      <c r="J85" s="9"/>
      <c r="K85" s="9"/>
      <c r="L85" s="9">
        <v>0.01</v>
      </c>
      <c r="M85" s="9">
        <v>0.01</v>
      </c>
      <c r="N85" s="9">
        <v>0.5</v>
      </c>
      <c r="O85" s="9"/>
      <c r="P85" s="9"/>
      <c r="Q85" s="20"/>
      <c r="R85" s="14"/>
      <c r="S85" s="1"/>
      <c r="T85" s="1"/>
      <c r="U85" s="1"/>
    </row>
    <row r="86" spans="1:21" x14ac:dyDescent="0.2">
      <c r="A86" s="15"/>
      <c r="B86" s="4"/>
      <c r="C86" s="5" t="s">
        <v>40</v>
      </c>
      <c r="D86" s="3">
        <f t="shared" ref="D86:N86" si="139">D85*$B$88</f>
        <v>0</v>
      </c>
      <c r="E86" s="3">
        <f t="shared" si="139"/>
        <v>0</v>
      </c>
      <c r="F86" s="3">
        <f t="shared" si="139"/>
        <v>0</v>
      </c>
      <c r="G86" s="3">
        <f t="shared" si="139"/>
        <v>0</v>
      </c>
      <c r="H86" s="3">
        <f t="shared" si="139"/>
        <v>0</v>
      </c>
      <c r="I86" s="3">
        <f t="shared" si="139"/>
        <v>0</v>
      </c>
      <c r="J86" s="3">
        <f t="shared" si="139"/>
        <v>0</v>
      </c>
      <c r="K86" s="3">
        <f t="shared" si="139"/>
        <v>0</v>
      </c>
      <c r="L86" s="3">
        <f t="shared" si="139"/>
        <v>4.8000000000000001E-2</v>
      </c>
      <c r="M86" s="3">
        <f t="shared" si="139"/>
        <v>4.8000000000000001E-2</v>
      </c>
      <c r="N86" s="3">
        <f t="shared" si="139"/>
        <v>2.4</v>
      </c>
      <c r="O86" s="3"/>
      <c r="P86" s="3"/>
      <c r="Q86" s="16"/>
      <c r="R86" s="14"/>
    </row>
    <row r="87" spans="1:21" x14ac:dyDescent="0.2">
      <c r="A87" s="15"/>
      <c r="B87" s="4"/>
      <c r="C87" s="5" t="s">
        <v>18</v>
      </c>
      <c r="D87" s="3">
        <f t="shared" ref="D87:N87" si="140">(D86*100)/D$181</f>
        <v>0</v>
      </c>
      <c r="E87" s="3">
        <f t="shared" si="140"/>
        <v>0</v>
      </c>
      <c r="F87" s="3">
        <f t="shared" si="140"/>
        <v>0</v>
      </c>
      <c r="G87" s="3">
        <f t="shared" si="140"/>
        <v>0</v>
      </c>
      <c r="H87" s="3">
        <f t="shared" si="140"/>
        <v>0</v>
      </c>
      <c r="I87" s="3">
        <f t="shared" si="140"/>
        <v>0</v>
      </c>
      <c r="J87" s="3">
        <f t="shared" si="140"/>
        <v>0</v>
      </c>
      <c r="K87" s="3">
        <f t="shared" si="140"/>
        <v>0</v>
      </c>
      <c r="L87" s="3">
        <f t="shared" si="140"/>
        <v>1.4600351868480032E-2</v>
      </c>
      <c r="M87" s="3">
        <f t="shared" si="140"/>
        <v>1.8323265462431119E-2</v>
      </c>
      <c r="N87" s="3">
        <f t="shared" si="140"/>
        <v>0.94340690649328096</v>
      </c>
      <c r="O87" s="3"/>
      <c r="P87" s="3"/>
      <c r="Q87" s="16"/>
      <c r="R87" s="14"/>
    </row>
    <row r="88" spans="1:21" s="10" customFormat="1" ht="15" thickBot="1" x14ac:dyDescent="0.25">
      <c r="A88" s="21" t="s">
        <v>34</v>
      </c>
      <c r="B88" s="11">
        <v>4.8</v>
      </c>
      <c r="C88" s="12" t="s">
        <v>19</v>
      </c>
      <c r="D88" s="13">
        <f t="shared" ref="D88:N88" si="141">(D$3*D87)/100</f>
        <v>0</v>
      </c>
      <c r="E88" s="13">
        <f t="shared" si="141"/>
        <v>0</v>
      </c>
      <c r="F88" s="13">
        <f t="shared" si="141"/>
        <v>0</v>
      </c>
      <c r="G88" s="13">
        <f t="shared" si="141"/>
        <v>0</v>
      </c>
      <c r="H88" s="13">
        <f t="shared" si="141"/>
        <v>0</v>
      </c>
      <c r="I88" s="13">
        <f t="shared" si="141"/>
        <v>0</v>
      </c>
      <c r="J88" s="13">
        <f t="shared" si="141"/>
        <v>0</v>
      </c>
      <c r="K88" s="13">
        <f t="shared" si="141"/>
        <v>0</v>
      </c>
      <c r="L88" s="13">
        <f t="shared" si="141"/>
        <v>5.9277428586028932E-5</v>
      </c>
      <c r="M88" s="13">
        <f t="shared" si="141"/>
        <v>1.7773567498558187E-5</v>
      </c>
      <c r="N88" s="13">
        <f t="shared" si="141"/>
        <v>2.3585172662332024E-4</v>
      </c>
      <c r="O88" s="13">
        <f t="shared" si="113"/>
        <v>3.1290272270790735E-4</v>
      </c>
      <c r="P88" s="13">
        <f>(100*O88)/$O$181</f>
        <v>2.4145144522974131E-5</v>
      </c>
      <c r="Q88" s="18">
        <f t="shared" ref="Q88" si="142">(1000000*P88)/100</f>
        <v>0.24145144522974132</v>
      </c>
      <c r="R88" s="30">
        <f t="shared" ref="R88" si="143">O88-G88-H88-J88-L88-N88</f>
        <v>1.777356749855819E-5</v>
      </c>
      <c r="S88" s="13" t="e">
        <f>(100*R88)/$R$181</f>
        <v>#DIV/0!</v>
      </c>
      <c r="T88" s="18" t="e">
        <f t="shared" ref="T88" si="144">(1000000*S88)/100</f>
        <v>#DIV/0!</v>
      </c>
      <c r="U88" s="13" t="e">
        <f t="shared" ref="U88" si="145">Q88-T88</f>
        <v>#DIV/0!</v>
      </c>
    </row>
    <row r="89" spans="1:21" s="6" customFormat="1" ht="15" thickTop="1" x14ac:dyDescent="0.2">
      <c r="C89" s="8" t="s">
        <v>41</v>
      </c>
      <c r="D89" s="9"/>
      <c r="E89" s="9"/>
      <c r="F89" s="9"/>
      <c r="G89" s="9"/>
      <c r="H89" s="9"/>
      <c r="I89" s="9"/>
      <c r="J89" s="9"/>
      <c r="K89" s="9"/>
      <c r="L89" s="9"/>
      <c r="M89" s="9">
        <v>10</v>
      </c>
      <c r="N89" s="9">
        <v>8</v>
      </c>
      <c r="P89" s="9"/>
      <c r="R89" s="14"/>
      <c r="S89" s="1"/>
      <c r="T89" s="1"/>
      <c r="U89" s="1"/>
    </row>
    <row r="90" spans="1:21" x14ac:dyDescent="0.2">
      <c r="C90" s="5" t="s">
        <v>40</v>
      </c>
      <c r="D90" s="3">
        <f>D89*$B$92</f>
        <v>0</v>
      </c>
      <c r="E90" s="3">
        <f t="shared" ref="E90:N90" si="146">E89*$B$92</f>
        <v>0</v>
      </c>
      <c r="F90" s="3">
        <f t="shared" si="146"/>
        <v>0</v>
      </c>
      <c r="G90" s="3">
        <f t="shared" si="146"/>
        <v>0</v>
      </c>
      <c r="H90" s="3">
        <f t="shared" si="146"/>
        <v>0</v>
      </c>
      <c r="I90" s="3">
        <f t="shared" si="146"/>
        <v>0</v>
      </c>
      <c r="J90" s="3">
        <f t="shared" si="146"/>
        <v>0</v>
      </c>
      <c r="K90" s="3">
        <f t="shared" si="146"/>
        <v>0</v>
      </c>
      <c r="L90" s="3">
        <f t="shared" si="146"/>
        <v>0</v>
      </c>
      <c r="M90" s="3">
        <f t="shared" si="146"/>
        <v>53</v>
      </c>
      <c r="N90" s="3">
        <f t="shared" si="146"/>
        <v>42.4</v>
      </c>
      <c r="P90" s="3"/>
      <c r="R90" s="14"/>
    </row>
    <row r="91" spans="1:21" x14ac:dyDescent="0.2">
      <c r="C91" s="5" t="s">
        <v>18</v>
      </c>
      <c r="D91" s="3">
        <f t="shared" ref="D91:N91" si="147">(D90*100)/D$181</f>
        <v>0</v>
      </c>
      <c r="E91" s="3">
        <f t="shared" si="147"/>
        <v>0</v>
      </c>
      <c r="F91" s="3">
        <f t="shared" si="147"/>
        <v>0</v>
      </c>
      <c r="G91" s="3">
        <f t="shared" si="147"/>
        <v>0</v>
      </c>
      <c r="H91" s="3">
        <f t="shared" si="147"/>
        <v>0</v>
      </c>
      <c r="I91" s="3">
        <f t="shared" si="147"/>
        <v>0</v>
      </c>
      <c r="J91" s="3">
        <f t="shared" si="147"/>
        <v>0</v>
      </c>
      <c r="K91" s="3">
        <f t="shared" si="147"/>
        <v>0</v>
      </c>
      <c r="L91" s="3">
        <f t="shared" si="147"/>
        <v>0</v>
      </c>
      <c r="M91" s="3">
        <f t="shared" si="147"/>
        <v>20.231938948101028</v>
      </c>
      <c r="N91" s="3">
        <f t="shared" si="147"/>
        <v>16.666855348047964</v>
      </c>
      <c r="P91" s="3"/>
      <c r="R91" s="14"/>
    </row>
    <row r="92" spans="1:21" s="10" customFormat="1" ht="15" thickBot="1" x14ac:dyDescent="0.25">
      <c r="A92" s="10" t="s">
        <v>35</v>
      </c>
      <c r="B92" s="11">
        <v>5.3</v>
      </c>
      <c r="C92" s="12" t="s">
        <v>19</v>
      </c>
      <c r="D92" s="13">
        <f>(D$3*D91)/100</f>
        <v>0</v>
      </c>
      <c r="E92" s="13">
        <f t="shared" ref="E92:N92" si="148">(E$3*E91)/100</f>
        <v>0</v>
      </c>
      <c r="F92" s="13">
        <f t="shared" si="148"/>
        <v>0</v>
      </c>
      <c r="G92" s="13">
        <f t="shared" si="148"/>
        <v>0</v>
      </c>
      <c r="H92" s="13">
        <f t="shared" si="148"/>
        <v>0</v>
      </c>
      <c r="I92" s="13">
        <f t="shared" si="148"/>
        <v>0</v>
      </c>
      <c r="J92" s="13">
        <f t="shared" si="148"/>
        <v>0</v>
      </c>
      <c r="K92" s="13">
        <f t="shared" si="148"/>
        <v>0</v>
      </c>
      <c r="L92" s="13">
        <f t="shared" si="148"/>
        <v>0</v>
      </c>
      <c r="M92" s="13">
        <f t="shared" si="148"/>
        <v>1.9624980779657998E-2</v>
      </c>
      <c r="N92" s="13">
        <f t="shared" si="148"/>
        <v>4.1667138370119908E-3</v>
      </c>
      <c r="O92" s="13">
        <f t="shared" ref="O92" si="149">SUM(D92:N92)</f>
        <v>2.3791694616669988E-2</v>
      </c>
      <c r="P92" s="13">
        <f>(100*O92)/$O$181</f>
        <v>1.8358865656219023E-3</v>
      </c>
      <c r="Q92" s="18">
        <f t="shared" ref="Q92" si="150">(1000000*P92)/100</f>
        <v>18.358865656219024</v>
      </c>
      <c r="R92" s="30">
        <f t="shared" ref="R92" si="151">O92-G92-H92-J92-L92-N92</f>
        <v>1.9624980779657998E-2</v>
      </c>
      <c r="S92" s="13" t="e">
        <f>(100*R92)/$R$181</f>
        <v>#DIV/0!</v>
      </c>
      <c r="T92" s="18" t="e">
        <f t="shared" ref="T92" si="152">(1000000*S92)/100</f>
        <v>#DIV/0!</v>
      </c>
      <c r="U92" s="13" t="e">
        <f t="shared" ref="U92" si="153">Q92-T92</f>
        <v>#DIV/0!</v>
      </c>
    </row>
    <row r="93" spans="1:21" s="6" customFormat="1" ht="15" thickTop="1" x14ac:dyDescent="0.2">
      <c r="A93" s="19"/>
      <c r="B93" s="7"/>
      <c r="C93" s="8" t="s">
        <v>41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>
        <v>1E-3</v>
      </c>
      <c r="O93" s="9"/>
      <c r="P93" s="9"/>
      <c r="Q93" s="20"/>
      <c r="R93" s="14"/>
      <c r="S93" s="1"/>
      <c r="T93" s="1"/>
      <c r="U93" s="1"/>
    </row>
    <row r="94" spans="1:21" x14ac:dyDescent="0.2">
      <c r="A94" s="15"/>
      <c r="B94" s="4"/>
      <c r="C94" s="5" t="s">
        <v>40</v>
      </c>
      <c r="D94" s="3">
        <f t="shared" ref="D94:N94" si="154">D93*$B$148</f>
        <v>0</v>
      </c>
      <c r="E94" s="3">
        <f t="shared" si="154"/>
        <v>0</v>
      </c>
      <c r="F94" s="3">
        <f t="shared" si="154"/>
        <v>0</v>
      </c>
      <c r="G94" s="3">
        <f t="shared" si="154"/>
        <v>0</v>
      </c>
      <c r="H94" s="3">
        <f t="shared" si="154"/>
        <v>0</v>
      </c>
      <c r="I94" s="3">
        <f t="shared" si="154"/>
        <v>0</v>
      </c>
      <c r="J94" s="3">
        <f t="shared" si="154"/>
        <v>0</v>
      </c>
      <c r="K94" s="3">
        <f t="shared" si="154"/>
        <v>0</v>
      </c>
      <c r="L94" s="3">
        <f t="shared" si="154"/>
        <v>0</v>
      </c>
      <c r="M94" s="3">
        <f t="shared" si="154"/>
        <v>0</v>
      </c>
      <c r="N94" s="3">
        <f t="shared" si="154"/>
        <v>5.0999999999999995E-3</v>
      </c>
      <c r="O94" s="3"/>
      <c r="P94" s="3"/>
      <c r="Q94" s="16"/>
      <c r="R94" s="14"/>
    </row>
    <row r="95" spans="1:21" x14ac:dyDescent="0.2">
      <c r="A95" s="15"/>
      <c r="B95" s="4"/>
      <c r="C95" s="5" t="s">
        <v>18</v>
      </c>
      <c r="D95" s="3">
        <f t="shared" ref="D95:N95" si="155">(D94*100)/D$181</f>
        <v>0</v>
      </c>
      <c r="E95" s="3">
        <f t="shared" si="155"/>
        <v>0</v>
      </c>
      <c r="F95" s="3">
        <f t="shared" si="155"/>
        <v>0</v>
      </c>
      <c r="G95" s="3">
        <f t="shared" si="155"/>
        <v>0</v>
      </c>
      <c r="H95" s="3">
        <f t="shared" si="155"/>
        <v>0</v>
      </c>
      <c r="I95" s="3">
        <f t="shared" si="155"/>
        <v>0</v>
      </c>
      <c r="J95" s="3">
        <f t="shared" si="155"/>
        <v>0</v>
      </c>
      <c r="K95" s="3">
        <f t="shared" si="155"/>
        <v>0</v>
      </c>
      <c r="L95" s="3">
        <f t="shared" si="155"/>
        <v>0</v>
      </c>
      <c r="M95" s="3">
        <f t="shared" si="155"/>
        <v>0</v>
      </c>
      <c r="N95" s="3">
        <f t="shared" si="155"/>
        <v>2.0047396762982216E-3</v>
      </c>
      <c r="O95" s="3"/>
      <c r="P95" s="3"/>
      <c r="Q95" s="16"/>
      <c r="R95" s="14"/>
    </row>
    <row r="96" spans="1:21" s="10" customFormat="1" ht="15" thickBot="1" x14ac:dyDescent="0.25">
      <c r="A96" s="21" t="s">
        <v>46</v>
      </c>
      <c r="B96" s="31">
        <v>5.2</v>
      </c>
      <c r="C96" s="12" t="s">
        <v>19</v>
      </c>
      <c r="D96" s="13">
        <f t="shared" ref="D96:N96" si="156">(D$3*D95)/100</f>
        <v>0</v>
      </c>
      <c r="E96" s="13">
        <f t="shared" si="156"/>
        <v>0</v>
      </c>
      <c r="F96" s="13">
        <f t="shared" si="156"/>
        <v>0</v>
      </c>
      <c r="G96" s="13">
        <f t="shared" si="156"/>
        <v>0</v>
      </c>
      <c r="H96" s="13">
        <f t="shared" si="156"/>
        <v>0</v>
      </c>
      <c r="I96" s="13">
        <f t="shared" si="156"/>
        <v>0</v>
      </c>
      <c r="J96" s="13">
        <f t="shared" si="156"/>
        <v>0</v>
      </c>
      <c r="K96" s="13">
        <f t="shared" si="156"/>
        <v>0</v>
      </c>
      <c r="L96" s="13">
        <f t="shared" si="156"/>
        <v>0</v>
      </c>
      <c r="M96" s="13">
        <f t="shared" si="156"/>
        <v>0</v>
      </c>
      <c r="N96" s="13">
        <f t="shared" si="156"/>
        <v>5.0118491907455541E-7</v>
      </c>
      <c r="O96" s="13">
        <f>SUM(D96:N96)</f>
        <v>5.0118491907455541E-7</v>
      </c>
      <c r="P96" s="13">
        <f>(100*O96)/$O$181</f>
        <v>3.867394377097386E-8</v>
      </c>
      <c r="Q96" s="18">
        <f t="shared" ref="Q96" si="157">(1000000*P96)/100</f>
        <v>3.8673943770973856E-4</v>
      </c>
      <c r="R96" s="30">
        <f t="shared" ref="R96" si="158">O96-G96-H96-J96-L96-N96</f>
        <v>0</v>
      </c>
      <c r="S96" s="13" t="e">
        <f>(100*R96)/$R$181</f>
        <v>#DIV/0!</v>
      </c>
      <c r="T96" s="18" t="e">
        <f t="shared" ref="T96" si="159">(1000000*S96)/100</f>
        <v>#DIV/0!</v>
      </c>
      <c r="U96" s="13" t="e">
        <f t="shared" ref="U96" si="160">Q96-T96</f>
        <v>#DIV/0!</v>
      </c>
    </row>
    <row r="97" spans="1:21" s="6" customFormat="1" ht="15" thickTop="1" x14ac:dyDescent="0.2">
      <c r="A97" s="19"/>
      <c r="B97" s="7"/>
      <c r="C97" s="8" t="s">
        <v>41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0"/>
      <c r="R97" s="14"/>
      <c r="S97" s="1"/>
      <c r="T97" s="1"/>
      <c r="U97" s="1"/>
    </row>
    <row r="98" spans="1:21" x14ac:dyDescent="0.2">
      <c r="A98" s="15"/>
      <c r="B98" s="4"/>
      <c r="C98" s="5" t="s">
        <v>40</v>
      </c>
      <c r="D98" s="3">
        <f t="shared" ref="D98:N98" si="161">D97*$B$152</f>
        <v>0</v>
      </c>
      <c r="E98" s="3">
        <f t="shared" si="161"/>
        <v>0</v>
      </c>
      <c r="F98" s="3">
        <f t="shared" si="161"/>
        <v>0</v>
      </c>
      <c r="G98" s="3">
        <f t="shared" si="161"/>
        <v>0</v>
      </c>
      <c r="H98" s="3">
        <f t="shared" si="161"/>
        <v>0</v>
      </c>
      <c r="I98" s="3">
        <f t="shared" si="161"/>
        <v>0</v>
      </c>
      <c r="J98" s="3">
        <f t="shared" si="161"/>
        <v>0</v>
      </c>
      <c r="K98" s="3">
        <f t="shared" si="161"/>
        <v>0</v>
      </c>
      <c r="L98" s="3">
        <f t="shared" si="161"/>
        <v>0</v>
      </c>
      <c r="M98" s="3">
        <f t="shared" si="161"/>
        <v>0</v>
      </c>
      <c r="N98" s="3">
        <f t="shared" si="161"/>
        <v>0</v>
      </c>
      <c r="O98" s="3"/>
      <c r="P98" s="3"/>
      <c r="Q98" s="16"/>
      <c r="R98" s="14"/>
    </row>
    <row r="99" spans="1:21" x14ac:dyDescent="0.2">
      <c r="A99" s="15"/>
      <c r="B99" s="4"/>
      <c r="C99" s="5" t="s">
        <v>18</v>
      </c>
      <c r="D99" s="3">
        <f t="shared" ref="D99:N99" si="162">(D98*100)/D$181</f>
        <v>0</v>
      </c>
      <c r="E99" s="3">
        <f t="shared" si="162"/>
        <v>0</v>
      </c>
      <c r="F99" s="3">
        <f t="shared" si="162"/>
        <v>0</v>
      </c>
      <c r="G99" s="3">
        <f t="shared" si="162"/>
        <v>0</v>
      </c>
      <c r="H99" s="3">
        <f t="shared" si="162"/>
        <v>0</v>
      </c>
      <c r="I99" s="3">
        <f t="shared" si="162"/>
        <v>0</v>
      </c>
      <c r="J99" s="3">
        <f t="shared" si="162"/>
        <v>0</v>
      </c>
      <c r="K99" s="3">
        <f t="shared" si="162"/>
        <v>0</v>
      </c>
      <c r="L99" s="3">
        <f t="shared" si="162"/>
        <v>0</v>
      </c>
      <c r="M99" s="3">
        <f t="shared" si="162"/>
        <v>0</v>
      </c>
      <c r="N99" s="3">
        <f t="shared" si="162"/>
        <v>0</v>
      </c>
      <c r="O99" s="3"/>
      <c r="P99" s="3"/>
      <c r="Q99" s="16"/>
      <c r="R99" s="14"/>
    </row>
    <row r="100" spans="1:21" s="10" customFormat="1" ht="15" thickBot="1" x14ac:dyDescent="0.25">
      <c r="A100" s="17" t="s">
        <v>61</v>
      </c>
      <c r="B100" s="11">
        <v>3.51</v>
      </c>
      <c r="C100" s="12" t="s">
        <v>19</v>
      </c>
      <c r="D100" s="13">
        <f t="shared" ref="D100:N100" si="163">(D$3*D99)/100</f>
        <v>0</v>
      </c>
      <c r="E100" s="13">
        <f t="shared" si="163"/>
        <v>0</v>
      </c>
      <c r="F100" s="13">
        <f t="shared" si="163"/>
        <v>0</v>
      </c>
      <c r="G100" s="13">
        <f t="shared" si="163"/>
        <v>0</v>
      </c>
      <c r="H100" s="13">
        <f t="shared" si="163"/>
        <v>0</v>
      </c>
      <c r="I100" s="13">
        <f t="shared" si="163"/>
        <v>0</v>
      </c>
      <c r="J100" s="13">
        <f t="shared" si="163"/>
        <v>0</v>
      </c>
      <c r="K100" s="13">
        <f t="shared" si="163"/>
        <v>0</v>
      </c>
      <c r="L100" s="13">
        <f t="shared" si="163"/>
        <v>0</v>
      </c>
      <c r="M100" s="13">
        <f t="shared" si="163"/>
        <v>0</v>
      </c>
      <c r="N100" s="13">
        <f t="shared" si="163"/>
        <v>0</v>
      </c>
      <c r="O100" s="13">
        <f>SUM(D100:N100)</f>
        <v>0</v>
      </c>
      <c r="P100" s="13">
        <f>(100*O100)/$O$181</f>
        <v>0</v>
      </c>
      <c r="Q100" s="18">
        <f t="shared" ref="Q100" si="164">(1000000*P100)/100</f>
        <v>0</v>
      </c>
      <c r="R100" s="30">
        <f t="shared" ref="R100" si="165">O100-G100-H100-J100-L100-N100</f>
        <v>0</v>
      </c>
      <c r="S100" s="13" t="e">
        <f>(100*R100)/$R$181</f>
        <v>#DIV/0!</v>
      </c>
      <c r="T100" s="18" t="e">
        <f t="shared" ref="T100" si="166">(1000000*S100)/100</f>
        <v>#DIV/0!</v>
      </c>
      <c r="U100" s="13" t="e">
        <f t="shared" ref="U100" si="167">Q100-T100</f>
        <v>#DIV/0!</v>
      </c>
    </row>
    <row r="101" spans="1:21" s="6" customFormat="1" ht="15" thickTop="1" x14ac:dyDescent="0.2">
      <c r="A101" s="19"/>
      <c r="B101" s="7"/>
      <c r="C101" s="8" t="s">
        <v>41</v>
      </c>
      <c r="D101" s="9"/>
      <c r="E101" s="9"/>
      <c r="F101" s="9"/>
      <c r="G101" s="9"/>
      <c r="H101" s="9"/>
      <c r="I101" s="9">
        <v>10</v>
      </c>
      <c r="J101" s="9">
        <v>10</v>
      </c>
      <c r="K101" s="9">
        <v>17.995000000000001</v>
      </c>
      <c r="L101" s="9">
        <v>15</v>
      </c>
      <c r="M101" s="9"/>
      <c r="N101" s="9"/>
      <c r="O101" s="9"/>
      <c r="P101" s="9"/>
      <c r="Q101" s="20"/>
      <c r="R101" s="14"/>
      <c r="S101" s="1"/>
      <c r="T101" s="1"/>
      <c r="U101" s="1"/>
    </row>
    <row r="102" spans="1:21" x14ac:dyDescent="0.2">
      <c r="A102" s="15"/>
      <c r="B102" s="4"/>
      <c r="C102" s="5" t="s">
        <v>40</v>
      </c>
      <c r="D102" s="3">
        <f t="shared" ref="D102:N102" si="168">D101*$B$156</f>
        <v>0</v>
      </c>
      <c r="E102" s="3">
        <f t="shared" si="168"/>
        <v>0</v>
      </c>
      <c r="F102" s="3">
        <f t="shared" si="168"/>
        <v>0</v>
      </c>
      <c r="G102" s="3">
        <f t="shared" si="168"/>
        <v>0</v>
      </c>
      <c r="H102" s="3">
        <f t="shared" si="168"/>
        <v>0</v>
      </c>
      <c r="I102" s="3">
        <f t="shared" si="168"/>
        <v>18</v>
      </c>
      <c r="J102" s="3">
        <f t="shared" si="168"/>
        <v>18</v>
      </c>
      <c r="K102" s="3">
        <f t="shared" si="168"/>
        <v>32.391000000000005</v>
      </c>
      <c r="L102" s="3">
        <f t="shared" si="168"/>
        <v>27</v>
      </c>
      <c r="M102" s="3">
        <f t="shared" si="168"/>
        <v>0</v>
      </c>
      <c r="N102" s="3">
        <f t="shared" si="168"/>
        <v>0</v>
      </c>
      <c r="O102" s="3"/>
      <c r="P102" s="3"/>
      <c r="Q102" s="16"/>
      <c r="R102" s="14"/>
    </row>
    <row r="103" spans="1:21" x14ac:dyDescent="0.2">
      <c r="A103" s="15"/>
      <c r="B103" s="4"/>
      <c r="C103" s="5" t="s">
        <v>18</v>
      </c>
      <c r="D103" s="3">
        <f t="shared" ref="D103:N103" si="169">(D102*100)/D$181</f>
        <v>0</v>
      </c>
      <c r="E103" s="3">
        <f t="shared" si="169"/>
        <v>0</v>
      </c>
      <c r="F103" s="3">
        <f t="shared" si="169"/>
        <v>0</v>
      </c>
      <c r="G103" s="3">
        <f t="shared" si="169"/>
        <v>0</v>
      </c>
      <c r="H103" s="3">
        <f t="shared" si="169"/>
        <v>0</v>
      </c>
      <c r="I103" s="3">
        <f t="shared" si="169"/>
        <v>4.590469313515972</v>
      </c>
      <c r="J103" s="3">
        <f t="shared" si="169"/>
        <v>5.6435567199397516</v>
      </c>
      <c r="K103" s="3">
        <f t="shared" si="169"/>
        <v>10.801615890523884</v>
      </c>
      <c r="L103" s="3">
        <f t="shared" si="169"/>
        <v>8.2126979260200184</v>
      </c>
      <c r="M103" s="3">
        <f t="shared" si="169"/>
        <v>0</v>
      </c>
      <c r="N103" s="3">
        <f t="shared" si="169"/>
        <v>0</v>
      </c>
      <c r="O103" s="3"/>
      <c r="P103" s="3"/>
      <c r="Q103" s="16"/>
      <c r="R103" s="14"/>
    </row>
    <row r="104" spans="1:21" s="10" customFormat="1" ht="15" thickBot="1" x14ac:dyDescent="0.25">
      <c r="A104" s="17" t="s">
        <v>50</v>
      </c>
      <c r="B104" s="11">
        <v>3.2</v>
      </c>
      <c r="C104" s="12" t="s">
        <v>19</v>
      </c>
      <c r="D104" s="13">
        <f t="shared" ref="D104:N104" si="170">(D$3*D103)/100</f>
        <v>0</v>
      </c>
      <c r="E104" s="13">
        <f t="shared" si="170"/>
        <v>0</v>
      </c>
      <c r="F104" s="13">
        <f t="shared" si="170"/>
        <v>0</v>
      </c>
      <c r="G104" s="13">
        <f t="shared" si="170"/>
        <v>0</v>
      </c>
      <c r="H104" s="13">
        <f t="shared" si="170"/>
        <v>0</v>
      </c>
      <c r="I104" s="13">
        <f t="shared" si="170"/>
        <v>4.4068505409753335E-3</v>
      </c>
      <c r="J104" s="13">
        <f t="shared" si="170"/>
        <v>2.2574226879759008E-4</v>
      </c>
      <c r="K104" s="13">
        <f t="shared" si="170"/>
        <v>3.4814688176747528</v>
      </c>
      <c r="L104" s="13">
        <f t="shared" si="170"/>
        <v>3.3343553579641277E-2</v>
      </c>
      <c r="M104" s="13">
        <f t="shared" si="170"/>
        <v>0</v>
      </c>
      <c r="N104" s="13">
        <f t="shared" si="170"/>
        <v>0</v>
      </c>
      <c r="O104" s="13">
        <f>SUM(D104:N104)</f>
        <v>3.5194449640641667</v>
      </c>
      <c r="P104" s="13">
        <f>(100*O104)/$O$181</f>
        <v>0.27157803729726165</v>
      </c>
      <c r="Q104" s="18">
        <f t="shared" ref="Q104" si="171">(1000000*P104)/100</f>
        <v>2715.7803729726165</v>
      </c>
      <c r="R104" s="30">
        <f t="shared" ref="R104" si="172">O104-G104-H104-J104-L104-N104</f>
        <v>3.4858756682157281</v>
      </c>
      <c r="S104" s="13" t="e">
        <f>(100*R104)/$R$181</f>
        <v>#DIV/0!</v>
      </c>
      <c r="T104" s="18" t="e">
        <f t="shared" ref="T104" si="173">(1000000*S104)/100</f>
        <v>#DIV/0!</v>
      </c>
      <c r="U104" s="13" t="e">
        <f t="shared" ref="U104" si="174">Q104-T104</f>
        <v>#DIV/0!</v>
      </c>
    </row>
    <row r="105" spans="1:21" s="6" customFormat="1" ht="15" thickTop="1" x14ac:dyDescent="0.2">
      <c r="A105" s="19"/>
      <c r="B105" s="7"/>
      <c r="C105" s="8" t="s">
        <v>41</v>
      </c>
      <c r="D105" s="9"/>
      <c r="E105" s="9"/>
      <c r="F105" s="9"/>
      <c r="G105" s="9"/>
      <c r="H105" s="9"/>
      <c r="I105" s="9"/>
      <c r="J105" s="9"/>
      <c r="K105" s="9"/>
      <c r="L105" s="9"/>
      <c r="M105" s="9">
        <v>2</v>
      </c>
      <c r="N105" s="9">
        <v>6</v>
      </c>
      <c r="O105" s="9"/>
      <c r="P105" s="9"/>
      <c r="Q105" s="20"/>
      <c r="R105" s="14"/>
      <c r="S105" s="1"/>
      <c r="T105" s="1"/>
      <c r="U105" s="1"/>
    </row>
    <row r="106" spans="1:21" x14ac:dyDescent="0.2">
      <c r="A106" s="15"/>
      <c r="B106" s="4"/>
      <c r="C106" s="5" t="s">
        <v>40</v>
      </c>
      <c r="D106" s="3">
        <f t="shared" ref="D106:N106" si="175">D105*$B$160</f>
        <v>0</v>
      </c>
      <c r="E106" s="3">
        <f t="shared" si="175"/>
        <v>0</v>
      </c>
      <c r="F106" s="3">
        <f t="shared" si="175"/>
        <v>0</v>
      </c>
      <c r="G106" s="3">
        <f t="shared" si="175"/>
        <v>0</v>
      </c>
      <c r="H106" s="3">
        <f t="shared" si="175"/>
        <v>0</v>
      </c>
      <c r="I106" s="3">
        <f t="shared" si="175"/>
        <v>0</v>
      </c>
      <c r="J106" s="3">
        <f t="shared" si="175"/>
        <v>0</v>
      </c>
      <c r="K106" s="3">
        <f t="shared" si="175"/>
        <v>0</v>
      </c>
      <c r="L106" s="3">
        <f t="shared" si="175"/>
        <v>0</v>
      </c>
      <c r="M106" s="3">
        <f t="shared" si="175"/>
        <v>3</v>
      </c>
      <c r="N106" s="3">
        <f t="shared" si="175"/>
        <v>9</v>
      </c>
      <c r="O106" s="3"/>
      <c r="P106" s="3"/>
      <c r="Q106" s="16"/>
      <c r="R106" s="14"/>
    </row>
    <row r="107" spans="1:21" x14ac:dyDescent="0.2">
      <c r="A107" s="15"/>
      <c r="B107" s="4"/>
      <c r="C107" s="5" t="s">
        <v>18</v>
      </c>
      <c r="D107" s="3">
        <f t="shared" ref="D107:N107" si="176">(D106*100)/D$181</f>
        <v>0</v>
      </c>
      <c r="E107" s="3">
        <f t="shared" si="176"/>
        <v>0</v>
      </c>
      <c r="F107" s="3">
        <f t="shared" si="176"/>
        <v>0</v>
      </c>
      <c r="G107" s="3">
        <f t="shared" si="176"/>
        <v>0</v>
      </c>
      <c r="H107" s="3">
        <f t="shared" si="176"/>
        <v>0</v>
      </c>
      <c r="I107" s="3">
        <f t="shared" si="176"/>
        <v>0</v>
      </c>
      <c r="J107" s="3">
        <f t="shared" si="176"/>
        <v>0</v>
      </c>
      <c r="K107" s="3">
        <f t="shared" si="176"/>
        <v>0</v>
      </c>
      <c r="L107" s="3">
        <f t="shared" si="176"/>
        <v>0</v>
      </c>
      <c r="M107" s="3">
        <f t="shared" si="176"/>
        <v>1.145204091401945</v>
      </c>
      <c r="N107" s="3">
        <f t="shared" si="176"/>
        <v>3.5377758993498034</v>
      </c>
      <c r="O107" s="3"/>
      <c r="P107" s="3"/>
      <c r="Q107" s="16"/>
      <c r="R107" s="14"/>
    </row>
    <row r="108" spans="1:21" s="10" customFormat="1" ht="15" thickBot="1" x14ac:dyDescent="0.25">
      <c r="A108" s="17" t="s">
        <v>36</v>
      </c>
      <c r="B108" s="11">
        <v>4.25</v>
      </c>
      <c r="C108" s="12" t="s">
        <v>19</v>
      </c>
      <c r="D108" s="13">
        <f t="shared" ref="D108:N108" si="177">(D$3*D107)/100</f>
        <v>0</v>
      </c>
      <c r="E108" s="13">
        <f t="shared" si="177"/>
        <v>0</v>
      </c>
      <c r="F108" s="13">
        <f t="shared" si="177"/>
        <v>0</v>
      </c>
      <c r="G108" s="13">
        <f t="shared" si="177"/>
        <v>0</v>
      </c>
      <c r="H108" s="13">
        <f t="shared" si="177"/>
        <v>0</v>
      </c>
      <c r="I108" s="13">
        <f t="shared" si="177"/>
        <v>0</v>
      </c>
      <c r="J108" s="13">
        <f t="shared" si="177"/>
        <v>0</v>
      </c>
      <c r="K108" s="13">
        <f t="shared" si="177"/>
        <v>0</v>
      </c>
      <c r="L108" s="13">
        <f t="shared" si="177"/>
        <v>0</v>
      </c>
      <c r="M108" s="13">
        <f t="shared" si="177"/>
        <v>1.1108479686598868E-3</v>
      </c>
      <c r="N108" s="13">
        <f t="shared" si="177"/>
        <v>8.8444397483745094E-4</v>
      </c>
      <c r="O108" s="13">
        <f>SUM(D108:N108)</f>
        <v>1.9952919434973377E-3</v>
      </c>
      <c r="P108" s="13">
        <f>(100*O108)/$O$181</f>
        <v>1.5396674060341015E-4</v>
      </c>
      <c r="Q108" s="18">
        <f t="shared" ref="Q108" si="178">(1000000*P108)/100</f>
        <v>1.5396674060341016</v>
      </c>
      <c r="R108" s="30">
        <f t="shared" ref="R108" si="179">O108-G108-H108-J108-L108-N108</f>
        <v>1.1108479686598868E-3</v>
      </c>
      <c r="S108" s="13" t="e">
        <f>(100*R108)/$R$181</f>
        <v>#DIV/0!</v>
      </c>
      <c r="T108" s="18" t="e">
        <f t="shared" ref="T108" si="180">(1000000*S108)/100</f>
        <v>#DIV/0!</v>
      </c>
      <c r="U108" s="13" t="e">
        <f t="shared" ref="U108" si="181">Q108-T108</f>
        <v>#DIV/0!</v>
      </c>
    </row>
    <row r="109" spans="1:21" s="6" customFormat="1" ht="15" thickTop="1" x14ac:dyDescent="0.2">
      <c r="A109" s="19"/>
      <c r="B109" s="7"/>
      <c r="C109" s="8" t="s">
        <v>41</v>
      </c>
      <c r="D109" s="9"/>
      <c r="E109" s="9"/>
      <c r="F109" s="9"/>
      <c r="G109" s="9"/>
      <c r="H109" s="9"/>
      <c r="I109" s="9">
        <v>2E-3</v>
      </c>
      <c r="J109" s="9">
        <v>2E-3</v>
      </c>
      <c r="K109" s="9">
        <v>1</v>
      </c>
      <c r="L109" s="9">
        <v>1</v>
      </c>
      <c r="M109" s="9"/>
      <c r="N109" s="9"/>
      <c r="O109" s="9"/>
      <c r="P109" s="9"/>
      <c r="Q109" s="20"/>
      <c r="R109" s="14"/>
      <c r="S109" s="1"/>
      <c r="T109" s="1"/>
      <c r="U109" s="1"/>
    </row>
    <row r="110" spans="1:21" x14ac:dyDescent="0.2">
      <c r="A110" s="15"/>
      <c r="B110" s="4"/>
      <c r="C110" s="5" t="s">
        <v>40</v>
      </c>
      <c r="D110" s="3">
        <f t="shared" ref="D110:N110" si="182">D109*$B$164</f>
        <v>0</v>
      </c>
      <c r="E110" s="3">
        <f t="shared" si="182"/>
        <v>0</v>
      </c>
      <c r="F110" s="3">
        <f t="shared" si="182"/>
        <v>0</v>
      </c>
      <c r="G110" s="3">
        <f t="shared" si="182"/>
        <v>0</v>
      </c>
      <c r="H110" s="3">
        <f t="shared" si="182"/>
        <v>0</v>
      </c>
      <c r="I110" s="3">
        <f t="shared" si="182"/>
        <v>0</v>
      </c>
      <c r="J110" s="3">
        <f t="shared" si="182"/>
        <v>0</v>
      </c>
      <c r="K110" s="3">
        <f t="shared" si="182"/>
        <v>0</v>
      </c>
      <c r="L110" s="3">
        <f t="shared" si="182"/>
        <v>0</v>
      </c>
      <c r="M110" s="3">
        <f t="shared" si="182"/>
        <v>0</v>
      </c>
      <c r="N110" s="3">
        <f t="shared" si="182"/>
        <v>0</v>
      </c>
      <c r="O110" s="3"/>
      <c r="P110" s="3"/>
      <c r="Q110" s="16"/>
      <c r="R110" s="14"/>
    </row>
    <row r="111" spans="1:21" x14ac:dyDescent="0.2">
      <c r="A111" s="15"/>
      <c r="B111" s="4"/>
      <c r="C111" s="5" t="s">
        <v>18</v>
      </c>
      <c r="D111" s="3">
        <f t="shared" ref="D111:N111" si="183">(D110*100)/D$181</f>
        <v>0</v>
      </c>
      <c r="E111" s="3">
        <f t="shared" si="183"/>
        <v>0</v>
      </c>
      <c r="F111" s="3">
        <f t="shared" si="183"/>
        <v>0</v>
      </c>
      <c r="G111" s="3">
        <f t="shared" si="183"/>
        <v>0</v>
      </c>
      <c r="H111" s="3">
        <f t="shared" si="183"/>
        <v>0</v>
      </c>
      <c r="I111" s="3">
        <f t="shared" si="183"/>
        <v>0</v>
      </c>
      <c r="J111" s="3">
        <f t="shared" si="183"/>
        <v>0</v>
      </c>
      <c r="K111" s="3">
        <f t="shared" si="183"/>
        <v>0</v>
      </c>
      <c r="L111" s="3">
        <f t="shared" si="183"/>
        <v>0</v>
      </c>
      <c r="M111" s="3">
        <f t="shared" si="183"/>
        <v>0</v>
      </c>
      <c r="N111" s="3">
        <f t="shared" si="183"/>
        <v>0</v>
      </c>
      <c r="O111" s="3"/>
      <c r="P111" s="3"/>
      <c r="Q111" s="16"/>
      <c r="R111" s="14"/>
    </row>
    <row r="112" spans="1:21" s="10" customFormat="1" ht="15" thickBot="1" x14ac:dyDescent="0.25">
      <c r="A112" s="17" t="s">
        <v>59</v>
      </c>
      <c r="B112" s="11">
        <v>3.23</v>
      </c>
      <c r="C112" s="12" t="s">
        <v>19</v>
      </c>
      <c r="D112" s="13">
        <f t="shared" ref="D112:N112" si="184">(D$3*D111)/100</f>
        <v>0</v>
      </c>
      <c r="E112" s="13">
        <f t="shared" si="184"/>
        <v>0</v>
      </c>
      <c r="F112" s="13">
        <f t="shared" si="184"/>
        <v>0</v>
      </c>
      <c r="G112" s="13">
        <f t="shared" si="184"/>
        <v>0</v>
      </c>
      <c r="H112" s="13">
        <f t="shared" si="184"/>
        <v>0</v>
      </c>
      <c r="I112" s="13">
        <f t="shared" si="184"/>
        <v>0</v>
      </c>
      <c r="J112" s="13">
        <f t="shared" si="184"/>
        <v>0</v>
      </c>
      <c r="K112" s="13">
        <f t="shared" si="184"/>
        <v>0</v>
      </c>
      <c r="L112" s="13">
        <f t="shared" si="184"/>
        <v>0</v>
      </c>
      <c r="M112" s="13">
        <f t="shared" si="184"/>
        <v>0</v>
      </c>
      <c r="N112" s="13">
        <f t="shared" si="184"/>
        <v>0</v>
      </c>
      <c r="O112" s="13">
        <f>SUM(D112:N112)</f>
        <v>0</v>
      </c>
      <c r="P112" s="13">
        <f>(100*O112)/$O$181</f>
        <v>0</v>
      </c>
      <c r="Q112" s="18">
        <f t="shared" ref="Q112" si="185">(1000000*P112)/100</f>
        <v>0</v>
      </c>
      <c r="R112" s="30">
        <f t="shared" ref="R112" si="186">O112-G112-H112-J112-L112-N112</f>
        <v>0</v>
      </c>
      <c r="S112" s="13" t="e">
        <f>(100*R112)/$R$181</f>
        <v>#DIV/0!</v>
      </c>
      <c r="T112" s="18" t="e">
        <f t="shared" ref="T112" si="187">(1000000*S112)/100</f>
        <v>#DIV/0!</v>
      </c>
      <c r="U112" s="13" t="e">
        <f t="shared" ref="U112" si="188">Q112-T112</f>
        <v>#DIV/0!</v>
      </c>
    </row>
    <row r="113" spans="1:21" s="6" customFormat="1" ht="15" thickTop="1" x14ac:dyDescent="0.2">
      <c r="A113" s="19"/>
      <c r="B113" s="7"/>
      <c r="C113" s="8" t="s">
        <v>41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0"/>
      <c r="R113" s="14"/>
      <c r="S113" s="1"/>
      <c r="T113" s="1"/>
      <c r="U113" s="1"/>
    </row>
    <row r="114" spans="1:21" x14ac:dyDescent="0.2">
      <c r="A114" s="15"/>
      <c r="B114" s="4"/>
      <c r="C114" s="5" t="s">
        <v>40</v>
      </c>
      <c r="D114" s="3">
        <f t="shared" ref="D114:N114" si="189">D113*$B$168</f>
        <v>0</v>
      </c>
      <c r="E114" s="3">
        <f t="shared" si="189"/>
        <v>0</v>
      </c>
      <c r="F114" s="3">
        <f t="shared" si="189"/>
        <v>0</v>
      </c>
      <c r="G114" s="3">
        <f t="shared" si="189"/>
        <v>0</v>
      </c>
      <c r="H114" s="3">
        <f t="shared" si="189"/>
        <v>0</v>
      </c>
      <c r="I114" s="3">
        <f t="shared" si="189"/>
        <v>0</v>
      </c>
      <c r="J114" s="3">
        <f t="shared" si="189"/>
        <v>0</v>
      </c>
      <c r="K114" s="3">
        <f t="shared" si="189"/>
        <v>0</v>
      </c>
      <c r="L114" s="3">
        <f t="shared" si="189"/>
        <v>0</v>
      </c>
      <c r="M114" s="3">
        <f t="shared" si="189"/>
        <v>0</v>
      </c>
      <c r="N114" s="3">
        <f t="shared" si="189"/>
        <v>0</v>
      </c>
      <c r="O114" s="3"/>
      <c r="P114" s="3"/>
      <c r="Q114" s="16"/>
      <c r="R114" s="14"/>
    </row>
    <row r="115" spans="1:21" x14ac:dyDescent="0.2">
      <c r="A115" s="15"/>
      <c r="B115" s="4"/>
      <c r="C115" s="5" t="s">
        <v>18</v>
      </c>
      <c r="D115" s="3">
        <f t="shared" ref="D115:N115" si="190">(D114*100)/D$181</f>
        <v>0</v>
      </c>
      <c r="E115" s="3">
        <f t="shared" si="190"/>
        <v>0</v>
      </c>
      <c r="F115" s="3">
        <f t="shared" si="190"/>
        <v>0</v>
      </c>
      <c r="G115" s="3">
        <f t="shared" si="190"/>
        <v>0</v>
      </c>
      <c r="H115" s="3">
        <f t="shared" si="190"/>
        <v>0</v>
      </c>
      <c r="I115" s="3">
        <f t="shared" si="190"/>
        <v>0</v>
      </c>
      <c r="J115" s="3">
        <f t="shared" si="190"/>
        <v>0</v>
      </c>
      <c r="K115" s="3">
        <f t="shared" si="190"/>
        <v>0</v>
      </c>
      <c r="L115" s="3">
        <f t="shared" si="190"/>
        <v>0</v>
      </c>
      <c r="M115" s="3">
        <f t="shared" si="190"/>
        <v>0</v>
      </c>
      <c r="N115" s="3">
        <f t="shared" si="190"/>
        <v>0</v>
      </c>
      <c r="O115" s="3"/>
      <c r="P115" s="3"/>
      <c r="Q115" s="16"/>
      <c r="R115" s="14"/>
    </row>
    <row r="116" spans="1:21" s="10" customFormat="1" ht="15" thickBot="1" x14ac:dyDescent="0.25">
      <c r="A116" s="17" t="s">
        <v>68</v>
      </c>
      <c r="B116" s="32">
        <v>2.6</v>
      </c>
      <c r="C116" s="12" t="s">
        <v>19</v>
      </c>
      <c r="D116" s="13">
        <f t="shared" ref="D116:N116" si="191">(D$3*D115)/100</f>
        <v>0</v>
      </c>
      <c r="E116" s="13">
        <f t="shared" si="191"/>
        <v>0</v>
      </c>
      <c r="F116" s="13">
        <f t="shared" si="191"/>
        <v>0</v>
      </c>
      <c r="G116" s="13">
        <f t="shared" si="191"/>
        <v>0</v>
      </c>
      <c r="H116" s="13">
        <f t="shared" si="191"/>
        <v>0</v>
      </c>
      <c r="I116" s="13">
        <f t="shared" si="191"/>
        <v>0</v>
      </c>
      <c r="J116" s="13">
        <f t="shared" si="191"/>
        <v>0</v>
      </c>
      <c r="K116" s="13">
        <f t="shared" si="191"/>
        <v>0</v>
      </c>
      <c r="L116" s="13">
        <f t="shared" si="191"/>
        <v>0</v>
      </c>
      <c r="M116" s="13">
        <f t="shared" si="191"/>
        <v>0</v>
      </c>
      <c r="N116" s="13">
        <f t="shared" si="191"/>
        <v>0</v>
      </c>
      <c r="O116" s="13">
        <f>SUM(D116:N116)</f>
        <v>0</v>
      </c>
      <c r="P116" s="13">
        <f>(100*O116)/$O$181</f>
        <v>0</v>
      </c>
      <c r="Q116" s="18">
        <f t="shared" ref="Q116" si="192">(1000000*P116)/100</f>
        <v>0</v>
      </c>
      <c r="R116" s="30">
        <f t="shared" ref="R116" si="193">O116-G116-H116-J116-L116-N116</f>
        <v>0</v>
      </c>
      <c r="S116" s="13" t="e">
        <f>(100*R116)/$R$181</f>
        <v>#DIV/0!</v>
      </c>
      <c r="T116" s="18" t="e">
        <f t="shared" ref="T116" si="194">(1000000*S116)/100</f>
        <v>#DIV/0!</v>
      </c>
      <c r="U116" s="13" t="e">
        <f t="shared" ref="U116" si="195">Q116-T116</f>
        <v>#DIV/0!</v>
      </c>
    </row>
    <row r="117" spans="1:21" s="6" customFormat="1" ht="15" thickTop="1" x14ac:dyDescent="0.2">
      <c r="A117" s="19"/>
      <c r="B117" s="7"/>
      <c r="C117" s="8" t="s">
        <v>41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0"/>
      <c r="R117" s="14"/>
      <c r="S117" s="1"/>
      <c r="T117" s="1"/>
      <c r="U117" s="1"/>
    </row>
    <row r="118" spans="1:21" x14ac:dyDescent="0.2">
      <c r="A118" s="15"/>
      <c r="B118" s="4"/>
      <c r="C118" s="5" t="s">
        <v>40</v>
      </c>
      <c r="D118" s="3">
        <f t="shared" ref="D118:N118" si="196">D117*$B$172</f>
        <v>0</v>
      </c>
      <c r="E118" s="3">
        <f t="shared" si="196"/>
        <v>0</v>
      </c>
      <c r="F118" s="3">
        <f t="shared" si="196"/>
        <v>0</v>
      </c>
      <c r="G118" s="3">
        <f t="shared" si="196"/>
        <v>0</v>
      </c>
      <c r="H118" s="3">
        <f t="shared" si="196"/>
        <v>0</v>
      </c>
      <c r="I118" s="3">
        <f t="shared" si="196"/>
        <v>0</v>
      </c>
      <c r="J118" s="3">
        <f t="shared" si="196"/>
        <v>0</v>
      </c>
      <c r="K118" s="3">
        <f t="shared" si="196"/>
        <v>0</v>
      </c>
      <c r="L118" s="3">
        <f t="shared" si="196"/>
        <v>0</v>
      </c>
      <c r="M118" s="3">
        <f t="shared" si="196"/>
        <v>0</v>
      </c>
      <c r="N118" s="3">
        <f t="shared" si="196"/>
        <v>0</v>
      </c>
      <c r="O118" s="3"/>
      <c r="P118" s="3"/>
      <c r="Q118" s="16"/>
      <c r="R118" s="14"/>
    </row>
    <row r="119" spans="1:21" x14ac:dyDescent="0.2">
      <c r="A119" s="15"/>
      <c r="B119" s="4"/>
      <c r="C119" s="5" t="s">
        <v>18</v>
      </c>
      <c r="D119" s="3">
        <f t="shared" ref="D119:N119" si="197">(D118*100)/D$181</f>
        <v>0</v>
      </c>
      <c r="E119" s="3">
        <f t="shared" si="197"/>
        <v>0</v>
      </c>
      <c r="F119" s="3">
        <f t="shared" si="197"/>
        <v>0</v>
      </c>
      <c r="G119" s="3">
        <f t="shared" si="197"/>
        <v>0</v>
      </c>
      <c r="H119" s="3">
        <f t="shared" si="197"/>
        <v>0</v>
      </c>
      <c r="I119" s="3">
        <f t="shared" si="197"/>
        <v>0</v>
      </c>
      <c r="J119" s="3">
        <f t="shared" si="197"/>
        <v>0</v>
      </c>
      <c r="K119" s="3">
        <f t="shared" si="197"/>
        <v>0</v>
      </c>
      <c r="L119" s="3">
        <f t="shared" si="197"/>
        <v>0</v>
      </c>
      <c r="M119" s="3">
        <f t="shared" si="197"/>
        <v>0</v>
      </c>
      <c r="N119" s="3">
        <f t="shared" si="197"/>
        <v>0</v>
      </c>
      <c r="O119" s="3"/>
      <c r="P119" s="3"/>
      <c r="Q119" s="16"/>
      <c r="R119" s="14"/>
    </row>
    <row r="120" spans="1:21" ht="15" thickBot="1" x14ac:dyDescent="0.25">
      <c r="A120" s="17" t="s">
        <v>68</v>
      </c>
      <c r="B120" s="32">
        <v>2.6</v>
      </c>
      <c r="C120" s="12" t="s">
        <v>19</v>
      </c>
      <c r="D120" s="13">
        <f t="shared" ref="D120:N120" si="198">(D$3*D119)/100</f>
        <v>0</v>
      </c>
      <c r="E120" s="13">
        <f t="shared" si="198"/>
        <v>0</v>
      </c>
      <c r="F120" s="13">
        <f t="shared" si="198"/>
        <v>0</v>
      </c>
      <c r="G120" s="13">
        <f t="shared" si="198"/>
        <v>0</v>
      </c>
      <c r="H120" s="13">
        <f t="shared" si="198"/>
        <v>0</v>
      </c>
      <c r="I120" s="13">
        <f t="shared" si="198"/>
        <v>0</v>
      </c>
      <c r="J120" s="13">
        <f t="shared" si="198"/>
        <v>0</v>
      </c>
      <c r="K120" s="13">
        <f t="shared" si="198"/>
        <v>0</v>
      </c>
      <c r="L120" s="13">
        <f t="shared" si="198"/>
        <v>0</v>
      </c>
      <c r="M120" s="13">
        <f t="shared" si="198"/>
        <v>0</v>
      </c>
      <c r="N120" s="13">
        <f t="shared" si="198"/>
        <v>0</v>
      </c>
      <c r="O120" s="13">
        <f>SUM(D120:N120)</f>
        <v>0</v>
      </c>
      <c r="P120" s="13">
        <f>(100*O120)/$O$181</f>
        <v>0</v>
      </c>
      <c r="Q120" s="18">
        <f t="shared" ref="Q120" si="199">(1000000*P120)/100</f>
        <v>0</v>
      </c>
      <c r="R120" s="30">
        <f t="shared" ref="R120" si="200">O120-G120-H120-J120-L120-N120</f>
        <v>0</v>
      </c>
      <c r="S120" s="13" t="e">
        <f>(100*R120)/$R$181</f>
        <v>#DIV/0!</v>
      </c>
      <c r="T120" s="18" t="e">
        <f t="shared" ref="T120" si="201">(1000000*S120)/100</f>
        <v>#DIV/0!</v>
      </c>
      <c r="U120" s="13" t="e">
        <f t="shared" ref="U120" si="202">Q120-T120</f>
        <v>#DIV/0!</v>
      </c>
    </row>
    <row r="121" spans="1:21" ht="15" thickTop="1" x14ac:dyDescent="0.2">
      <c r="A121" s="19"/>
      <c r="B121" s="7"/>
      <c r="C121" s="8" t="s">
        <v>41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0"/>
      <c r="R121" s="14"/>
    </row>
    <row r="122" spans="1:21" x14ac:dyDescent="0.2">
      <c r="A122" s="15"/>
      <c r="B122" s="4"/>
      <c r="C122" s="5" t="s">
        <v>40</v>
      </c>
      <c r="D122" s="3">
        <f t="shared" ref="D122:N122" si="203">D121*$B$176</f>
        <v>0</v>
      </c>
      <c r="E122" s="3">
        <f t="shared" si="203"/>
        <v>0</v>
      </c>
      <c r="F122" s="3">
        <f t="shared" si="203"/>
        <v>0</v>
      </c>
      <c r="G122" s="3">
        <f t="shared" si="203"/>
        <v>0</v>
      </c>
      <c r="H122" s="3">
        <f t="shared" si="203"/>
        <v>0</v>
      </c>
      <c r="I122" s="3">
        <f t="shared" si="203"/>
        <v>0</v>
      </c>
      <c r="J122" s="3">
        <f t="shared" si="203"/>
        <v>0</v>
      </c>
      <c r="K122" s="3">
        <f t="shared" si="203"/>
        <v>0</v>
      </c>
      <c r="L122" s="3">
        <f t="shared" si="203"/>
        <v>0</v>
      </c>
      <c r="M122" s="3">
        <f t="shared" si="203"/>
        <v>0</v>
      </c>
      <c r="N122" s="3">
        <f t="shared" si="203"/>
        <v>0</v>
      </c>
      <c r="O122" s="3"/>
      <c r="P122" s="3"/>
      <c r="Q122" s="16"/>
      <c r="R122" s="14"/>
    </row>
    <row r="123" spans="1:21" x14ac:dyDescent="0.2">
      <c r="A123" s="15"/>
      <c r="B123" s="4"/>
      <c r="C123" s="5" t="s">
        <v>18</v>
      </c>
      <c r="D123" s="3">
        <f t="shared" ref="D123:N123" si="204">(D122*100)/D$181</f>
        <v>0</v>
      </c>
      <c r="E123" s="3">
        <f t="shared" si="204"/>
        <v>0</v>
      </c>
      <c r="F123" s="3">
        <f t="shared" si="204"/>
        <v>0</v>
      </c>
      <c r="G123" s="3">
        <f t="shared" si="204"/>
        <v>0</v>
      </c>
      <c r="H123" s="3">
        <f t="shared" si="204"/>
        <v>0</v>
      </c>
      <c r="I123" s="3">
        <f t="shared" si="204"/>
        <v>0</v>
      </c>
      <c r="J123" s="3">
        <f t="shared" si="204"/>
        <v>0</v>
      </c>
      <c r="K123" s="3">
        <f t="shared" si="204"/>
        <v>0</v>
      </c>
      <c r="L123" s="3">
        <f t="shared" si="204"/>
        <v>0</v>
      </c>
      <c r="M123" s="3">
        <f t="shared" si="204"/>
        <v>0</v>
      </c>
      <c r="N123" s="3">
        <f t="shared" si="204"/>
        <v>0</v>
      </c>
      <c r="O123" s="3"/>
      <c r="P123" s="3"/>
      <c r="Q123" s="16"/>
      <c r="R123" s="14"/>
    </row>
    <row r="124" spans="1:21" ht="15" thickBot="1" x14ac:dyDescent="0.25">
      <c r="A124" s="21" t="s">
        <v>57</v>
      </c>
      <c r="B124" s="11">
        <v>4.18</v>
      </c>
      <c r="C124" s="12" t="s">
        <v>19</v>
      </c>
      <c r="D124" s="13">
        <f t="shared" ref="D124:N124" si="205">(D$3*D123)/100</f>
        <v>0</v>
      </c>
      <c r="E124" s="13">
        <f t="shared" si="205"/>
        <v>0</v>
      </c>
      <c r="F124" s="13">
        <f t="shared" si="205"/>
        <v>0</v>
      </c>
      <c r="G124" s="13">
        <f t="shared" si="205"/>
        <v>0</v>
      </c>
      <c r="H124" s="13">
        <f t="shared" si="205"/>
        <v>0</v>
      </c>
      <c r="I124" s="13">
        <f t="shared" si="205"/>
        <v>0</v>
      </c>
      <c r="J124" s="13">
        <f t="shared" si="205"/>
        <v>0</v>
      </c>
      <c r="K124" s="13">
        <f t="shared" si="205"/>
        <v>0</v>
      </c>
      <c r="L124" s="13">
        <f t="shared" si="205"/>
        <v>0</v>
      </c>
      <c r="M124" s="13">
        <f t="shared" si="205"/>
        <v>0</v>
      </c>
      <c r="N124" s="13">
        <f t="shared" si="205"/>
        <v>0</v>
      </c>
      <c r="O124" s="13">
        <f>SUM(D124:N124)</f>
        <v>0</v>
      </c>
      <c r="P124" s="13">
        <f>(100*O124)/$O$181</f>
        <v>0</v>
      </c>
      <c r="Q124" s="18">
        <f t="shared" ref="Q124" si="206">(1000000*P124)/100</f>
        <v>0</v>
      </c>
      <c r="R124" s="30">
        <f t="shared" ref="R124" si="207">O124-G124-H124-J124-L124-N124</f>
        <v>0</v>
      </c>
      <c r="S124" s="13" t="e">
        <f>(100*R124)/$R$181</f>
        <v>#DIV/0!</v>
      </c>
      <c r="T124" s="18" t="e">
        <f t="shared" ref="T124" si="208">(1000000*S124)/100</f>
        <v>#DIV/0!</v>
      </c>
      <c r="U124" s="13" t="e">
        <f t="shared" ref="U124" si="209">Q124-T124</f>
        <v>#DIV/0!</v>
      </c>
    </row>
    <row r="125" spans="1:21" s="6" customFormat="1" ht="15" thickTop="1" x14ac:dyDescent="0.2">
      <c r="A125" s="19"/>
      <c r="B125" s="7"/>
      <c r="C125" s="8" t="s">
        <v>41</v>
      </c>
      <c r="D125" s="9"/>
      <c r="E125" s="9">
        <v>1E-3</v>
      </c>
      <c r="F125" s="9"/>
      <c r="G125" s="9">
        <v>1E-3</v>
      </c>
      <c r="H125" s="9"/>
      <c r="I125" s="9"/>
      <c r="J125" s="9"/>
      <c r="K125" s="9">
        <v>6</v>
      </c>
      <c r="L125" s="9">
        <v>5</v>
      </c>
      <c r="M125" s="9">
        <v>15</v>
      </c>
      <c r="N125" s="9">
        <v>8</v>
      </c>
      <c r="O125" s="9"/>
      <c r="P125" s="9"/>
      <c r="Q125" s="20"/>
      <c r="R125" s="14"/>
      <c r="S125" s="1"/>
      <c r="T125" s="1"/>
      <c r="U125" s="1"/>
    </row>
    <row r="126" spans="1:21" x14ac:dyDescent="0.2">
      <c r="A126" s="15"/>
      <c r="B126" s="4"/>
      <c r="C126" s="5" t="s">
        <v>40</v>
      </c>
      <c r="D126" s="3">
        <f t="shared" ref="D126:N126" si="210">D125*$B$152</f>
        <v>0</v>
      </c>
      <c r="E126" s="3">
        <f t="shared" si="210"/>
        <v>2.6000000000000003E-3</v>
      </c>
      <c r="F126" s="3">
        <f t="shared" si="210"/>
        <v>0</v>
      </c>
      <c r="G126" s="3">
        <f t="shared" si="210"/>
        <v>2.6000000000000003E-3</v>
      </c>
      <c r="H126" s="3">
        <f t="shared" si="210"/>
        <v>0</v>
      </c>
      <c r="I126" s="3">
        <f t="shared" si="210"/>
        <v>0</v>
      </c>
      <c r="J126" s="3">
        <f t="shared" si="210"/>
        <v>0</v>
      </c>
      <c r="K126" s="3">
        <f t="shared" si="210"/>
        <v>15.600000000000001</v>
      </c>
      <c r="L126" s="3">
        <f t="shared" si="210"/>
        <v>13</v>
      </c>
      <c r="M126" s="3">
        <f t="shared" si="210"/>
        <v>39</v>
      </c>
      <c r="N126" s="3">
        <f t="shared" si="210"/>
        <v>20.8</v>
      </c>
      <c r="O126" s="3"/>
      <c r="P126" s="3"/>
      <c r="Q126" s="16"/>
      <c r="R126" s="14"/>
    </row>
    <row r="127" spans="1:21" x14ac:dyDescent="0.2">
      <c r="A127" s="15"/>
      <c r="B127" s="4"/>
      <c r="C127" s="5" t="s">
        <v>18</v>
      </c>
      <c r="D127" s="3">
        <f t="shared" ref="D127:N127" si="211">(D126*100)/D$181</f>
        <v>0</v>
      </c>
      <c r="E127" s="3">
        <f t="shared" si="211"/>
        <v>9.5931341496131178E-4</v>
      </c>
      <c r="F127" s="3">
        <f t="shared" si="211"/>
        <v>0</v>
      </c>
      <c r="G127" s="3">
        <f t="shared" si="211"/>
        <v>1.0313523580027131E-3</v>
      </c>
      <c r="H127" s="3">
        <f t="shared" si="211"/>
        <v>0</v>
      </c>
      <c r="I127" s="3">
        <f t="shared" si="211"/>
        <v>0</v>
      </c>
      <c r="J127" s="3">
        <f t="shared" si="211"/>
        <v>0</v>
      </c>
      <c r="K127" s="3">
        <f t="shared" si="211"/>
        <v>5.202223083330944</v>
      </c>
      <c r="L127" s="3">
        <f t="shared" si="211"/>
        <v>3.9542619643800085</v>
      </c>
      <c r="M127" s="3">
        <f t="shared" si="211"/>
        <v>14.887653188225286</v>
      </c>
      <c r="N127" s="3">
        <f t="shared" si="211"/>
        <v>8.1761931896084352</v>
      </c>
      <c r="O127" s="3"/>
      <c r="P127" s="3"/>
      <c r="Q127" s="16"/>
      <c r="R127" s="14"/>
    </row>
    <row r="128" spans="1:21" s="10" customFormat="1" ht="15" thickBot="1" x14ac:dyDescent="0.25">
      <c r="A128" s="17" t="s">
        <v>37</v>
      </c>
      <c r="B128" s="11">
        <v>3.7</v>
      </c>
      <c r="C128" s="12" t="s">
        <v>19</v>
      </c>
      <c r="D128" s="13">
        <f t="shared" ref="D128:N128" si="212">(D$3*D127)/100</f>
        <v>0</v>
      </c>
      <c r="E128" s="13">
        <f t="shared" si="212"/>
        <v>7.705205348969256E-3</v>
      </c>
      <c r="F128" s="13">
        <f t="shared" si="212"/>
        <v>0</v>
      </c>
      <c r="G128" s="13">
        <f t="shared" si="212"/>
        <v>1.322193722959478E-3</v>
      </c>
      <c r="H128" s="13">
        <f t="shared" si="212"/>
        <v>0</v>
      </c>
      <c r="I128" s="13">
        <f t="shared" si="212"/>
        <v>0</v>
      </c>
      <c r="J128" s="13">
        <f t="shared" si="212"/>
        <v>0</v>
      </c>
      <c r="K128" s="13">
        <f t="shared" si="212"/>
        <v>1.6767285219883965</v>
      </c>
      <c r="L128" s="13">
        <f t="shared" si="212"/>
        <v>1.6054303575382834E-2</v>
      </c>
      <c r="M128" s="13">
        <f t="shared" si="212"/>
        <v>1.4441023592578529E-2</v>
      </c>
      <c r="N128" s="13">
        <f t="shared" si="212"/>
        <v>2.0440482974021091E-3</v>
      </c>
      <c r="O128" s="13">
        <f>SUM(D128:N128)</f>
        <v>1.7182952965256886</v>
      </c>
      <c r="P128" s="13">
        <f>(100*O128)/$O$181</f>
        <v>0.13259228909455245</v>
      </c>
      <c r="Q128" s="18">
        <f t="shared" ref="Q128" si="213">(1000000*P128)/100</f>
        <v>1325.9228909455246</v>
      </c>
      <c r="R128" s="30">
        <f t="shared" ref="R128" si="214">O128-G128-H128-J128-L128-N128</f>
        <v>1.6988747509299442</v>
      </c>
      <c r="S128" s="13" t="e">
        <f>(100*R128)/$R$181</f>
        <v>#DIV/0!</v>
      </c>
      <c r="T128" s="18" t="e">
        <f t="shared" ref="T128" si="215">(1000000*S128)/100</f>
        <v>#DIV/0!</v>
      </c>
      <c r="U128" s="13" t="e">
        <f t="shared" ref="U128" si="216">Q128-T128</f>
        <v>#DIV/0!</v>
      </c>
    </row>
    <row r="129" spans="1:21" s="6" customFormat="1" ht="15" thickTop="1" x14ac:dyDescent="0.2">
      <c r="A129" s="19"/>
      <c r="B129" s="7"/>
      <c r="C129" s="8" t="s">
        <v>41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20"/>
      <c r="R129" s="14"/>
      <c r="S129" s="1"/>
      <c r="T129" s="1"/>
      <c r="U129" s="1"/>
    </row>
    <row r="130" spans="1:21" x14ac:dyDescent="0.2">
      <c r="A130" s="15"/>
      <c r="B130" s="4"/>
      <c r="C130" s="5" t="s">
        <v>40</v>
      </c>
      <c r="D130" s="3">
        <f t="shared" ref="D130:N130" si="217">D129*$B$156</f>
        <v>0</v>
      </c>
      <c r="E130" s="3">
        <f t="shared" si="217"/>
        <v>0</v>
      </c>
      <c r="F130" s="3">
        <f t="shared" si="217"/>
        <v>0</v>
      </c>
      <c r="G130" s="3">
        <f t="shared" si="217"/>
        <v>0</v>
      </c>
      <c r="H130" s="3">
        <f t="shared" si="217"/>
        <v>0</v>
      </c>
      <c r="I130" s="3">
        <f t="shared" si="217"/>
        <v>0</v>
      </c>
      <c r="J130" s="3">
        <f t="shared" si="217"/>
        <v>0</v>
      </c>
      <c r="K130" s="3">
        <f t="shared" si="217"/>
        <v>0</v>
      </c>
      <c r="L130" s="3">
        <f t="shared" si="217"/>
        <v>0</v>
      </c>
      <c r="M130" s="3">
        <f t="shared" si="217"/>
        <v>0</v>
      </c>
      <c r="N130" s="3">
        <f t="shared" si="217"/>
        <v>0</v>
      </c>
      <c r="O130" s="3"/>
      <c r="P130" s="3"/>
      <c r="Q130" s="16"/>
      <c r="R130" s="14"/>
    </row>
    <row r="131" spans="1:21" x14ac:dyDescent="0.2">
      <c r="A131" s="15"/>
      <c r="B131" s="4"/>
      <c r="C131" s="5" t="s">
        <v>18</v>
      </c>
      <c r="D131" s="3">
        <f t="shared" ref="D131:N131" si="218">(D130*100)/D$181</f>
        <v>0</v>
      </c>
      <c r="E131" s="3">
        <f t="shared" si="218"/>
        <v>0</v>
      </c>
      <c r="F131" s="3">
        <f t="shared" si="218"/>
        <v>0</v>
      </c>
      <c r="G131" s="3">
        <f t="shared" si="218"/>
        <v>0</v>
      </c>
      <c r="H131" s="3">
        <f t="shared" si="218"/>
        <v>0</v>
      </c>
      <c r="I131" s="3">
        <f t="shared" si="218"/>
        <v>0</v>
      </c>
      <c r="J131" s="3">
        <f t="shared" si="218"/>
        <v>0</v>
      </c>
      <c r="K131" s="3">
        <f t="shared" si="218"/>
        <v>0</v>
      </c>
      <c r="L131" s="3">
        <f t="shared" si="218"/>
        <v>0</v>
      </c>
      <c r="M131" s="3">
        <f t="shared" si="218"/>
        <v>0</v>
      </c>
      <c r="N131" s="3">
        <f t="shared" si="218"/>
        <v>0</v>
      </c>
      <c r="O131" s="3"/>
      <c r="P131" s="3"/>
      <c r="Q131" s="16"/>
      <c r="R131" s="14"/>
    </row>
    <row r="132" spans="1:21" s="10" customFormat="1" ht="15" thickBot="1" x14ac:dyDescent="0.25">
      <c r="A132" s="17" t="s">
        <v>38</v>
      </c>
      <c r="B132" s="11">
        <v>3.5</v>
      </c>
      <c r="C132" s="12" t="s">
        <v>19</v>
      </c>
      <c r="D132" s="13">
        <f t="shared" ref="D132:N132" si="219">(D$3*D131)/100</f>
        <v>0</v>
      </c>
      <c r="E132" s="13">
        <f t="shared" si="219"/>
        <v>0</v>
      </c>
      <c r="F132" s="13">
        <f t="shared" si="219"/>
        <v>0</v>
      </c>
      <c r="G132" s="13">
        <f t="shared" si="219"/>
        <v>0</v>
      </c>
      <c r="H132" s="13">
        <f t="shared" si="219"/>
        <v>0</v>
      </c>
      <c r="I132" s="13">
        <f t="shared" si="219"/>
        <v>0</v>
      </c>
      <c r="J132" s="13">
        <f t="shared" si="219"/>
        <v>0</v>
      </c>
      <c r="K132" s="13">
        <f t="shared" si="219"/>
        <v>0</v>
      </c>
      <c r="L132" s="13">
        <f t="shared" si="219"/>
        <v>0</v>
      </c>
      <c r="M132" s="13">
        <f t="shared" si="219"/>
        <v>0</v>
      </c>
      <c r="N132" s="13">
        <f t="shared" si="219"/>
        <v>0</v>
      </c>
      <c r="O132" s="13">
        <f>SUM(D132:N132)</f>
        <v>0</v>
      </c>
      <c r="P132" s="13">
        <f>(100*O132)/$O$181</f>
        <v>0</v>
      </c>
      <c r="Q132" s="18">
        <f t="shared" ref="Q132" si="220">(1000000*P132)/100</f>
        <v>0</v>
      </c>
      <c r="R132" s="30">
        <f t="shared" ref="R132" si="221">O132-G132-H132-J132-L132-N132</f>
        <v>0</v>
      </c>
      <c r="S132" s="13" t="e">
        <f>(100*R132)/$R$181</f>
        <v>#DIV/0!</v>
      </c>
      <c r="T132" s="18" t="e">
        <f t="shared" ref="T132" si="222">(1000000*S132)/100</f>
        <v>#DIV/0!</v>
      </c>
      <c r="U132" s="13" t="e">
        <f t="shared" ref="U132" si="223">Q132-T132</f>
        <v>#DIV/0!</v>
      </c>
    </row>
    <row r="133" spans="1:21" s="6" customFormat="1" ht="15" thickTop="1" x14ac:dyDescent="0.2">
      <c r="A133" s="19"/>
      <c r="B133" s="7"/>
      <c r="C133" s="8" t="s">
        <v>41</v>
      </c>
      <c r="D133" s="9">
        <v>1E-3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0"/>
      <c r="R133" s="14"/>
      <c r="S133" s="1"/>
      <c r="T133" s="1"/>
      <c r="U133" s="1"/>
    </row>
    <row r="134" spans="1:21" x14ac:dyDescent="0.2">
      <c r="A134" s="15"/>
      <c r="B134" s="4"/>
      <c r="C134" s="5" t="s">
        <v>40</v>
      </c>
      <c r="D134" s="3">
        <f t="shared" ref="D134:N134" si="224">D133*$B$160</f>
        <v>1.5E-3</v>
      </c>
      <c r="E134" s="3">
        <f t="shared" si="224"/>
        <v>0</v>
      </c>
      <c r="F134" s="3">
        <f t="shared" si="224"/>
        <v>0</v>
      </c>
      <c r="G134" s="3">
        <f t="shared" si="224"/>
        <v>0</v>
      </c>
      <c r="H134" s="3">
        <f t="shared" si="224"/>
        <v>0</v>
      </c>
      <c r="I134" s="3">
        <f t="shared" si="224"/>
        <v>0</v>
      </c>
      <c r="J134" s="3">
        <f t="shared" si="224"/>
        <v>0</v>
      </c>
      <c r="K134" s="3">
        <f t="shared" si="224"/>
        <v>0</v>
      </c>
      <c r="L134" s="3">
        <f t="shared" si="224"/>
        <v>0</v>
      </c>
      <c r="M134" s="3">
        <f t="shared" si="224"/>
        <v>0</v>
      </c>
      <c r="N134" s="3">
        <f t="shared" si="224"/>
        <v>0</v>
      </c>
      <c r="O134" s="3"/>
      <c r="P134" s="3"/>
      <c r="Q134" s="16"/>
      <c r="R134" s="14"/>
    </row>
    <row r="135" spans="1:21" x14ac:dyDescent="0.2">
      <c r="A135" s="15"/>
      <c r="B135" s="4"/>
      <c r="C135" s="5" t="s">
        <v>18</v>
      </c>
      <c r="D135" s="3">
        <f t="shared" ref="D135:N135" si="225">(D134*100)/D$181</f>
        <v>7.4358512827760539E-4</v>
      </c>
      <c r="E135" s="3">
        <f t="shared" si="225"/>
        <v>0</v>
      </c>
      <c r="F135" s="3">
        <f t="shared" si="225"/>
        <v>0</v>
      </c>
      <c r="G135" s="3">
        <f t="shared" si="225"/>
        <v>0</v>
      </c>
      <c r="H135" s="3">
        <f t="shared" si="225"/>
        <v>0</v>
      </c>
      <c r="I135" s="3">
        <f t="shared" si="225"/>
        <v>0</v>
      </c>
      <c r="J135" s="3">
        <f t="shared" si="225"/>
        <v>0</v>
      </c>
      <c r="K135" s="3">
        <f t="shared" si="225"/>
        <v>0</v>
      </c>
      <c r="L135" s="3">
        <f t="shared" si="225"/>
        <v>0</v>
      </c>
      <c r="M135" s="3">
        <f t="shared" si="225"/>
        <v>0</v>
      </c>
      <c r="N135" s="3">
        <f t="shared" si="225"/>
        <v>0</v>
      </c>
      <c r="O135" s="3"/>
      <c r="P135" s="3"/>
      <c r="Q135" s="16"/>
      <c r="R135" s="14"/>
    </row>
    <row r="136" spans="1:21" s="10" customFormat="1" ht="15" thickBot="1" x14ac:dyDescent="0.25">
      <c r="A136" s="17" t="s">
        <v>49</v>
      </c>
      <c r="B136" s="11">
        <v>2.8</v>
      </c>
      <c r="C136" s="12" t="s">
        <v>19</v>
      </c>
      <c r="D136" s="13">
        <f t="shared" ref="D136:N136" si="226">(D$3*D135)/100</f>
        <v>1.3957092857770654E-3</v>
      </c>
      <c r="E136" s="13">
        <f t="shared" si="226"/>
        <v>0</v>
      </c>
      <c r="F136" s="13">
        <f t="shared" si="226"/>
        <v>0</v>
      </c>
      <c r="G136" s="13">
        <f t="shared" si="226"/>
        <v>0</v>
      </c>
      <c r="H136" s="13">
        <f t="shared" si="226"/>
        <v>0</v>
      </c>
      <c r="I136" s="13">
        <f t="shared" si="226"/>
        <v>0</v>
      </c>
      <c r="J136" s="13">
        <f t="shared" si="226"/>
        <v>0</v>
      </c>
      <c r="K136" s="13">
        <f t="shared" si="226"/>
        <v>0</v>
      </c>
      <c r="L136" s="13">
        <f t="shared" si="226"/>
        <v>0</v>
      </c>
      <c r="M136" s="13">
        <f t="shared" si="226"/>
        <v>0</v>
      </c>
      <c r="N136" s="13">
        <f t="shared" si="226"/>
        <v>0</v>
      </c>
      <c r="O136" s="13">
        <f>SUM(D136:N136)</f>
        <v>1.3957092857770654E-3</v>
      </c>
      <c r="P136" s="13">
        <f>(100*O136)/$O$181</f>
        <v>1.0769993346655088E-4</v>
      </c>
      <c r="Q136" s="18">
        <f t="shared" ref="Q136" si="227">(1000000*P136)/100</f>
        <v>1.0769993346655089</v>
      </c>
      <c r="R136" s="30">
        <f t="shared" ref="R136" si="228">O136-G136-H136-J136-L136-N136</f>
        <v>1.3957092857770654E-3</v>
      </c>
      <c r="S136" s="13" t="e">
        <f>(100*R136)/$R$181</f>
        <v>#DIV/0!</v>
      </c>
      <c r="T136" s="18" t="e">
        <f t="shared" ref="T136" si="229">(1000000*S136)/100</f>
        <v>#DIV/0!</v>
      </c>
      <c r="U136" s="13" t="e">
        <f t="shared" ref="U136" si="230">Q136-T136</f>
        <v>#DIV/0!</v>
      </c>
    </row>
    <row r="137" spans="1:21" s="6" customFormat="1" ht="15" thickTop="1" x14ac:dyDescent="0.2">
      <c r="A137" s="19"/>
      <c r="B137" s="7"/>
      <c r="C137" s="8" t="s">
        <v>41</v>
      </c>
      <c r="D137" s="9"/>
      <c r="E137" s="9"/>
      <c r="F137" s="9"/>
      <c r="G137" s="9"/>
      <c r="H137" s="9"/>
      <c r="I137" s="9"/>
      <c r="J137" s="9"/>
      <c r="K137" s="9"/>
      <c r="L137" s="9">
        <v>1E-3</v>
      </c>
      <c r="M137" s="9">
        <v>15</v>
      </c>
      <c r="N137" s="9">
        <v>15</v>
      </c>
      <c r="O137" s="9"/>
      <c r="P137" s="9"/>
      <c r="Q137" s="20"/>
      <c r="R137" s="14"/>
      <c r="S137" s="1"/>
      <c r="T137" s="1"/>
      <c r="U137" s="1"/>
    </row>
    <row r="138" spans="1:21" x14ac:dyDescent="0.2">
      <c r="A138" s="15"/>
      <c r="B138" s="4"/>
      <c r="C138" s="5" t="s">
        <v>40</v>
      </c>
      <c r="D138" s="3">
        <f t="shared" ref="D138:N138" si="231">D137*$B$164</f>
        <v>0</v>
      </c>
      <c r="E138" s="3">
        <f t="shared" si="231"/>
        <v>0</v>
      </c>
      <c r="F138" s="3">
        <f t="shared" si="231"/>
        <v>0</v>
      </c>
      <c r="G138" s="3">
        <f t="shared" si="231"/>
        <v>0</v>
      </c>
      <c r="H138" s="3">
        <f t="shared" si="231"/>
        <v>0</v>
      </c>
      <c r="I138" s="3">
        <f t="shared" si="231"/>
        <v>0</v>
      </c>
      <c r="J138" s="3">
        <f t="shared" si="231"/>
        <v>0</v>
      </c>
      <c r="K138" s="3">
        <f t="shared" si="231"/>
        <v>0</v>
      </c>
      <c r="L138" s="3">
        <f t="shared" si="231"/>
        <v>0</v>
      </c>
      <c r="M138" s="3">
        <f t="shared" si="231"/>
        <v>0</v>
      </c>
      <c r="N138" s="3">
        <f t="shared" si="231"/>
        <v>0</v>
      </c>
      <c r="O138" s="3"/>
      <c r="P138" s="3"/>
      <c r="Q138" s="16"/>
      <c r="R138" s="14"/>
    </row>
    <row r="139" spans="1:21" x14ac:dyDescent="0.2">
      <c r="A139" s="15"/>
      <c r="B139" s="4"/>
      <c r="C139" s="5" t="s">
        <v>18</v>
      </c>
      <c r="D139" s="3">
        <f t="shared" ref="D139:N139" si="232">(D138*100)/D$181</f>
        <v>0</v>
      </c>
      <c r="E139" s="3">
        <f t="shared" si="232"/>
        <v>0</v>
      </c>
      <c r="F139" s="3">
        <f t="shared" si="232"/>
        <v>0</v>
      </c>
      <c r="G139" s="3">
        <f t="shared" si="232"/>
        <v>0</v>
      </c>
      <c r="H139" s="3">
        <f t="shared" si="232"/>
        <v>0</v>
      </c>
      <c r="I139" s="3">
        <f t="shared" si="232"/>
        <v>0</v>
      </c>
      <c r="J139" s="3">
        <f t="shared" si="232"/>
        <v>0</v>
      </c>
      <c r="K139" s="3">
        <f t="shared" si="232"/>
        <v>0</v>
      </c>
      <c r="L139" s="3">
        <f t="shared" si="232"/>
        <v>0</v>
      </c>
      <c r="M139" s="3">
        <f t="shared" si="232"/>
        <v>0</v>
      </c>
      <c r="N139" s="3">
        <f t="shared" si="232"/>
        <v>0</v>
      </c>
      <c r="O139" s="3"/>
      <c r="P139" s="3"/>
      <c r="Q139" s="16"/>
      <c r="R139" s="14"/>
    </row>
    <row r="140" spans="1:21" s="10" customFormat="1" ht="15" thickBot="1" x14ac:dyDescent="0.25">
      <c r="A140" s="17" t="s">
        <v>39</v>
      </c>
      <c r="B140" s="11">
        <v>4.6900000000000004</v>
      </c>
      <c r="C140" s="12" t="s">
        <v>19</v>
      </c>
      <c r="D140" s="13">
        <f t="shared" ref="D140:N140" si="233">(D$3*D139)/100</f>
        <v>0</v>
      </c>
      <c r="E140" s="13">
        <f t="shared" si="233"/>
        <v>0</v>
      </c>
      <c r="F140" s="13">
        <f t="shared" si="233"/>
        <v>0</v>
      </c>
      <c r="G140" s="13">
        <f t="shared" si="233"/>
        <v>0</v>
      </c>
      <c r="H140" s="13">
        <f t="shared" si="233"/>
        <v>0</v>
      </c>
      <c r="I140" s="13">
        <f t="shared" si="233"/>
        <v>0</v>
      </c>
      <c r="J140" s="13">
        <f t="shared" si="233"/>
        <v>0</v>
      </c>
      <c r="K140" s="13">
        <f t="shared" si="233"/>
        <v>0</v>
      </c>
      <c r="L140" s="13">
        <f t="shared" si="233"/>
        <v>0</v>
      </c>
      <c r="M140" s="13">
        <f t="shared" si="233"/>
        <v>0</v>
      </c>
      <c r="N140" s="13">
        <f t="shared" si="233"/>
        <v>0</v>
      </c>
      <c r="O140" s="13">
        <f>SUM(D140:N140)</f>
        <v>0</v>
      </c>
      <c r="P140" s="13">
        <f>(100*O140)/$O$181</f>
        <v>0</v>
      </c>
      <c r="Q140" s="18">
        <f t="shared" ref="Q140" si="234">(1000000*P140)/100</f>
        <v>0</v>
      </c>
      <c r="R140" s="30">
        <f t="shared" ref="R140" si="235">O140-G140-H140-J140-L140-N140</f>
        <v>0</v>
      </c>
      <c r="S140" s="13" t="e">
        <f>(100*R140)/$R$181</f>
        <v>#DIV/0!</v>
      </c>
      <c r="T140" s="18" t="e">
        <f t="shared" ref="T140" si="236">(1000000*S140)/100</f>
        <v>#DIV/0!</v>
      </c>
      <c r="U140" s="13" t="e">
        <f t="shared" ref="U140" si="237">Q140-T140</f>
        <v>#DIV/0!</v>
      </c>
    </row>
    <row r="141" spans="1:21" s="6" customFormat="1" ht="15" thickTop="1" x14ac:dyDescent="0.2">
      <c r="A141" s="19"/>
      <c r="B141" s="7"/>
      <c r="C141" s="8" t="s">
        <v>41</v>
      </c>
      <c r="D141" s="9"/>
      <c r="E141" s="9"/>
      <c r="F141" s="9"/>
      <c r="G141" s="9"/>
      <c r="H141" s="9"/>
      <c r="I141" s="9"/>
      <c r="J141" s="9"/>
      <c r="K141" s="9">
        <v>2E-3</v>
      </c>
      <c r="L141" s="9"/>
      <c r="M141" s="9"/>
      <c r="N141" s="9"/>
      <c r="O141" s="9"/>
      <c r="P141" s="9"/>
      <c r="Q141" s="20"/>
      <c r="R141" s="14"/>
      <c r="S141" s="1"/>
      <c r="T141" s="1"/>
      <c r="U141" s="1"/>
    </row>
    <row r="142" spans="1:21" x14ac:dyDescent="0.2">
      <c r="A142" s="15"/>
      <c r="B142" s="4"/>
      <c r="C142" s="5" t="s">
        <v>40</v>
      </c>
      <c r="D142" s="3">
        <f t="shared" ref="D142:N142" si="238">D141*$B$168</f>
        <v>0</v>
      </c>
      <c r="E142" s="3">
        <f t="shared" si="238"/>
        <v>0</v>
      </c>
      <c r="F142" s="3">
        <f t="shared" si="238"/>
        <v>0</v>
      </c>
      <c r="G142" s="3">
        <f t="shared" si="238"/>
        <v>0</v>
      </c>
      <c r="H142" s="3">
        <f t="shared" si="238"/>
        <v>0</v>
      </c>
      <c r="I142" s="3">
        <f t="shared" si="238"/>
        <v>0</v>
      </c>
      <c r="J142" s="3">
        <f t="shared" si="238"/>
        <v>0</v>
      </c>
      <c r="K142" s="3">
        <f t="shared" si="238"/>
        <v>0</v>
      </c>
      <c r="L142" s="3">
        <f t="shared" si="238"/>
        <v>0</v>
      </c>
      <c r="M142" s="3">
        <f t="shared" si="238"/>
        <v>0</v>
      </c>
      <c r="N142" s="3">
        <f t="shared" si="238"/>
        <v>0</v>
      </c>
      <c r="O142" s="3"/>
      <c r="P142" s="3"/>
      <c r="Q142" s="16"/>
      <c r="R142" s="14"/>
    </row>
    <row r="143" spans="1:21" x14ac:dyDescent="0.2">
      <c r="A143" s="15"/>
      <c r="B143" s="4"/>
      <c r="C143" s="5" t="s">
        <v>18</v>
      </c>
      <c r="D143" s="3">
        <f t="shared" ref="D143:N143" si="239">(D142*100)/D$181</f>
        <v>0</v>
      </c>
      <c r="E143" s="3">
        <f t="shared" si="239"/>
        <v>0</v>
      </c>
      <c r="F143" s="3">
        <f t="shared" si="239"/>
        <v>0</v>
      </c>
      <c r="G143" s="3">
        <f t="shared" si="239"/>
        <v>0</v>
      </c>
      <c r="H143" s="3">
        <f t="shared" si="239"/>
        <v>0</v>
      </c>
      <c r="I143" s="3">
        <f t="shared" si="239"/>
        <v>0</v>
      </c>
      <c r="J143" s="3">
        <f t="shared" si="239"/>
        <v>0</v>
      </c>
      <c r="K143" s="3">
        <f t="shared" si="239"/>
        <v>0</v>
      </c>
      <c r="L143" s="3">
        <f t="shared" si="239"/>
        <v>0</v>
      </c>
      <c r="M143" s="3">
        <f t="shared" si="239"/>
        <v>0</v>
      </c>
      <c r="N143" s="3">
        <f t="shared" si="239"/>
        <v>0</v>
      </c>
      <c r="O143" s="3"/>
      <c r="P143" s="3"/>
      <c r="Q143" s="16"/>
      <c r="R143" s="14"/>
    </row>
    <row r="144" spans="1:21" s="10" customFormat="1" ht="15" thickBot="1" x14ac:dyDescent="0.25">
      <c r="A144" s="17" t="s">
        <v>60</v>
      </c>
      <c r="B144" s="31">
        <v>3.2</v>
      </c>
      <c r="C144" s="12" t="s">
        <v>19</v>
      </c>
      <c r="D144" s="13">
        <f t="shared" ref="D144:N144" si="240">(D$3*D143)/100</f>
        <v>0</v>
      </c>
      <c r="E144" s="13">
        <f t="shared" si="240"/>
        <v>0</v>
      </c>
      <c r="F144" s="13">
        <f t="shared" si="240"/>
        <v>0</v>
      </c>
      <c r="G144" s="13">
        <f t="shared" si="240"/>
        <v>0</v>
      </c>
      <c r="H144" s="13">
        <f t="shared" si="240"/>
        <v>0</v>
      </c>
      <c r="I144" s="13">
        <f t="shared" si="240"/>
        <v>0</v>
      </c>
      <c r="J144" s="13">
        <f t="shared" si="240"/>
        <v>0</v>
      </c>
      <c r="K144" s="13">
        <f t="shared" si="240"/>
        <v>0</v>
      </c>
      <c r="L144" s="13">
        <f t="shared" si="240"/>
        <v>0</v>
      </c>
      <c r="M144" s="13">
        <f t="shared" si="240"/>
        <v>0</v>
      </c>
      <c r="N144" s="13">
        <f t="shared" si="240"/>
        <v>0</v>
      </c>
      <c r="O144" s="13">
        <f>SUM(D144:N144)</f>
        <v>0</v>
      </c>
      <c r="P144" s="13">
        <f>(100*O144)/$O$181</f>
        <v>0</v>
      </c>
      <c r="Q144" s="18">
        <f t="shared" ref="Q144" si="241">(1000000*P144)/100</f>
        <v>0</v>
      </c>
      <c r="R144" s="30">
        <f t="shared" ref="R144" si="242">O144-G144-H144-J144-L144-N144</f>
        <v>0</v>
      </c>
      <c r="S144" s="13" t="e">
        <f>(100*R144)/$R$181</f>
        <v>#DIV/0!</v>
      </c>
      <c r="T144" s="18" t="e">
        <f t="shared" ref="T144" si="243">(1000000*S144)/100</f>
        <v>#DIV/0!</v>
      </c>
      <c r="U144" s="13" t="e">
        <f t="shared" ref="U144" si="244">Q144-T144</f>
        <v>#DIV/0!</v>
      </c>
    </row>
    <row r="145" spans="1:21" ht="15" thickTop="1" x14ac:dyDescent="0.2">
      <c r="A145" s="19"/>
      <c r="B145" s="7"/>
      <c r="C145" s="8" t="s">
        <v>41</v>
      </c>
      <c r="D145" s="9"/>
      <c r="E145" s="9"/>
      <c r="F145" s="9"/>
      <c r="G145" s="9"/>
      <c r="H145" s="9"/>
      <c r="I145" s="9"/>
      <c r="J145" s="9">
        <v>20.001000000000001</v>
      </c>
      <c r="K145" s="9"/>
      <c r="L145" s="9"/>
      <c r="M145" s="9">
        <v>1E-3</v>
      </c>
      <c r="N145" s="9">
        <v>2E-3</v>
      </c>
      <c r="O145" s="9"/>
      <c r="P145" s="9"/>
      <c r="Q145" s="20"/>
      <c r="R145" s="14"/>
    </row>
    <row r="146" spans="1:21" x14ac:dyDescent="0.2">
      <c r="A146" s="15"/>
      <c r="B146" s="4"/>
      <c r="C146" s="5" t="s">
        <v>40</v>
      </c>
      <c r="D146" s="3">
        <f t="shared" ref="D146:N146" si="245">D145*$B$176</f>
        <v>0</v>
      </c>
      <c r="E146" s="3">
        <f t="shared" si="245"/>
        <v>0</v>
      </c>
      <c r="F146" s="3">
        <f t="shared" si="245"/>
        <v>0</v>
      </c>
      <c r="G146" s="3">
        <f t="shared" si="245"/>
        <v>0</v>
      </c>
      <c r="H146" s="3">
        <f t="shared" si="245"/>
        <v>0</v>
      </c>
      <c r="I146" s="3">
        <f t="shared" si="245"/>
        <v>0</v>
      </c>
      <c r="J146" s="3">
        <f t="shared" si="245"/>
        <v>0</v>
      </c>
      <c r="K146" s="3">
        <f t="shared" si="245"/>
        <v>0</v>
      </c>
      <c r="L146" s="3">
        <f t="shared" si="245"/>
        <v>0</v>
      </c>
      <c r="M146" s="3">
        <f t="shared" si="245"/>
        <v>0</v>
      </c>
      <c r="N146" s="3">
        <f t="shared" si="245"/>
        <v>0</v>
      </c>
      <c r="O146" s="3"/>
      <c r="P146" s="3"/>
      <c r="Q146" s="16"/>
      <c r="R146" s="14"/>
    </row>
    <row r="147" spans="1:21" x14ac:dyDescent="0.2">
      <c r="A147" s="15"/>
      <c r="B147" s="4"/>
      <c r="C147" s="5" t="s">
        <v>18</v>
      </c>
      <c r="D147" s="3">
        <f t="shared" ref="D147:N147" si="246">(D146*100)/D$181</f>
        <v>0</v>
      </c>
      <c r="E147" s="3">
        <f t="shared" si="246"/>
        <v>0</v>
      </c>
      <c r="F147" s="3">
        <f t="shared" si="246"/>
        <v>0</v>
      </c>
      <c r="G147" s="3">
        <f t="shared" si="246"/>
        <v>0</v>
      </c>
      <c r="H147" s="3">
        <f t="shared" si="246"/>
        <v>0</v>
      </c>
      <c r="I147" s="3">
        <f t="shared" si="246"/>
        <v>0</v>
      </c>
      <c r="J147" s="3">
        <f t="shared" si="246"/>
        <v>0</v>
      </c>
      <c r="K147" s="3">
        <f t="shared" si="246"/>
        <v>0</v>
      </c>
      <c r="L147" s="3">
        <f t="shared" si="246"/>
        <v>0</v>
      </c>
      <c r="M147" s="3">
        <f t="shared" si="246"/>
        <v>0</v>
      </c>
      <c r="N147" s="3">
        <f t="shared" si="246"/>
        <v>0</v>
      </c>
      <c r="O147" s="3"/>
      <c r="P147" s="3"/>
      <c r="Q147" s="16"/>
      <c r="R147" s="14"/>
    </row>
    <row r="148" spans="1:21" ht="43.5" thickBot="1" x14ac:dyDescent="0.25">
      <c r="A148" s="21" t="s">
        <v>69</v>
      </c>
      <c r="B148" s="11">
        <v>5.0999999999999996</v>
      </c>
      <c r="C148" s="12" t="s">
        <v>19</v>
      </c>
      <c r="D148" s="13">
        <f t="shared" ref="D148:N148" si="247">(D$3*D147)/100</f>
        <v>0</v>
      </c>
      <c r="E148" s="13">
        <f t="shared" si="247"/>
        <v>0</v>
      </c>
      <c r="F148" s="13">
        <f t="shared" si="247"/>
        <v>0</v>
      </c>
      <c r="G148" s="13">
        <f t="shared" si="247"/>
        <v>0</v>
      </c>
      <c r="H148" s="13">
        <f t="shared" si="247"/>
        <v>0</v>
      </c>
      <c r="I148" s="13">
        <f t="shared" si="247"/>
        <v>0</v>
      </c>
      <c r="J148" s="13">
        <f t="shared" si="247"/>
        <v>0</v>
      </c>
      <c r="K148" s="13">
        <f t="shared" si="247"/>
        <v>0</v>
      </c>
      <c r="L148" s="13">
        <f t="shared" si="247"/>
        <v>0</v>
      </c>
      <c r="M148" s="13">
        <f t="shared" si="247"/>
        <v>0</v>
      </c>
      <c r="N148" s="13">
        <f t="shared" si="247"/>
        <v>0</v>
      </c>
      <c r="O148" s="13">
        <f>SUM(D148:N148)</f>
        <v>0</v>
      </c>
      <c r="P148" s="13">
        <f>(100*O148)/$O$181</f>
        <v>0</v>
      </c>
      <c r="Q148" s="18">
        <f t="shared" ref="Q148" si="248">(1000000*P148)/100</f>
        <v>0</v>
      </c>
      <c r="R148" s="30">
        <f t="shared" ref="R148" si="249">O148-G148-H148-J148-L148-N148</f>
        <v>0</v>
      </c>
      <c r="S148" s="13" t="e">
        <f t="shared" ref="S148" si="250">(100*R148)/$R$181</f>
        <v>#DIV/0!</v>
      </c>
      <c r="T148" s="18" t="e">
        <f t="shared" ref="T148" si="251">(1000000*S148)/100</f>
        <v>#DIV/0!</v>
      </c>
      <c r="U148" s="13" t="e">
        <f t="shared" ref="U148" si="252">Q148-T148</f>
        <v>#DIV/0!</v>
      </c>
    </row>
    <row r="149" spans="1:21" s="6" customFormat="1" ht="15" thickTop="1" x14ac:dyDescent="0.2">
      <c r="A149" s="19"/>
      <c r="B149" s="7"/>
      <c r="C149" s="8" t="s">
        <v>41</v>
      </c>
      <c r="D149" s="9"/>
      <c r="E149" s="9"/>
      <c r="F149" s="9"/>
      <c r="G149" s="9"/>
      <c r="H149" s="9"/>
      <c r="I149" s="9"/>
      <c r="J149" s="9"/>
      <c r="K149" s="9"/>
      <c r="L149" s="9">
        <v>1E-3</v>
      </c>
      <c r="M149" s="9"/>
      <c r="N149" s="9"/>
      <c r="O149" s="9"/>
      <c r="P149" s="9"/>
      <c r="Q149" s="20"/>
      <c r="R149" s="14"/>
      <c r="S149" s="1"/>
      <c r="T149" s="1"/>
      <c r="U149" s="1"/>
    </row>
    <row r="150" spans="1:21" x14ac:dyDescent="0.2">
      <c r="A150" s="15"/>
      <c r="B150" s="4"/>
      <c r="C150" s="5" t="s">
        <v>40</v>
      </c>
      <c r="D150" s="3">
        <f t="shared" ref="D150:N150" si="253">D149*$B$152</f>
        <v>0</v>
      </c>
      <c r="E150" s="3">
        <f t="shared" si="253"/>
        <v>0</v>
      </c>
      <c r="F150" s="3">
        <f t="shared" si="253"/>
        <v>0</v>
      </c>
      <c r="G150" s="3">
        <f t="shared" si="253"/>
        <v>0</v>
      </c>
      <c r="H150" s="3">
        <f t="shared" si="253"/>
        <v>0</v>
      </c>
      <c r="I150" s="3">
        <f t="shared" si="253"/>
        <v>0</v>
      </c>
      <c r="J150" s="3">
        <f t="shared" si="253"/>
        <v>0</v>
      </c>
      <c r="K150" s="3">
        <f t="shared" si="253"/>
        <v>0</v>
      </c>
      <c r="L150" s="3">
        <f t="shared" si="253"/>
        <v>2.6000000000000003E-3</v>
      </c>
      <c r="M150" s="3">
        <f t="shared" si="253"/>
        <v>0</v>
      </c>
      <c r="N150" s="3">
        <f t="shared" si="253"/>
        <v>0</v>
      </c>
      <c r="O150" s="3"/>
      <c r="P150" s="3"/>
      <c r="Q150" s="16"/>
      <c r="R150" s="14"/>
    </row>
    <row r="151" spans="1:21" x14ac:dyDescent="0.2">
      <c r="A151" s="15"/>
      <c r="B151" s="4"/>
      <c r="C151" s="5" t="s">
        <v>18</v>
      </c>
      <c r="D151" s="3">
        <f t="shared" ref="D151:N151" si="254">(D150*100)/D$181</f>
        <v>0</v>
      </c>
      <c r="E151" s="3">
        <f t="shared" si="254"/>
        <v>0</v>
      </c>
      <c r="F151" s="3">
        <f t="shared" si="254"/>
        <v>0</v>
      </c>
      <c r="G151" s="3">
        <f t="shared" si="254"/>
        <v>0</v>
      </c>
      <c r="H151" s="3">
        <f t="shared" si="254"/>
        <v>0</v>
      </c>
      <c r="I151" s="3">
        <f t="shared" si="254"/>
        <v>0</v>
      </c>
      <c r="J151" s="3">
        <f t="shared" si="254"/>
        <v>0</v>
      </c>
      <c r="K151" s="3">
        <f t="shared" si="254"/>
        <v>0</v>
      </c>
      <c r="L151" s="3">
        <f t="shared" si="254"/>
        <v>7.9085239287600179E-4</v>
      </c>
      <c r="M151" s="3">
        <f t="shared" si="254"/>
        <v>0</v>
      </c>
      <c r="N151" s="3">
        <f t="shared" si="254"/>
        <v>0</v>
      </c>
      <c r="O151" s="3"/>
      <c r="P151" s="3"/>
      <c r="Q151" s="16"/>
      <c r="R151" s="14"/>
    </row>
    <row r="152" spans="1:21" s="10" customFormat="1" ht="15" thickBot="1" x14ac:dyDescent="0.25">
      <c r="A152" s="17" t="s">
        <v>71</v>
      </c>
      <c r="B152" s="11">
        <v>2.6</v>
      </c>
      <c r="C152" s="12" t="s">
        <v>19</v>
      </c>
      <c r="D152" s="13">
        <f t="shared" ref="D152:N152" si="255">(D$3*D151)/100</f>
        <v>0</v>
      </c>
      <c r="E152" s="13">
        <f t="shared" si="255"/>
        <v>0</v>
      </c>
      <c r="F152" s="13">
        <f t="shared" si="255"/>
        <v>0</v>
      </c>
      <c r="G152" s="13">
        <f t="shared" si="255"/>
        <v>0</v>
      </c>
      <c r="H152" s="13">
        <f t="shared" si="255"/>
        <v>0</v>
      </c>
      <c r="I152" s="13">
        <f t="shared" si="255"/>
        <v>0</v>
      </c>
      <c r="J152" s="13">
        <f t="shared" si="255"/>
        <v>0</v>
      </c>
      <c r="K152" s="13">
        <f t="shared" si="255"/>
        <v>0</v>
      </c>
      <c r="L152" s="13">
        <f t="shared" si="255"/>
        <v>3.2108607150765671E-6</v>
      </c>
      <c r="M152" s="13">
        <f t="shared" si="255"/>
        <v>0</v>
      </c>
      <c r="N152" s="13">
        <f t="shared" si="255"/>
        <v>0</v>
      </c>
      <c r="O152" s="13">
        <f>SUM(D152:N152)</f>
        <v>3.2108607150765671E-6</v>
      </c>
      <c r="P152" s="13">
        <f>(100*O152)/$O$181</f>
        <v>2.47766127880691E-7</v>
      </c>
      <c r="Q152" s="18">
        <f t="shared" ref="Q152" si="256">(1000000*P152)/100</f>
        <v>2.4776612788069098E-3</v>
      </c>
      <c r="R152" s="30">
        <f t="shared" ref="R152" si="257">O152-G152-H152-J152-L152-N152</f>
        <v>0</v>
      </c>
      <c r="S152" s="13" t="e">
        <f t="shared" ref="S152" si="258">(100*R152)/$R$181</f>
        <v>#DIV/0!</v>
      </c>
      <c r="T152" s="18" t="e">
        <f t="shared" ref="T152" si="259">(1000000*S152)/100</f>
        <v>#DIV/0!</v>
      </c>
      <c r="U152" s="13" t="e">
        <f t="shared" ref="U152" si="260">Q152-T152</f>
        <v>#DIV/0!</v>
      </c>
    </row>
    <row r="153" spans="1:21" s="6" customFormat="1" ht="15" thickTop="1" x14ac:dyDescent="0.2">
      <c r="A153" s="19"/>
      <c r="B153" s="7"/>
      <c r="C153" s="8" t="s">
        <v>41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20"/>
      <c r="R153" s="14"/>
      <c r="S153" s="1"/>
      <c r="T153" s="1"/>
      <c r="U153" s="1"/>
    </row>
    <row r="154" spans="1:21" x14ac:dyDescent="0.2">
      <c r="A154" s="15"/>
      <c r="B154" s="4"/>
      <c r="C154" s="5" t="s">
        <v>40</v>
      </c>
      <c r="D154" s="3">
        <f t="shared" ref="D154:N154" si="261">D153*$B$156</f>
        <v>0</v>
      </c>
      <c r="E154" s="3">
        <f t="shared" si="261"/>
        <v>0</v>
      </c>
      <c r="F154" s="3">
        <f t="shared" si="261"/>
        <v>0</v>
      </c>
      <c r="G154" s="3">
        <f t="shared" si="261"/>
        <v>0</v>
      </c>
      <c r="H154" s="3">
        <f t="shared" si="261"/>
        <v>0</v>
      </c>
      <c r="I154" s="3">
        <f t="shared" si="261"/>
        <v>0</v>
      </c>
      <c r="J154" s="3">
        <f t="shared" si="261"/>
        <v>0</v>
      </c>
      <c r="K154" s="3">
        <f t="shared" si="261"/>
        <v>0</v>
      </c>
      <c r="L154" s="3">
        <f t="shared" si="261"/>
        <v>0</v>
      </c>
      <c r="M154" s="3">
        <f t="shared" si="261"/>
        <v>0</v>
      </c>
      <c r="N154" s="3">
        <f t="shared" si="261"/>
        <v>0</v>
      </c>
      <c r="O154" s="3"/>
      <c r="P154" s="3"/>
      <c r="Q154" s="16"/>
      <c r="R154" s="14"/>
    </row>
    <row r="155" spans="1:21" x14ac:dyDescent="0.2">
      <c r="A155" s="15"/>
      <c r="B155" s="4"/>
      <c r="C155" s="5" t="s">
        <v>18</v>
      </c>
      <c r="D155" s="3">
        <f t="shared" ref="D155:N155" si="262">(D154*100)/D$181</f>
        <v>0</v>
      </c>
      <c r="E155" s="3">
        <f t="shared" si="262"/>
        <v>0</v>
      </c>
      <c r="F155" s="3">
        <f t="shared" si="262"/>
        <v>0</v>
      </c>
      <c r="G155" s="3">
        <f t="shared" si="262"/>
        <v>0</v>
      </c>
      <c r="H155" s="3">
        <f t="shared" si="262"/>
        <v>0</v>
      </c>
      <c r="I155" s="3">
        <f t="shared" si="262"/>
        <v>0</v>
      </c>
      <c r="J155" s="3">
        <f t="shared" si="262"/>
        <v>0</v>
      </c>
      <c r="K155" s="3">
        <f t="shared" si="262"/>
        <v>0</v>
      </c>
      <c r="L155" s="3">
        <f t="shared" si="262"/>
        <v>0</v>
      </c>
      <c r="M155" s="3">
        <f t="shared" si="262"/>
        <v>0</v>
      </c>
      <c r="N155" s="3">
        <f t="shared" si="262"/>
        <v>0</v>
      </c>
      <c r="O155" s="3"/>
      <c r="P155" s="3"/>
      <c r="Q155" s="16"/>
      <c r="R155" s="14"/>
    </row>
    <row r="156" spans="1:21" s="10" customFormat="1" ht="15" thickBot="1" x14ac:dyDescent="0.25">
      <c r="A156" s="17" t="s">
        <v>72</v>
      </c>
      <c r="B156" s="11">
        <v>1.8</v>
      </c>
      <c r="C156" s="12" t="s">
        <v>19</v>
      </c>
      <c r="D156" s="13">
        <f t="shared" ref="D156:N156" si="263">(D$3*D155)/100</f>
        <v>0</v>
      </c>
      <c r="E156" s="13">
        <f t="shared" si="263"/>
        <v>0</v>
      </c>
      <c r="F156" s="13">
        <f t="shared" si="263"/>
        <v>0</v>
      </c>
      <c r="G156" s="13">
        <f t="shared" si="263"/>
        <v>0</v>
      </c>
      <c r="H156" s="13">
        <f t="shared" si="263"/>
        <v>0</v>
      </c>
      <c r="I156" s="13">
        <f t="shared" si="263"/>
        <v>0</v>
      </c>
      <c r="J156" s="13">
        <f t="shared" si="263"/>
        <v>0</v>
      </c>
      <c r="K156" s="13">
        <f t="shared" si="263"/>
        <v>0</v>
      </c>
      <c r="L156" s="13">
        <f t="shared" si="263"/>
        <v>0</v>
      </c>
      <c r="M156" s="13">
        <f t="shared" si="263"/>
        <v>0</v>
      </c>
      <c r="N156" s="13">
        <f t="shared" si="263"/>
        <v>0</v>
      </c>
      <c r="O156" s="13">
        <f>SUM(D156:N156)</f>
        <v>0</v>
      </c>
      <c r="P156" s="13">
        <f>(100*O156)/$O$181</f>
        <v>0</v>
      </c>
      <c r="Q156" s="18">
        <f t="shared" ref="Q156" si="264">(1000000*P156)/100</f>
        <v>0</v>
      </c>
      <c r="R156" s="30">
        <f t="shared" ref="R156" si="265">O156-G156-H156-J156-L156-N156</f>
        <v>0</v>
      </c>
      <c r="S156" s="13" t="e">
        <f t="shared" ref="S156" si="266">(100*R156)/$R$181</f>
        <v>#DIV/0!</v>
      </c>
      <c r="T156" s="18" t="e">
        <f t="shared" ref="T156" si="267">(1000000*S156)/100</f>
        <v>#DIV/0!</v>
      </c>
      <c r="U156" s="13" t="e">
        <f t="shared" ref="U156" si="268">Q156-T156</f>
        <v>#DIV/0!</v>
      </c>
    </row>
    <row r="157" spans="1:21" s="6" customFormat="1" ht="15" thickTop="1" x14ac:dyDescent="0.2">
      <c r="A157" s="19"/>
      <c r="B157" s="7"/>
      <c r="C157" s="8" t="s">
        <v>41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20"/>
      <c r="R157" s="14"/>
      <c r="S157" s="1"/>
      <c r="T157" s="1"/>
      <c r="U157" s="1"/>
    </row>
    <row r="158" spans="1:21" x14ac:dyDescent="0.2">
      <c r="A158" s="15"/>
      <c r="B158" s="4"/>
      <c r="C158" s="5" t="s">
        <v>40</v>
      </c>
      <c r="D158" s="3">
        <f t="shared" ref="D158:N158" si="269">D157*$B$160</f>
        <v>0</v>
      </c>
      <c r="E158" s="3">
        <f t="shared" si="269"/>
        <v>0</v>
      </c>
      <c r="F158" s="3">
        <f t="shared" si="269"/>
        <v>0</v>
      </c>
      <c r="G158" s="3">
        <f t="shared" si="269"/>
        <v>0</v>
      </c>
      <c r="H158" s="3">
        <f t="shared" si="269"/>
        <v>0</v>
      </c>
      <c r="I158" s="3">
        <f t="shared" si="269"/>
        <v>0</v>
      </c>
      <c r="J158" s="3">
        <f t="shared" si="269"/>
        <v>0</v>
      </c>
      <c r="K158" s="3">
        <f t="shared" si="269"/>
        <v>0</v>
      </c>
      <c r="L158" s="3">
        <f t="shared" si="269"/>
        <v>0</v>
      </c>
      <c r="M158" s="3">
        <f t="shared" si="269"/>
        <v>0</v>
      </c>
      <c r="N158" s="3">
        <f t="shared" si="269"/>
        <v>0</v>
      </c>
      <c r="O158" s="3"/>
      <c r="P158" s="3"/>
      <c r="Q158" s="16"/>
      <c r="R158" s="14"/>
    </row>
    <row r="159" spans="1:21" x14ac:dyDescent="0.2">
      <c r="A159" s="15"/>
      <c r="B159" s="4"/>
      <c r="C159" s="5" t="s">
        <v>18</v>
      </c>
      <c r="D159" s="3">
        <f t="shared" ref="D159:N159" si="270">(D158*100)/D$181</f>
        <v>0</v>
      </c>
      <c r="E159" s="3">
        <f t="shared" si="270"/>
        <v>0</v>
      </c>
      <c r="F159" s="3">
        <f t="shared" si="270"/>
        <v>0</v>
      </c>
      <c r="G159" s="3">
        <f t="shared" si="270"/>
        <v>0</v>
      </c>
      <c r="H159" s="3">
        <f t="shared" si="270"/>
        <v>0</v>
      </c>
      <c r="I159" s="3">
        <f t="shared" si="270"/>
        <v>0</v>
      </c>
      <c r="J159" s="3">
        <f t="shared" si="270"/>
        <v>0</v>
      </c>
      <c r="K159" s="3">
        <f t="shared" si="270"/>
        <v>0</v>
      </c>
      <c r="L159" s="3">
        <f t="shared" si="270"/>
        <v>0</v>
      </c>
      <c r="M159" s="3">
        <f t="shared" si="270"/>
        <v>0</v>
      </c>
      <c r="N159" s="3">
        <f t="shared" si="270"/>
        <v>0</v>
      </c>
      <c r="O159" s="3"/>
      <c r="P159" s="3"/>
      <c r="Q159" s="16"/>
      <c r="R159" s="14"/>
    </row>
    <row r="160" spans="1:21" s="10" customFormat="1" ht="15" thickBot="1" x14ac:dyDescent="0.25">
      <c r="A160" s="17" t="s">
        <v>70</v>
      </c>
      <c r="B160" s="11">
        <v>1.5</v>
      </c>
      <c r="C160" s="12" t="s">
        <v>19</v>
      </c>
      <c r="D160" s="13">
        <f t="shared" ref="D160:N160" si="271">(D$3*D159)/100</f>
        <v>0</v>
      </c>
      <c r="E160" s="13">
        <f t="shared" si="271"/>
        <v>0</v>
      </c>
      <c r="F160" s="13">
        <f t="shared" si="271"/>
        <v>0</v>
      </c>
      <c r="G160" s="13">
        <f t="shared" si="271"/>
        <v>0</v>
      </c>
      <c r="H160" s="13">
        <f t="shared" si="271"/>
        <v>0</v>
      </c>
      <c r="I160" s="13">
        <f t="shared" si="271"/>
        <v>0</v>
      </c>
      <c r="J160" s="13">
        <f t="shared" si="271"/>
        <v>0</v>
      </c>
      <c r="K160" s="13">
        <f t="shared" si="271"/>
        <v>0</v>
      </c>
      <c r="L160" s="13">
        <f t="shared" si="271"/>
        <v>0</v>
      </c>
      <c r="M160" s="13">
        <f t="shared" si="271"/>
        <v>0</v>
      </c>
      <c r="N160" s="13">
        <f t="shared" si="271"/>
        <v>0</v>
      </c>
      <c r="O160" s="13">
        <f>SUM(D160:N160)</f>
        <v>0</v>
      </c>
      <c r="P160" s="13">
        <f>(100*O160)/$O$181</f>
        <v>0</v>
      </c>
      <c r="Q160" s="18">
        <f t="shared" ref="Q160" si="272">(1000000*P160)/100</f>
        <v>0</v>
      </c>
      <c r="R160" s="30">
        <f t="shared" ref="R160" si="273">O160-G160-H160-J160-L160-N160</f>
        <v>0</v>
      </c>
      <c r="S160" s="13" t="e">
        <f t="shared" ref="S160" si="274">(100*R160)/$R$181</f>
        <v>#DIV/0!</v>
      </c>
      <c r="T160" s="18" t="e">
        <f t="shared" ref="T160" si="275">(1000000*S160)/100</f>
        <v>#DIV/0!</v>
      </c>
      <c r="U160" s="13" t="e">
        <f t="shared" ref="U160" si="276">Q160-T160</f>
        <v>#DIV/0!</v>
      </c>
    </row>
    <row r="161" spans="1:21" s="6" customFormat="1" ht="15" thickTop="1" x14ac:dyDescent="0.2">
      <c r="A161" s="19"/>
      <c r="B161" s="7"/>
      <c r="C161" s="8" t="s">
        <v>41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20"/>
      <c r="R161" s="14"/>
      <c r="S161" s="1"/>
      <c r="T161" s="1"/>
      <c r="U161" s="1"/>
    </row>
    <row r="162" spans="1:21" x14ac:dyDescent="0.2">
      <c r="A162" s="15"/>
      <c r="B162" s="4"/>
      <c r="C162" s="5" t="s">
        <v>40</v>
      </c>
      <c r="D162" s="3">
        <f t="shared" ref="D162:N162" si="277">D161*$B$164</f>
        <v>0</v>
      </c>
      <c r="E162" s="3">
        <f t="shared" si="277"/>
        <v>0</v>
      </c>
      <c r="F162" s="3">
        <f t="shared" si="277"/>
        <v>0</v>
      </c>
      <c r="G162" s="3">
        <f t="shared" si="277"/>
        <v>0</v>
      </c>
      <c r="H162" s="3">
        <f t="shared" si="277"/>
        <v>0</v>
      </c>
      <c r="I162" s="3">
        <f t="shared" si="277"/>
        <v>0</v>
      </c>
      <c r="J162" s="3">
        <f t="shared" si="277"/>
        <v>0</v>
      </c>
      <c r="K162" s="3">
        <f t="shared" si="277"/>
        <v>0</v>
      </c>
      <c r="L162" s="3">
        <f t="shared" si="277"/>
        <v>0</v>
      </c>
      <c r="M162" s="3">
        <f t="shared" si="277"/>
        <v>0</v>
      </c>
      <c r="N162" s="3">
        <f t="shared" si="277"/>
        <v>0</v>
      </c>
      <c r="O162" s="3"/>
      <c r="P162" s="3"/>
      <c r="Q162" s="16"/>
      <c r="R162" s="14"/>
    </row>
    <row r="163" spans="1:21" x14ac:dyDescent="0.2">
      <c r="A163" s="15"/>
      <c r="B163" s="4"/>
      <c r="C163" s="5" t="s">
        <v>18</v>
      </c>
      <c r="D163" s="3">
        <f t="shared" ref="D163:N163" si="278">(D162*100)/D$181</f>
        <v>0</v>
      </c>
      <c r="E163" s="3">
        <f t="shared" si="278"/>
        <v>0</v>
      </c>
      <c r="F163" s="3">
        <f t="shared" si="278"/>
        <v>0</v>
      </c>
      <c r="G163" s="3">
        <f t="shared" si="278"/>
        <v>0</v>
      </c>
      <c r="H163" s="3">
        <f t="shared" si="278"/>
        <v>0</v>
      </c>
      <c r="I163" s="3">
        <f t="shared" si="278"/>
        <v>0</v>
      </c>
      <c r="J163" s="3">
        <f t="shared" si="278"/>
        <v>0</v>
      </c>
      <c r="K163" s="3">
        <f t="shared" si="278"/>
        <v>0</v>
      </c>
      <c r="L163" s="3">
        <f t="shared" si="278"/>
        <v>0</v>
      </c>
      <c r="M163" s="3">
        <f t="shared" si="278"/>
        <v>0</v>
      </c>
      <c r="N163" s="3">
        <f t="shared" si="278"/>
        <v>0</v>
      </c>
      <c r="O163" s="3"/>
      <c r="P163" s="3"/>
      <c r="Q163" s="16"/>
      <c r="R163" s="14"/>
    </row>
    <row r="164" spans="1:21" s="10" customFormat="1" ht="15" thickBot="1" x14ac:dyDescent="0.25">
      <c r="A164" s="17" t="s">
        <v>62</v>
      </c>
      <c r="B164" s="11"/>
      <c r="C164" s="12" t="s">
        <v>19</v>
      </c>
      <c r="D164" s="13">
        <f t="shared" ref="D164:N164" si="279">(D$3*D163)/100</f>
        <v>0</v>
      </c>
      <c r="E164" s="13">
        <f t="shared" si="279"/>
        <v>0</v>
      </c>
      <c r="F164" s="13">
        <f t="shared" si="279"/>
        <v>0</v>
      </c>
      <c r="G164" s="13">
        <f t="shared" si="279"/>
        <v>0</v>
      </c>
      <c r="H164" s="13">
        <f t="shared" si="279"/>
        <v>0</v>
      </c>
      <c r="I164" s="13">
        <f t="shared" si="279"/>
        <v>0</v>
      </c>
      <c r="J164" s="13">
        <f t="shared" si="279"/>
        <v>0</v>
      </c>
      <c r="K164" s="13">
        <f t="shared" si="279"/>
        <v>0</v>
      </c>
      <c r="L164" s="13">
        <f t="shared" si="279"/>
        <v>0</v>
      </c>
      <c r="M164" s="13">
        <f t="shared" si="279"/>
        <v>0</v>
      </c>
      <c r="N164" s="13">
        <f t="shared" si="279"/>
        <v>0</v>
      </c>
      <c r="O164" s="13">
        <f>SUM(D164:N164)</f>
        <v>0</v>
      </c>
      <c r="P164" s="13">
        <f>(100*O164)/$O$181</f>
        <v>0</v>
      </c>
      <c r="Q164" s="18">
        <f t="shared" ref="Q164" si="280">(1000000*P164)/100</f>
        <v>0</v>
      </c>
      <c r="R164" s="30">
        <f t="shared" ref="R164" si="281">O164-G164-H164-J164-L164-N164</f>
        <v>0</v>
      </c>
      <c r="S164" s="13" t="e">
        <f t="shared" ref="S164" si="282">(100*R164)/$R$181</f>
        <v>#DIV/0!</v>
      </c>
      <c r="T164" s="18" t="e">
        <f t="shared" ref="T164" si="283">(1000000*S164)/100</f>
        <v>#DIV/0!</v>
      </c>
      <c r="U164" s="13" t="e">
        <f t="shared" ref="U164" si="284">Q164-T164</f>
        <v>#DIV/0!</v>
      </c>
    </row>
    <row r="165" spans="1:21" s="6" customFormat="1" ht="15" thickTop="1" x14ac:dyDescent="0.2">
      <c r="A165" s="19"/>
      <c r="B165" s="7"/>
      <c r="C165" s="8" t="s">
        <v>41</v>
      </c>
      <c r="D165" s="9">
        <v>10</v>
      </c>
      <c r="E165" s="9"/>
      <c r="F165" s="9"/>
      <c r="G165" s="9">
        <v>0.5</v>
      </c>
      <c r="H165" s="9"/>
      <c r="I165" s="9"/>
      <c r="J165" s="9"/>
      <c r="K165" s="9"/>
      <c r="L165" s="9"/>
      <c r="M165" s="9"/>
      <c r="N165" s="9"/>
      <c r="O165" s="9"/>
      <c r="P165" s="9"/>
      <c r="Q165" s="20"/>
      <c r="R165" s="14"/>
      <c r="S165" s="1"/>
      <c r="T165" s="1"/>
      <c r="U165" s="1"/>
    </row>
    <row r="166" spans="1:21" x14ac:dyDescent="0.2">
      <c r="A166" s="15"/>
      <c r="B166" s="4"/>
      <c r="C166" s="5" t="s">
        <v>40</v>
      </c>
      <c r="D166" s="3">
        <f t="shared" ref="D166:N166" si="285">D165*$B$168</f>
        <v>0</v>
      </c>
      <c r="E166" s="3">
        <f t="shared" si="285"/>
        <v>0</v>
      </c>
      <c r="F166" s="3">
        <f t="shared" si="285"/>
        <v>0</v>
      </c>
      <c r="G166" s="3">
        <f t="shared" si="285"/>
        <v>0</v>
      </c>
      <c r="H166" s="3">
        <f t="shared" si="285"/>
        <v>0</v>
      </c>
      <c r="I166" s="3">
        <f t="shared" si="285"/>
        <v>0</v>
      </c>
      <c r="J166" s="3">
        <f t="shared" si="285"/>
        <v>0</v>
      </c>
      <c r="K166" s="3">
        <f t="shared" si="285"/>
        <v>0</v>
      </c>
      <c r="L166" s="3">
        <f t="shared" si="285"/>
        <v>0</v>
      </c>
      <c r="M166" s="3">
        <f t="shared" si="285"/>
        <v>0</v>
      </c>
      <c r="N166" s="3">
        <f t="shared" si="285"/>
        <v>0</v>
      </c>
      <c r="O166" s="3"/>
      <c r="P166" s="3"/>
      <c r="Q166" s="16"/>
      <c r="R166" s="14"/>
    </row>
    <row r="167" spans="1:21" x14ac:dyDescent="0.2">
      <c r="A167" s="15"/>
      <c r="B167" s="4"/>
      <c r="C167" s="5" t="s">
        <v>18</v>
      </c>
      <c r="D167" s="3">
        <f t="shared" ref="D167:N167" si="286">(D166*100)/D$181</f>
        <v>0</v>
      </c>
      <c r="E167" s="3">
        <f t="shared" si="286"/>
        <v>0</v>
      </c>
      <c r="F167" s="3">
        <f t="shared" si="286"/>
        <v>0</v>
      </c>
      <c r="G167" s="3">
        <f t="shared" si="286"/>
        <v>0</v>
      </c>
      <c r="H167" s="3">
        <f t="shared" si="286"/>
        <v>0</v>
      </c>
      <c r="I167" s="3">
        <f t="shared" si="286"/>
        <v>0</v>
      </c>
      <c r="J167" s="3">
        <f t="shared" si="286"/>
        <v>0</v>
      </c>
      <c r="K167" s="3">
        <f t="shared" si="286"/>
        <v>0</v>
      </c>
      <c r="L167" s="3">
        <f t="shared" si="286"/>
        <v>0</v>
      </c>
      <c r="M167" s="3">
        <f t="shared" si="286"/>
        <v>0</v>
      </c>
      <c r="N167" s="3">
        <f t="shared" si="286"/>
        <v>0</v>
      </c>
      <c r="O167" s="3"/>
      <c r="P167" s="3"/>
      <c r="Q167" s="16"/>
      <c r="R167" s="14"/>
    </row>
    <row r="168" spans="1:21" s="10" customFormat="1" ht="15" thickBot="1" x14ac:dyDescent="0.25">
      <c r="A168" s="17" t="s">
        <v>73</v>
      </c>
      <c r="B168" s="31"/>
      <c r="C168" s="12" t="s">
        <v>19</v>
      </c>
      <c r="D168" s="13">
        <f t="shared" ref="D168:N168" si="287">(D$3*D167)/100</f>
        <v>0</v>
      </c>
      <c r="E168" s="13">
        <f t="shared" si="287"/>
        <v>0</v>
      </c>
      <c r="F168" s="13">
        <f t="shared" si="287"/>
        <v>0</v>
      </c>
      <c r="G168" s="13">
        <f t="shared" si="287"/>
        <v>0</v>
      </c>
      <c r="H168" s="13">
        <f t="shared" si="287"/>
        <v>0</v>
      </c>
      <c r="I168" s="13">
        <f t="shared" si="287"/>
        <v>0</v>
      </c>
      <c r="J168" s="13">
        <f t="shared" si="287"/>
        <v>0</v>
      </c>
      <c r="K168" s="13">
        <f t="shared" si="287"/>
        <v>0</v>
      </c>
      <c r="L168" s="13">
        <f t="shared" si="287"/>
        <v>0</v>
      </c>
      <c r="M168" s="13">
        <f t="shared" si="287"/>
        <v>0</v>
      </c>
      <c r="N168" s="13">
        <f t="shared" si="287"/>
        <v>0</v>
      </c>
      <c r="O168" s="13">
        <f>SUM(D168:N168)</f>
        <v>0</v>
      </c>
      <c r="P168" s="13">
        <f>(100*O168)/$O$181</f>
        <v>0</v>
      </c>
      <c r="Q168" s="18">
        <f t="shared" ref="Q168" si="288">(1000000*P168)/100</f>
        <v>0</v>
      </c>
      <c r="R168" s="30">
        <f t="shared" ref="R168" si="289">O168-G168-H168-J168-L168-N168</f>
        <v>0</v>
      </c>
      <c r="S168" s="13" t="e">
        <f t="shared" ref="S168" si="290">(100*R168)/$R$181</f>
        <v>#DIV/0!</v>
      </c>
      <c r="T168" s="18" t="e">
        <f t="shared" ref="T168" si="291">(1000000*S168)/100</f>
        <v>#DIV/0!</v>
      </c>
      <c r="U168" s="13" t="e">
        <f t="shared" ref="U168" si="292">Q168-T168</f>
        <v>#DIV/0!</v>
      </c>
    </row>
    <row r="169" spans="1:21" s="6" customFormat="1" ht="15" thickTop="1" x14ac:dyDescent="0.2">
      <c r="A169" s="19"/>
      <c r="B169" s="7"/>
      <c r="C169" s="8" t="s">
        <v>41</v>
      </c>
      <c r="D169" s="9">
        <v>15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20"/>
      <c r="R169" s="14"/>
      <c r="S169" s="1"/>
      <c r="T169" s="1"/>
      <c r="U169" s="1"/>
    </row>
    <row r="170" spans="1:21" x14ac:dyDescent="0.2">
      <c r="A170" s="15"/>
      <c r="B170" s="4"/>
      <c r="C170" s="5" t="s">
        <v>40</v>
      </c>
      <c r="D170" s="3">
        <f t="shared" ref="D170:N170" si="293">D169*$B$172</f>
        <v>0</v>
      </c>
      <c r="E170" s="3">
        <f t="shared" si="293"/>
        <v>0</v>
      </c>
      <c r="F170" s="3">
        <f t="shared" si="293"/>
        <v>0</v>
      </c>
      <c r="G170" s="3">
        <f t="shared" si="293"/>
        <v>0</v>
      </c>
      <c r="H170" s="3">
        <f t="shared" si="293"/>
        <v>0</v>
      </c>
      <c r="I170" s="3">
        <f t="shared" si="293"/>
        <v>0</v>
      </c>
      <c r="J170" s="3">
        <f t="shared" si="293"/>
        <v>0</v>
      </c>
      <c r="K170" s="3">
        <f t="shared" si="293"/>
        <v>0</v>
      </c>
      <c r="L170" s="3">
        <f t="shared" si="293"/>
        <v>0</v>
      </c>
      <c r="M170" s="3">
        <f t="shared" si="293"/>
        <v>0</v>
      </c>
      <c r="N170" s="3">
        <f t="shared" si="293"/>
        <v>0</v>
      </c>
      <c r="O170" s="3"/>
      <c r="P170" s="3"/>
      <c r="Q170" s="16"/>
      <c r="R170" s="14"/>
    </row>
    <row r="171" spans="1:21" x14ac:dyDescent="0.2">
      <c r="A171" s="15"/>
      <c r="B171" s="4"/>
      <c r="C171" s="5" t="s">
        <v>18</v>
      </c>
      <c r="D171" s="3">
        <f t="shared" ref="D171:N171" si="294">(D170*100)/D$181</f>
        <v>0</v>
      </c>
      <c r="E171" s="3">
        <f t="shared" si="294"/>
        <v>0</v>
      </c>
      <c r="F171" s="3">
        <f t="shared" si="294"/>
        <v>0</v>
      </c>
      <c r="G171" s="3">
        <f t="shared" si="294"/>
        <v>0</v>
      </c>
      <c r="H171" s="3">
        <f t="shared" si="294"/>
        <v>0</v>
      </c>
      <c r="I171" s="3">
        <f t="shared" si="294"/>
        <v>0</v>
      </c>
      <c r="J171" s="3">
        <f t="shared" si="294"/>
        <v>0</v>
      </c>
      <c r="K171" s="3">
        <f t="shared" si="294"/>
        <v>0</v>
      </c>
      <c r="L171" s="3">
        <f t="shared" si="294"/>
        <v>0</v>
      </c>
      <c r="M171" s="3">
        <f t="shared" si="294"/>
        <v>0</v>
      </c>
      <c r="N171" s="3">
        <f t="shared" si="294"/>
        <v>0</v>
      </c>
      <c r="O171" s="3"/>
      <c r="P171" s="3"/>
      <c r="Q171" s="16"/>
      <c r="R171" s="14"/>
    </row>
    <row r="172" spans="1:21" ht="15" thickBot="1" x14ac:dyDescent="0.25">
      <c r="A172" s="17" t="s">
        <v>74</v>
      </c>
      <c r="B172" s="31"/>
      <c r="C172" s="12" t="s">
        <v>19</v>
      </c>
      <c r="D172" s="13">
        <f t="shared" ref="D172:N172" si="295">(D$3*D171)/100</f>
        <v>0</v>
      </c>
      <c r="E172" s="13">
        <f t="shared" si="295"/>
        <v>0</v>
      </c>
      <c r="F172" s="13">
        <f t="shared" si="295"/>
        <v>0</v>
      </c>
      <c r="G172" s="13">
        <f t="shared" si="295"/>
        <v>0</v>
      </c>
      <c r="H172" s="13">
        <f t="shared" si="295"/>
        <v>0</v>
      </c>
      <c r="I172" s="13">
        <f t="shared" si="295"/>
        <v>0</v>
      </c>
      <c r="J172" s="13">
        <f t="shared" si="295"/>
        <v>0</v>
      </c>
      <c r="K172" s="13">
        <f t="shared" si="295"/>
        <v>0</v>
      </c>
      <c r="L172" s="13">
        <f t="shared" si="295"/>
        <v>0</v>
      </c>
      <c r="M172" s="13">
        <f t="shared" si="295"/>
        <v>0</v>
      </c>
      <c r="N172" s="13">
        <f t="shared" si="295"/>
        <v>0</v>
      </c>
      <c r="O172" s="13">
        <f>SUM(D172:N172)</f>
        <v>0</v>
      </c>
      <c r="P172" s="13">
        <f>(100*O172)/$O$181</f>
        <v>0</v>
      </c>
      <c r="Q172" s="18">
        <f t="shared" ref="Q172" si="296">(1000000*P172)/100</f>
        <v>0</v>
      </c>
      <c r="R172" s="30">
        <f t="shared" ref="R172" si="297">O172-G172-H172-J172-L172-N172</f>
        <v>0</v>
      </c>
      <c r="S172" s="13" t="e">
        <f t="shared" ref="S172" si="298">(100*R172)/$R$181</f>
        <v>#DIV/0!</v>
      </c>
      <c r="T172" s="18" t="e">
        <f t="shared" ref="T172" si="299">(1000000*S172)/100</f>
        <v>#DIV/0!</v>
      </c>
      <c r="U172" s="13" t="e">
        <f t="shared" ref="U172" si="300">Q172-T172</f>
        <v>#DIV/0!</v>
      </c>
    </row>
    <row r="173" spans="1:21" ht="15" thickTop="1" x14ac:dyDescent="0.2">
      <c r="A173" s="19"/>
      <c r="B173" s="7"/>
      <c r="C173" s="8" t="s">
        <v>41</v>
      </c>
      <c r="D173" s="9">
        <v>0.01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20"/>
      <c r="R173" s="14"/>
    </row>
    <row r="174" spans="1:21" x14ac:dyDescent="0.2">
      <c r="A174" s="15"/>
      <c r="B174" s="4"/>
      <c r="C174" s="5" t="s">
        <v>40</v>
      </c>
      <c r="D174" s="3">
        <f t="shared" ref="D174:N174" si="301">D173*$B$176</f>
        <v>0</v>
      </c>
      <c r="E174" s="3">
        <f t="shared" si="301"/>
        <v>0</v>
      </c>
      <c r="F174" s="3">
        <f t="shared" si="301"/>
        <v>0</v>
      </c>
      <c r="G174" s="3">
        <f t="shared" si="301"/>
        <v>0</v>
      </c>
      <c r="H174" s="3">
        <f t="shared" si="301"/>
        <v>0</v>
      </c>
      <c r="I174" s="3">
        <f t="shared" si="301"/>
        <v>0</v>
      </c>
      <c r="J174" s="3">
        <f t="shared" si="301"/>
        <v>0</v>
      </c>
      <c r="K174" s="3">
        <f t="shared" si="301"/>
        <v>0</v>
      </c>
      <c r="L174" s="3">
        <f t="shared" si="301"/>
        <v>0</v>
      </c>
      <c r="M174" s="3">
        <f t="shared" si="301"/>
        <v>0</v>
      </c>
      <c r="N174" s="3">
        <f t="shared" si="301"/>
        <v>0</v>
      </c>
      <c r="O174" s="3"/>
      <c r="P174" s="3"/>
      <c r="Q174" s="16"/>
      <c r="R174" s="14"/>
    </row>
    <row r="175" spans="1:21" x14ac:dyDescent="0.2">
      <c r="A175" s="15"/>
      <c r="B175" s="4"/>
      <c r="C175" s="5" t="s">
        <v>18</v>
      </c>
      <c r="D175" s="3">
        <f t="shared" ref="D175:N175" si="302">(D174*100)/D$181</f>
        <v>0</v>
      </c>
      <c r="E175" s="3">
        <f t="shared" si="302"/>
        <v>0</v>
      </c>
      <c r="F175" s="3">
        <f t="shared" si="302"/>
        <v>0</v>
      </c>
      <c r="G175" s="3">
        <f t="shared" si="302"/>
        <v>0</v>
      </c>
      <c r="H175" s="3">
        <f t="shared" si="302"/>
        <v>0</v>
      </c>
      <c r="I175" s="3">
        <f t="shared" si="302"/>
        <v>0</v>
      </c>
      <c r="J175" s="3">
        <f t="shared" si="302"/>
        <v>0</v>
      </c>
      <c r="K175" s="3">
        <f t="shared" si="302"/>
        <v>0</v>
      </c>
      <c r="L175" s="3">
        <f t="shared" si="302"/>
        <v>0</v>
      </c>
      <c r="M175" s="3">
        <f t="shared" si="302"/>
        <v>0</v>
      </c>
      <c r="N175" s="3">
        <f t="shared" si="302"/>
        <v>0</v>
      </c>
      <c r="O175" s="3"/>
      <c r="P175" s="3"/>
      <c r="Q175" s="16"/>
      <c r="R175" s="14"/>
    </row>
    <row r="176" spans="1:21" ht="29.25" thickBot="1" x14ac:dyDescent="0.25">
      <c r="A176" s="21" t="s">
        <v>75</v>
      </c>
      <c r="B176" s="11"/>
      <c r="C176" s="12" t="s">
        <v>19</v>
      </c>
      <c r="D176" s="13">
        <f t="shared" ref="D176:N176" si="303">(D$3*D175)/100</f>
        <v>0</v>
      </c>
      <c r="E176" s="13">
        <f t="shared" si="303"/>
        <v>0</v>
      </c>
      <c r="F176" s="13">
        <f t="shared" si="303"/>
        <v>0</v>
      </c>
      <c r="G176" s="13">
        <f t="shared" si="303"/>
        <v>0</v>
      </c>
      <c r="H176" s="13">
        <f t="shared" si="303"/>
        <v>0</v>
      </c>
      <c r="I176" s="13">
        <f t="shared" si="303"/>
        <v>0</v>
      </c>
      <c r="J176" s="13">
        <f t="shared" si="303"/>
        <v>0</v>
      </c>
      <c r="K176" s="13">
        <f t="shared" si="303"/>
        <v>0</v>
      </c>
      <c r="L176" s="13">
        <f t="shared" si="303"/>
        <v>0</v>
      </c>
      <c r="M176" s="13">
        <f t="shared" si="303"/>
        <v>0</v>
      </c>
      <c r="N176" s="13">
        <f t="shared" si="303"/>
        <v>0</v>
      </c>
      <c r="O176" s="13">
        <f>SUM(D176:N176)</f>
        <v>0</v>
      </c>
      <c r="P176" s="13">
        <f>(100*O176)/$O$181</f>
        <v>0</v>
      </c>
      <c r="Q176" s="18">
        <f t="shared" ref="Q176" si="304">(1000000*P176)/100</f>
        <v>0</v>
      </c>
      <c r="R176" s="30">
        <f t="shared" ref="R176" si="305">O176-G176-H176-J176-L176-N176</f>
        <v>0</v>
      </c>
      <c r="S176" s="13" t="e">
        <f t="shared" ref="S176" si="306">(100*R176)/$R$181</f>
        <v>#DIV/0!</v>
      </c>
      <c r="T176" s="18" t="e">
        <f t="shared" ref="T176" si="307">(1000000*S176)/100</f>
        <v>#DIV/0!</v>
      </c>
      <c r="U176" s="13" t="e">
        <f t="shared" ref="U176" si="308">Q176-T176</f>
        <v>#DIV/0!</v>
      </c>
    </row>
    <row r="177" spans="1:21" s="6" customFormat="1" ht="15" thickTop="1" x14ac:dyDescent="0.2">
      <c r="A177" s="19"/>
      <c r="B177" s="7"/>
      <c r="C177" s="8" t="s">
        <v>41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14"/>
      <c r="S177" s="1"/>
      <c r="T177" s="1"/>
      <c r="U177" s="1"/>
    </row>
    <row r="178" spans="1:21" x14ac:dyDescent="0.2">
      <c r="A178" s="15"/>
      <c r="B178" s="4"/>
      <c r="C178" s="5" t="s">
        <v>40</v>
      </c>
      <c r="D178" s="3">
        <f>D177*$B$180</f>
        <v>0</v>
      </c>
      <c r="E178" s="3">
        <f t="shared" ref="E178:N178" si="309">E177*$B$180</f>
        <v>0</v>
      </c>
      <c r="F178" s="3">
        <f t="shared" si="309"/>
        <v>0</v>
      </c>
      <c r="G178" s="3">
        <f t="shared" si="309"/>
        <v>0</v>
      </c>
      <c r="H178" s="3">
        <f t="shared" si="309"/>
        <v>0</v>
      </c>
      <c r="I178" s="3">
        <f t="shared" si="309"/>
        <v>0</v>
      </c>
      <c r="J178" s="3">
        <f t="shared" si="309"/>
        <v>0</v>
      </c>
      <c r="K178" s="3">
        <f t="shared" si="309"/>
        <v>0</v>
      </c>
      <c r="L178" s="3">
        <f t="shared" si="309"/>
        <v>0</v>
      </c>
      <c r="M178" s="3">
        <f t="shared" si="309"/>
        <v>0</v>
      </c>
      <c r="N178" s="3">
        <f t="shared" si="309"/>
        <v>0</v>
      </c>
      <c r="O178" s="3"/>
      <c r="P178" s="3"/>
      <c r="Q178" s="16"/>
      <c r="R178" s="14"/>
    </row>
    <row r="179" spans="1:21" x14ac:dyDescent="0.2">
      <c r="A179" s="15"/>
      <c r="B179" s="4"/>
      <c r="C179" s="5" t="s">
        <v>18</v>
      </c>
      <c r="D179" s="3">
        <f>(D178*100)/D$181</f>
        <v>0</v>
      </c>
      <c r="E179" s="3">
        <f t="shared" ref="E179:N179" si="310">(E178*100)/E$181</f>
        <v>0</v>
      </c>
      <c r="F179" s="3">
        <f t="shared" si="310"/>
        <v>0</v>
      </c>
      <c r="G179" s="3">
        <f t="shared" si="310"/>
        <v>0</v>
      </c>
      <c r="H179" s="3">
        <f t="shared" si="310"/>
        <v>0</v>
      </c>
      <c r="I179" s="3">
        <f t="shared" si="310"/>
        <v>0</v>
      </c>
      <c r="J179" s="3">
        <f t="shared" si="310"/>
        <v>0</v>
      </c>
      <c r="K179" s="3">
        <f t="shared" si="310"/>
        <v>0</v>
      </c>
      <c r="L179" s="3">
        <f t="shared" si="310"/>
        <v>0</v>
      </c>
      <c r="M179" s="3">
        <f t="shared" si="310"/>
        <v>0</v>
      </c>
      <c r="N179" s="3">
        <f t="shared" si="310"/>
        <v>0</v>
      </c>
      <c r="O179" s="3"/>
      <c r="P179" s="3"/>
      <c r="Q179" s="16"/>
      <c r="R179" s="14"/>
    </row>
    <row r="180" spans="1:21" ht="15" thickBot="1" x14ac:dyDescent="0.25">
      <c r="A180" s="21"/>
      <c r="B180" s="31"/>
      <c r="C180" s="12" t="s">
        <v>19</v>
      </c>
      <c r="D180" s="13">
        <f>(D$3*D179)/100</f>
        <v>0</v>
      </c>
      <c r="E180" s="13">
        <f t="shared" ref="E180:N180" si="311">(E$3*E179)/100</f>
        <v>0</v>
      </c>
      <c r="F180" s="13">
        <f t="shared" si="311"/>
        <v>0</v>
      </c>
      <c r="G180" s="13">
        <f t="shared" si="311"/>
        <v>0</v>
      </c>
      <c r="H180" s="13">
        <f t="shared" si="311"/>
        <v>0</v>
      </c>
      <c r="I180" s="13">
        <f t="shared" si="311"/>
        <v>0</v>
      </c>
      <c r="J180" s="13">
        <f t="shared" si="311"/>
        <v>0</v>
      </c>
      <c r="K180" s="13">
        <f t="shared" si="311"/>
        <v>0</v>
      </c>
      <c r="L180" s="13">
        <f t="shared" si="311"/>
        <v>0</v>
      </c>
      <c r="M180" s="13">
        <f t="shared" si="311"/>
        <v>0</v>
      </c>
      <c r="N180" s="13">
        <f t="shared" si="311"/>
        <v>0</v>
      </c>
      <c r="O180" s="13">
        <f>SUM(D180:N180)</f>
        <v>0</v>
      </c>
      <c r="P180" s="13">
        <f t="shared" ref="P180" si="312">(100*O180)/$O$181</f>
        <v>0</v>
      </c>
      <c r="Q180" s="18">
        <f t="shared" ref="Q180" si="313">(1000000*P180)/100</f>
        <v>0</v>
      </c>
      <c r="R180" s="30">
        <f t="shared" ref="R180" si="314">O180-G180-H180-J180-L180-N180</f>
        <v>0</v>
      </c>
      <c r="S180" s="13" t="e">
        <f t="shared" ref="S180" si="315">(100*R180)/$R$181</f>
        <v>#DIV/0!</v>
      </c>
      <c r="T180" s="18" t="e">
        <f t="shared" ref="T180" si="316">(1000000*S180)/100</f>
        <v>#DIV/0!</v>
      </c>
      <c r="U180" s="13" t="e">
        <f t="shared" ref="U180" si="317">Q180-T180</f>
        <v>#DIV/0!</v>
      </c>
    </row>
    <row r="181" spans="1:21" ht="15" thickTop="1" x14ac:dyDescent="0.2">
      <c r="A181" s="6"/>
      <c r="B181" s="7"/>
      <c r="C181" s="8" t="s">
        <v>42</v>
      </c>
      <c r="D181" s="9">
        <f t="shared" ref="D181:N181" si="318">SUMIF($C$5:$C$180,"об'єм з п.в., %",D5:D180)</f>
        <v>201.72539000000003</v>
      </c>
      <c r="E181" s="9">
        <f t="shared" si="318"/>
        <v>271.02717000000001</v>
      </c>
      <c r="F181" s="9">
        <f t="shared" si="318"/>
        <v>267.25709000000001</v>
      </c>
      <c r="G181" s="9">
        <f t="shared" si="318"/>
        <v>252.09619000000001</v>
      </c>
      <c r="H181" s="9">
        <f t="shared" si="318"/>
        <v>268.04539999999997</v>
      </c>
      <c r="I181" s="9">
        <f t="shared" si="318"/>
        <v>392.11676999999997</v>
      </c>
      <c r="J181" s="9">
        <f t="shared" si="318"/>
        <v>318.94780000000003</v>
      </c>
      <c r="K181" s="9">
        <f t="shared" si="318"/>
        <v>299.87180000000001</v>
      </c>
      <c r="L181" s="9">
        <f t="shared" si="318"/>
        <v>328.75919999999996</v>
      </c>
      <c r="M181" s="9">
        <f t="shared" si="318"/>
        <v>261.96204</v>
      </c>
      <c r="N181" s="9">
        <f t="shared" si="318"/>
        <v>254.39712000000003</v>
      </c>
      <c r="O181" s="9">
        <f>SUMIF($C$5:$C$180,"маса, г",O5:O180)</f>
        <v>1295.9240000000004</v>
      </c>
      <c r="P181" s="9">
        <f>SUMIF(P5:P180,"&gt;=0")</f>
        <v>99.999999999999943</v>
      </c>
      <c r="Q181" s="9">
        <f>SUMIF(Q5:Q180,"&gt;=0")</f>
        <v>999999.99999999977</v>
      </c>
    </row>
    <row r="182" spans="1:21" x14ac:dyDescent="0.2">
      <c r="B182" s="4"/>
      <c r="C182" s="5" t="s">
        <v>43</v>
      </c>
      <c r="D182" s="3">
        <f t="shared" ref="D182:N182" si="319">SUMIF($C$5:$C$180,"об'єм, %",D5:D180)</f>
        <v>100.00000000000001</v>
      </c>
      <c r="E182" s="3">
        <f t="shared" si="319"/>
        <v>100.00000000000001</v>
      </c>
      <c r="F182" s="3">
        <f t="shared" si="319"/>
        <v>100</v>
      </c>
      <c r="G182" s="3">
        <f t="shared" si="319"/>
        <v>100</v>
      </c>
      <c r="H182" s="3">
        <f t="shared" si="319"/>
        <v>100</v>
      </c>
      <c r="I182" s="3">
        <f t="shared" si="319"/>
        <v>100</v>
      </c>
      <c r="J182" s="3">
        <f t="shared" si="319"/>
        <v>100</v>
      </c>
      <c r="K182" s="3">
        <f t="shared" si="319"/>
        <v>100.00000000000001</v>
      </c>
      <c r="L182" s="3">
        <f t="shared" si="319"/>
        <v>100.00000000000001</v>
      </c>
      <c r="M182" s="3">
        <f t="shared" si="319"/>
        <v>100</v>
      </c>
      <c r="N182" s="3">
        <f t="shared" si="319"/>
        <v>100</v>
      </c>
      <c r="O182" s="3"/>
      <c r="P182" s="3"/>
      <c r="Q182" s="3"/>
    </row>
    <row r="183" spans="1:21" x14ac:dyDescent="0.2">
      <c r="B183" s="4"/>
      <c r="C183" s="5" t="s">
        <v>44</v>
      </c>
      <c r="D183" s="2">
        <f t="shared" ref="D183:N183" si="320">SUMIF($C$5:$C$180,"маса, г",D5:D180)</f>
        <v>187.70000000000002</v>
      </c>
      <c r="E183" s="2">
        <f t="shared" si="320"/>
        <v>803.19999999999993</v>
      </c>
      <c r="F183" s="2">
        <f t="shared" si="320"/>
        <v>137.76300000000001</v>
      </c>
      <c r="G183" s="2">
        <f t="shared" si="320"/>
        <v>128.19999999999999</v>
      </c>
      <c r="H183" s="2">
        <f t="shared" si="320"/>
        <v>6.2020000000000008</v>
      </c>
      <c r="I183" s="2">
        <f t="shared" si="320"/>
        <v>9.6000000000000016E-2</v>
      </c>
      <c r="J183" s="2">
        <f t="shared" si="320"/>
        <v>4.0000000000000001E-3</v>
      </c>
      <c r="K183" s="2">
        <f t="shared" si="320"/>
        <v>32.231000000000002</v>
      </c>
      <c r="L183" s="2">
        <f t="shared" si="320"/>
        <v>0.40600000000000003</v>
      </c>
      <c r="M183" s="2">
        <f t="shared" si="320"/>
        <v>9.7000000000000003E-2</v>
      </c>
      <c r="N183" s="2">
        <f t="shared" si="320"/>
        <v>2.5000000000000001E-2</v>
      </c>
      <c r="O183" s="3"/>
      <c r="P183" s="3"/>
      <c r="Q183" s="3"/>
    </row>
    <row r="184" spans="1:21" x14ac:dyDescent="0.2">
      <c r="B184" s="4"/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21" x14ac:dyDescent="0.2">
      <c r="B185" s="4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21" x14ac:dyDescent="0.2">
      <c r="B186" s="4"/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21" x14ac:dyDescent="0.2">
      <c r="B187" s="4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21" x14ac:dyDescent="0.2">
      <c r="B188" s="4"/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21" x14ac:dyDescent="0.2">
      <c r="B189" s="4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21" x14ac:dyDescent="0.2">
      <c r="B190" s="4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21" x14ac:dyDescent="0.2">
      <c r="B191" s="4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21" x14ac:dyDescent="0.2"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2:17" x14ac:dyDescent="0.2"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2:17" x14ac:dyDescent="0.2"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2:17" x14ac:dyDescent="0.2"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2:17" x14ac:dyDescent="0.2"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2:17" x14ac:dyDescent="0.2"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2:17" x14ac:dyDescent="0.2"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2:17" x14ac:dyDescent="0.2"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2:17" x14ac:dyDescent="0.2"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2:17" x14ac:dyDescent="0.2"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2:17" x14ac:dyDescent="0.2"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2:17" x14ac:dyDescent="0.2"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2:17" x14ac:dyDescent="0.2"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2:17" x14ac:dyDescent="0.2"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2:17" x14ac:dyDescent="0.2"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2:17" x14ac:dyDescent="0.2"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2:17" x14ac:dyDescent="0.2"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3:17" x14ac:dyDescent="0.2"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3:17" x14ac:dyDescent="0.2"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3:17" x14ac:dyDescent="0.2"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3:17" x14ac:dyDescent="0.2"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3:17" x14ac:dyDescent="0.2"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3:17" x14ac:dyDescent="0.2"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3:17" x14ac:dyDescent="0.2"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3:17" x14ac:dyDescent="0.2"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3:17" x14ac:dyDescent="0.2"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3:17" x14ac:dyDescent="0.2"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3:17" x14ac:dyDescent="0.2"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3:17" x14ac:dyDescent="0.2"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3:17" x14ac:dyDescent="0.2"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3:17" x14ac:dyDescent="0.2"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3:17" x14ac:dyDescent="0.2"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3:17" x14ac:dyDescent="0.2"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3:17" x14ac:dyDescent="0.2"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3:17" x14ac:dyDescent="0.2"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3:17" x14ac:dyDescent="0.2"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3:17" x14ac:dyDescent="0.2"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3:17" x14ac:dyDescent="0.2"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3:17" x14ac:dyDescent="0.2"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3:17" x14ac:dyDescent="0.2"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3:17" x14ac:dyDescent="0.2"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3:17" x14ac:dyDescent="0.2"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3:17" x14ac:dyDescent="0.2"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3:17" x14ac:dyDescent="0.2"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3:17" x14ac:dyDescent="0.2"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3:17" x14ac:dyDescent="0.2"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7" x14ac:dyDescent="0.2"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3:17" x14ac:dyDescent="0.2"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3:17" x14ac:dyDescent="0.2"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3:17" x14ac:dyDescent="0.2"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3:17" x14ac:dyDescent="0.2"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3:17" x14ac:dyDescent="0.2"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3:17" x14ac:dyDescent="0.2"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3:17" x14ac:dyDescent="0.2"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3:17" x14ac:dyDescent="0.2"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3:17" x14ac:dyDescent="0.2"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17" x14ac:dyDescent="0.2"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3:17" x14ac:dyDescent="0.2"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3:17" x14ac:dyDescent="0.2"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3:17" x14ac:dyDescent="0.2"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3:17" x14ac:dyDescent="0.2"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3:17" x14ac:dyDescent="0.2"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17" x14ac:dyDescent="0.2"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3:17" x14ac:dyDescent="0.2"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3:17" x14ac:dyDescent="0.2"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3:17" x14ac:dyDescent="0.2"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3:17" x14ac:dyDescent="0.2"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3:17" x14ac:dyDescent="0.2"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3:17" x14ac:dyDescent="0.2"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3:17" x14ac:dyDescent="0.2"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3:17" x14ac:dyDescent="0.2"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3:17" x14ac:dyDescent="0.2"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17" x14ac:dyDescent="0.2"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3:17" x14ac:dyDescent="0.2"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3:17" x14ac:dyDescent="0.2"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3:17" x14ac:dyDescent="0.2"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3:17" x14ac:dyDescent="0.2"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3:17" x14ac:dyDescent="0.2"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3:17" x14ac:dyDescent="0.2"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3:17" x14ac:dyDescent="0.2"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3:17" x14ac:dyDescent="0.2"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3:17" x14ac:dyDescent="0.2"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3:17" x14ac:dyDescent="0.2"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3:17" x14ac:dyDescent="0.2"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3:17" x14ac:dyDescent="0.2"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3:17" x14ac:dyDescent="0.2"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3:17" x14ac:dyDescent="0.2"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3:17" x14ac:dyDescent="0.2"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3:17" x14ac:dyDescent="0.2"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3:17" x14ac:dyDescent="0.2"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3:17" x14ac:dyDescent="0.2"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3:17" x14ac:dyDescent="0.2"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3:17" x14ac:dyDescent="0.2"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3:17" x14ac:dyDescent="0.2"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3:17" x14ac:dyDescent="0.2"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3:17" x14ac:dyDescent="0.2"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3:17" x14ac:dyDescent="0.2"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3:17" x14ac:dyDescent="0.2"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3:17" x14ac:dyDescent="0.2"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3:17" x14ac:dyDescent="0.2"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3:17" x14ac:dyDescent="0.2"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3:17" x14ac:dyDescent="0.2"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3:17" x14ac:dyDescent="0.2"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3:17" x14ac:dyDescent="0.2"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3:17" x14ac:dyDescent="0.2"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3:17" x14ac:dyDescent="0.2"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3:17" x14ac:dyDescent="0.2"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3:17" x14ac:dyDescent="0.2"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3:17" x14ac:dyDescent="0.2"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3:17" x14ac:dyDescent="0.2"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3:17" x14ac:dyDescent="0.2"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3:17" x14ac:dyDescent="0.2"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3:17" x14ac:dyDescent="0.2"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3:17" x14ac:dyDescent="0.2"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3:17" x14ac:dyDescent="0.2"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3:17" x14ac:dyDescent="0.2"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3:17" x14ac:dyDescent="0.2"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3:17" x14ac:dyDescent="0.2"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3:17" x14ac:dyDescent="0.2"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3:17" x14ac:dyDescent="0.2"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3:17" x14ac:dyDescent="0.2"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3:17" x14ac:dyDescent="0.2"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3:17" x14ac:dyDescent="0.2"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3:17" x14ac:dyDescent="0.2"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3:17" x14ac:dyDescent="0.2"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3:17" x14ac:dyDescent="0.2"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3:17" x14ac:dyDescent="0.2"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3:17" x14ac:dyDescent="0.2"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3:17" x14ac:dyDescent="0.2"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3:17" x14ac:dyDescent="0.2"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3:17" x14ac:dyDescent="0.2"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3:17" x14ac:dyDescent="0.2"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3:17" x14ac:dyDescent="0.2"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3:17" x14ac:dyDescent="0.2"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3:17" x14ac:dyDescent="0.2"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3:17" x14ac:dyDescent="0.2"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3:17" x14ac:dyDescent="0.2"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3:17" x14ac:dyDescent="0.2"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3:17" x14ac:dyDescent="0.2"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3:17" x14ac:dyDescent="0.2"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3:17" x14ac:dyDescent="0.2"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3:17" x14ac:dyDescent="0.2"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3:17" x14ac:dyDescent="0.2"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3:17" x14ac:dyDescent="0.2"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3:17" x14ac:dyDescent="0.2"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3:17" x14ac:dyDescent="0.2"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3:17" x14ac:dyDescent="0.2"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3:17" x14ac:dyDescent="0.2"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3:17" x14ac:dyDescent="0.2"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3:17" x14ac:dyDescent="0.2"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3:17" x14ac:dyDescent="0.2"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3:17" x14ac:dyDescent="0.2"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3:17" x14ac:dyDescent="0.2"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3:17" x14ac:dyDescent="0.2"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3:17" x14ac:dyDescent="0.2"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3:17" x14ac:dyDescent="0.2"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3:17" x14ac:dyDescent="0.2"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3:17" x14ac:dyDescent="0.2"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3:17" x14ac:dyDescent="0.2"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3:17" x14ac:dyDescent="0.2"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3:17" x14ac:dyDescent="0.2"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3:17" x14ac:dyDescent="0.2"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3:17" x14ac:dyDescent="0.2"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3:17" x14ac:dyDescent="0.2"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3:17" x14ac:dyDescent="0.2"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3:17" x14ac:dyDescent="0.2"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3:17" x14ac:dyDescent="0.2"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3:17" x14ac:dyDescent="0.2"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3:17" x14ac:dyDescent="0.2"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3:17" x14ac:dyDescent="0.2"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3:17" x14ac:dyDescent="0.2"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3:17" x14ac:dyDescent="0.2"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3:17" x14ac:dyDescent="0.2"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3:17" x14ac:dyDescent="0.2"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3:17" x14ac:dyDescent="0.2"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3:17" x14ac:dyDescent="0.2"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3:17" x14ac:dyDescent="0.2"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3:17" x14ac:dyDescent="0.2"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3:17" x14ac:dyDescent="0.2"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3:17" x14ac:dyDescent="0.2"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3:17" x14ac:dyDescent="0.2"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3:17" x14ac:dyDescent="0.2"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3:17" x14ac:dyDescent="0.2"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3:17" x14ac:dyDescent="0.2"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3:17" x14ac:dyDescent="0.2"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3:17" x14ac:dyDescent="0.2"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3:17" x14ac:dyDescent="0.2"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3:17" x14ac:dyDescent="0.2"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3:17" x14ac:dyDescent="0.2"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3:17" x14ac:dyDescent="0.2"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3:17" x14ac:dyDescent="0.2"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3:17" x14ac:dyDescent="0.2"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3:17" x14ac:dyDescent="0.2"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3:17" x14ac:dyDescent="0.2"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3:17" x14ac:dyDescent="0.2"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3:17" x14ac:dyDescent="0.2"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3:17" x14ac:dyDescent="0.2"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3:17" x14ac:dyDescent="0.2"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3:17" x14ac:dyDescent="0.2"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3:17" x14ac:dyDescent="0.2"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3:17" x14ac:dyDescent="0.2"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3:17" x14ac:dyDescent="0.2"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3:17" x14ac:dyDescent="0.2"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3:17" x14ac:dyDescent="0.2"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3:17" x14ac:dyDescent="0.2"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3:17" x14ac:dyDescent="0.2"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3:17" x14ac:dyDescent="0.2"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3:17" x14ac:dyDescent="0.2"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3:17" x14ac:dyDescent="0.2"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3:17" x14ac:dyDescent="0.2"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3:17" x14ac:dyDescent="0.2"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3:17" x14ac:dyDescent="0.2"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3:17" x14ac:dyDescent="0.2"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3:17" x14ac:dyDescent="0.2"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3:17" x14ac:dyDescent="0.2"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3:17" x14ac:dyDescent="0.2"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3:17" x14ac:dyDescent="0.2"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3:17" x14ac:dyDescent="0.2"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3:17" x14ac:dyDescent="0.2"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3:17" x14ac:dyDescent="0.2"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3:17" x14ac:dyDescent="0.2"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3:17" x14ac:dyDescent="0.2"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3:17" x14ac:dyDescent="0.2"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3:17" x14ac:dyDescent="0.2"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3:17" x14ac:dyDescent="0.2"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3:17" x14ac:dyDescent="0.2"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3:17" x14ac:dyDescent="0.2"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3:17" x14ac:dyDescent="0.2"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3:17" x14ac:dyDescent="0.2"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3:17" x14ac:dyDescent="0.2"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3:17" x14ac:dyDescent="0.2"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3:17" x14ac:dyDescent="0.2"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3:17" x14ac:dyDescent="0.2"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3:17" x14ac:dyDescent="0.2"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3:17" x14ac:dyDescent="0.2"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3:17" x14ac:dyDescent="0.2"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3:17" x14ac:dyDescent="0.2"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3:17" x14ac:dyDescent="0.2"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3:17" x14ac:dyDescent="0.2"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3:17" x14ac:dyDescent="0.2"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3:17" x14ac:dyDescent="0.2"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3:17" x14ac:dyDescent="0.2"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3:17" x14ac:dyDescent="0.2"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3:17" x14ac:dyDescent="0.2"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3:17" x14ac:dyDescent="0.2"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3:17" x14ac:dyDescent="0.2"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3:17" x14ac:dyDescent="0.2"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3:17" x14ac:dyDescent="0.2"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3:17" x14ac:dyDescent="0.2"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3:17" x14ac:dyDescent="0.2"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3:17" x14ac:dyDescent="0.2"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3:17" x14ac:dyDescent="0.2"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3:17" x14ac:dyDescent="0.2"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3:17" x14ac:dyDescent="0.2"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3:17" x14ac:dyDescent="0.2"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3:17" x14ac:dyDescent="0.2"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3:17" x14ac:dyDescent="0.2"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3:17" x14ac:dyDescent="0.2"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3:17" x14ac:dyDescent="0.2"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3:17" x14ac:dyDescent="0.2"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3:17" x14ac:dyDescent="0.2"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3:17" x14ac:dyDescent="0.2"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3:17" x14ac:dyDescent="0.2"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3:17" x14ac:dyDescent="0.2"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3:17" x14ac:dyDescent="0.2"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3:17" x14ac:dyDescent="0.2"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3:17" x14ac:dyDescent="0.2"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3:17" x14ac:dyDescent="0.2"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3:17" x14ac:dyDescent="0.2"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3:17" x14ac:dyDescent="0.2"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3:17" x14ac:dyDescent="0.2"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3:17" x14ac:dyDescent="0.2"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3:17" x14ac:dyDescent="0.2"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3:17" x14ac:dyDescent="0.2"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3:17" x14ac:dyDescent="0.2"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3:17" x14ac:dyDescent="0.2"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3:17" x14ac:dyDescent="0.2"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3:17" x14ac:dyDescent="0.2"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3:17" x14ac:dyDescent="0.2"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3:17" x14ac:dyDescent="0.2"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3:17" x14ac:dyDescent="0.2"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3:17" x14ac:dyDescent="0.2"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3:17" x14ac:dyDescent="0.2"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3:17" x14ac:dyDescent="0.2"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3:17" x14ac:dyDescent="0.2"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3:17" x14ac:dyDescent="0.2"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3:17" x14ac:dyDescent="0.2"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3:17" x14ac:dyDescent="0.2"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3:17" x14ac:dyDescent="0.2"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3:17" x14ac:dyDescent="0.2"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3:17" x14ac:dyDescent="0.2"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3:17" x14ac:dyDescent="0.2"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3:17" x14ac:dyDescent="0.2"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3:17" x14ac:dyDescent="0.2"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3:17" x14ac:dyDescent="0.2"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3:17" x14ac:dyDescent="0.2"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3:17" x14ac:dyDescent="0.2"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3:17" x14ac:dyDescent="0.2"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3:17" x14ac:dyDescent="0.2"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3:17" x14ac:dyDescent="0.2"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3:17" x14ac:dyDescent="0.2"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3:17" x14ac:dyDescent="0.2"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3:17" x14ac:dyDescent="0.2"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3:17" x14ac:dyDescent="0.2"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3:17" x14ac:dyDescent="0.2"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3:17" x14ac:dyDescent="0.2"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3:17" x14ac:dyDescent="0.2"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3:17" x14ac:dyDescent="0.2"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3:17" x14ac:dyDescent="0.2"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3:17" x14ac:dyDescent="0.2"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3:17" x14ac:dyDescent="0.2"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3:17" x14ac:dyDescent="0.2"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3:17" x14ac:dyDescent="0.2"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3:17" x14ac:dyDescent="0.2"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3:17" x14ac:dyDescent="0.2"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3:17" x14ac:dyDescent="0.2"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3:17" x14ac:dyDescent="0.2"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3:17" x14ac:dyDescent="0.2"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3:17" x14ac:dyDescent="0.2"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3:17" x14ac:dyDescent="0.2"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3:17" x14ac:dyDescent="0.2"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3:17" x14ac:dyDescent="0.2"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3:17" x14ac:dyDescent="0.2"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3:17" x14ac:dyDescent="0.2"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3:17" x14ac:dyDescent="0.2"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3:17" x14ac:dyDescent="0.2"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3:17" x14ac:dyDescent="0.2"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3:17" x14ac:dyDescent="0.2"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3:17" x14ac:dyDescent="0.2"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3:17" x14ac:dyDescent="0.2"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3:17" x14ac:dyDescent="0.2"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3:17" x14ac:dyDescent="0.2"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3:17" x14ac:dyDescent="0.2"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3:17" x14ac:dyDescent="0.2"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3:17" x14ac:dyDescent="0.2"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3:17" x14ac:dyDescent="0.2"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3:17" x14ac:dyDescent="0.2"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3:17" x14ac:dyDescent="0.2"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3:17" x14ac:dyDescent="0.2"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3:17" x14ac:dyDescent="0.2"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3:17" x14ac:dyDescent="0.2"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3:17" x14ac:dyDescent="0.2"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3:17" x14ac:dyDescent="0.2"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3:17" x14ac:dyDescent="0.2"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3:17" x14ac:dyDescent="0.2"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3:17" x14ac:dyDescent="0.2"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3:17" x14ac:dyDescent="0.2"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3:17" x14ac:dyDescent="0.2"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3:17" x14ac:dyDescent="0.2"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3:17" x14ac:dyDescent="0.2"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3:17" x14ac:dyDescent="0.2"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3:17" x14ac:dyDescent="0.2"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3:17" x14ac:dyDescent="0.2"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3:17" x14ac:dyDescent="0.2"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3:17" x14ac:dyDescent="0.2"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3:17" x14ac:dyDescent="0.2"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3:17" x14ac:dyDescent="0.2"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3:17" x14ac:dyDescent="0.2"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3:17" x14ac:dyDescent="0.2"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3:17" x14ac:dyDescent="0.2"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3:17" x14ac:dyDescent="0.2"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3:17" x14ac:dyDescent="0.2"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3:17" x14ac:dyDescent="0.2"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3:17" x14ac:dyDescent="0.2"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3:17" x14ac:dyDescent="0.2"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3:17" x14ac:dyDescent="0.2"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3:17" x14ac:dyDescent="0.2"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3:17" x14ac:dyDescent="0.2"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3:17" x14ac:dyDescent="0.2"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3:17" x14ac:dyDescent="0.2"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3:17" x14ac:dyDescent="0.2"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3:17" x14ac:dyDescent="0.2"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3:17" x14ac:dyDescent="0.2"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3:17" x14ac:dyDescent="0.2"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3:17" x14ac:dyDescent="0.2"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3:17" x14ac:dyDescent="0.2"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3:17" x14ac:dyDescent="0.2"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3:17" x14ac:dyDescent="0.2"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3:17" x14ac:dyDescent="0.2"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3:17" x14ac:dyDescent="0.2"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3:17" x14ac:dyDescent="0.2"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3:17" x14ac:dyDescent="0.2"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3:17" x14ac:dyDescent="0.2"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3:17" x14ac:dyDescent="0.2"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3:17" x14ac:dyDescent="0.2"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3:17" x14ac:dyDescent="0.2"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3:17" x14ac:dyDescent="0.2"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3:17" x14ac:dyDescent="0.2"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3:17" x14ac:dyDescent="0.2"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3:17" x14ac:dyDescent="0.2"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3:17" x14ac:dyDescent="0.2"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3:17" x14ac:dyDescent="0.2"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3:17" x14ac:dyDescent="0.2"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3:17" x14ac:dyDescent="0.2"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3:17" x14ac:dyDescent="0.2"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3:17" x14ac:dyDescent="0.2"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3:17" x14ac:dyDescent="0.2"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3:17" x14ac:dyDescent="0.2"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3:17" x14ac:dyDescent="0.2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3:17" x14ac:dyDescent="0.2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3:17" x14ac:dyDescent="0.2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4:17" x14ac:dyDescent="0.2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4:17" x14ac:dyDescent="0.2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4:17" x14ac:dyDescent="0.2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4:17" x14ac:dyDescent="0.2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4:17" x14ac:dyDescent="0.2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4:17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4:17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4:17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4:17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4:17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</sheetData>
  <mergeCells count="6">
    <mergeCell ref="P1:Q1"/>
    <mergeCell ref="A1:A4"/>
    <mergeCell ref="B1:B4"/>
    <mergeCell ref="C1:C2"/>
    <mergeCell ref="D1:N1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Макет1</vt:lpstr>
      <vt:lpstr> П3 т.268 №1</vt:lpstr>
      <vt:lpstr>П3 т.268 №2</vt:lpstr>
      <vt:lpstr>П3 т.269 №3</vt:lpstr>
      <vt:lpstr>П3 т.269 №3 гл</vt:lpstr>
      <vt:lpstr>П3 т.270 №4</vt:lpstr>
      <vt:lpstr>П3 т.270 №5</vt:lpstr>
      <vt:lpstr>П6 т.276 №1</vt:lpstr>
      <vt:lpstr>П6 т.277 №2</vt:lpstr>
      <vt:lpstr>П7 т.279 №1</vt:lpstr>
      <vt:lpstr> П7 т.279 №2</vt:lpstr>
      <vt:lpstr>П7 т.279 №3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ЛюдОК</dc:creator>
  <cp:lastModifiedBy>obolon</cp:lastModifiedBy>
  <cp:lastPrinted>2018-11-26T22:48:08Z</cp:lastPrinted>
  <dcterms:created xsi:type="dcterms:W3CDTF">2018-11-22T11:34:55Z</dcterms:created>
  <dcterms:modified xsi:type="dcterms:W3CDTF">2019-11-14T20:21:42Z</dcterms:modified>
</cp:coreProperties>
</file>