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quipment List"/>
    <sheet r:id="rId2" sheetId="2" name="Sheet45"/>
    <sheet r:id="rId3" sheetId="3" name="Sheet41"/>
    <sheet r:id="rId4" sheetId="4" name="Sheet44"/>
    <sheet r:id="rId5" sheetId="5" name="tc cnxns"/>
    <sheet r:id="rId6" sheetId="6" name="Properties"/>
  </sheets>
  <definedNames>
    <definedName name="NamedRange1">#REF!</definedName>
    <definedName name="F">#REF!</definedName>
    <definedName name="m">#REF!</definedName>
    <definedName name="in_h20_to_pa">#REF!</definedName>
    <definedName name="v">#REF!</definedName>
    <definedName name="Z_EEDF609E_96F3_4E50_95C6_1C58C0095E46_.wvu.FilterData" localSheetId="0">='Equipment List'!$B$1:$E$39</definedName>
    <definedName name="SlicerCache_Table_1_Col_1">#N/A</definedName>
    <definedName name="SlicerCache_Table_1_Col_2">#N/A</definedName>
  </definedNames>
  <calcPr fullCalcOnLoad="1"/>
</workbook>
</file>

<file path=xl/sharedStrings.xml><?xml version="1.0" encoding="utf-8"?>
<sst xmlns="http://schemas.openxmlformats.org/spreadsheetml/2006/main" count="369" uniqueCount="288">
  <si>
    <t>Substance</t>
  </si>
  <si>
    <t>Density (kg/m^3)</t>
  </si>
  <si>
    <t>Cp (kj/kg*K)</t>
  </si>
  <si>
    <t>Viscosity (N*s/m^2)</t>
  </si>
  <si>
    <t>Water</t>
  </si>
  <si>
    <t>Oil</t>
  </si>
  <si>
    <t>Air</t>
  </si>
  <si>
    <t>Kerosene</t>
  </si>
  <si>
    <t>Methane</t>
  </si>
  <si>
    <t>Water/Glycol</t>
  </si>
  <si>
    <t>Steam</t>
  </si>
  <si>
    <t>plc</t>
  </si>
  <si>
    <t>order 6</t>
  </si>
  <si>
    <t>fuel_ao</t>
  </si>
  <si>
    <t>fuel_pressure</t>
  </si>
  <si>
    <t>krpm</t>
  </si>
  <si>
    <t>Generator constant</t>
  </si>
  <si>
    <t>voltage</t>
  </si>
  <si>
    <t>Power</t>
  </si>
  <si>
    <t>Flowrate</t>
  </si>
  <si>
    <t>kerosene density</t>
  </si>
  <si>
    <t>kg/m^3</t>
  </si>
  <si>
    <t>0-12 gph</t>
  </si>
  <si>
    <t>m^3 to L</t>
  </si>
  <si>
    <t>Liters per min</t>
  </si>
  <si>
    <t>gph</t>
  </si>
  <si>
    <t>Task 07 flowrates</t>
  </si>
  <si>
    <t>kg/s</t>
  </si>
  <si>
    <t>L/min</t>
  </si>
  <si>
    <t>recuperated</t>
  </si>
  <si>
    <t>non-recuperated</t>
  </si>
  <si>
    <t>https://www.alliedelec.com/product/gems-sensors-inc/212465/70461133/?gclid=CjwKCAjw3K2XBhAzEiwAmmgrAqskCIeNwXbrRy_K-l9CxoXyybHSA7FCEUy8jXgVOPDxE9fKUFnc6xoCjwMQAvD_BwE&amp;gclsrc=aw.ds</t>
  </si>
  <si>
    <t>https://www.newark.com/sensirion/sfm3400-33-d/digital-flow-meter-33slm-1-1bar/dp/76AH1818?gclid=CjwKCAjw3K2XBhAzEiwAmmgrAptBYUzCCC_koGxPFv7iXCYpDnl6hebbyzFVRxrTvMOzGQHmxGpDjRoCJuYQAvD_BwE&amp;mckv=_dc|pcrid||plid||kword||match||slid||product|76AH1818|pgrid||ptaid||&amp;CMP=KNC-GUSA-GEN-PMAX-LOW-ROAS-Shopping</t>
  </si>
  <si>
    <t>9-28 vdc</t>
  </si>
  <si>
    <t>.1 to 1 l/min</t>
  </si>
  <si>
    <t>https://www.omega.com/en-us/flow-instruments/flow-meters/paddlewheel-flow-meters/ftb300-series/p/FTB312</t>
  </si>
  <si>
    <t>.03 to .3 l/min</t>
  </si>
  <si>
    <t>https://www.omega.com/en-us/flow-instruments/flow-meters/paddlewheel-flow-meters/ftb300-series/p/FTB311</t>
  </si>
  <si>
    <t>rpm</t>
  </si>
  <si>
    <t>teeth</t>
  </si>
  <si>
    <t>sensor sees</t>
  </si>
  <si>
    <t>Hz</t>
  </si>
  <si>
    <t>PLC Factor</t>
  </si>
  <si>
    <t>set to...</t>
  </si>
  <si>
    <t>hz</t>
  </si>
  <si>
    <t>SPI_NO</t>
  </si>
  <si>
    <t>Description</t>
  </si>
  <si>
    <t>Category</t>
  </si>
  <si>
    <t>Link</t>
  </si>
  <si>
    <t>Misc.</t>
  </si>
  <si>
    <t>Buzzwords</t>
  </si>
  <si>
    <t>Part No.</t>
  </si>
  <si>
    <t>Controls</t>
  </si>
  <si>
    <t>3-Phase SSR</t>
  </si>
  <si>
    <t>https://assets.alliedelec.com/v1575457894/Datasheets/02a34a20097e7c9b764883c827db52be.pdf</t>
  </si>
  <si>
    <t>Load bank, ssr, 3p, 50 amp per phase</t>
  </si>
  <si>
    <t>D53TP50D</t>
  </si>
  <si>
    <t>Fuel Escon Pump Controller</t>
  </si>
  <si>
    <t>https://www.maxongroup.com/medias/sys_master/root/8834332262430/409510-ESCON-50-5-Hardware-Reference-En.pdf</t>
  </si>
  <si>
    <t>45 Volt DC...</t>
  </si>
  <si>
    <t>Escon, Fuel, Pump, PWM</t>
  </si>
  <si>
    <t>Methane Pressure Regulator</t>
  </si>
  <si>
    <t>https://www.omega.com/en-us/pressure-measurement/pressure-regulators/ip610/p/IP610-0120</t>
  </si>
  <si>
    <t>https://assets.omega.com/manuals/process-control-and-monitoring-devices/controllers/pressure-converters/M4062.pdf</t>
  </si>
  <si>
    <t>Methane System - 5.6v for 280 ohm impedance, 1/4 NPT</t>
  </si>
  <si>
    <t>New Eagle controller</t>
  </si>
  <si>
    <t>https://wiki.neweagle.net/ProductDocumentation/Raptor/Controllers/ECM-1793-196-1503_DataSheet.pdf</t>
  </si>
  <si>
    <t>5v controller. Notes found in one-note. Needs a lot more work...</t>
  </si>
  <si>
    <t>New Eagle, Controls</t>
  </si>
  <si>
    <t>NI Daq</t>
  </si>
  <si>
    <t>https://www.ni.com/pdf/manuals/374369a.pdf</t>
  </si>
  <si>
    <t>5 ma max</t>
  </si>
  <si>
    <t>Siemens AI module</t>
  </si>
  <si>
    <t>https://media.automation24.com/datasheet/en/6ES72314HD320XB0.pdf</t>
  </si>
  <si>
    <t>analog input. -5 5 v</t>
  </si>
  <si>
    <t>SSR</t>
  </si>
  <si>
    <t>https://www.digikey.com/en/products/detail/sensata-crydom/H12D4825/14768627</t>
  </si>
  <si>
    <t>Solid state relay, load bank</t>
  </si>
  <si>
    <t>Fuel Priming Pump</t>
  </si>
  <si>
    <t>Equipment</t>
  </si>
  <si>
    <t>https://www.summitracing.com/parts/hly-12-427#overview</t>
  </si>
  <si>
    <t>slight leakage that overpower fuel pump. May be fine to just gravity feed</t>
  </si>
  <si>
    <t>Summit, Priming, Fuel</t>
  </si>
  <si>
    <t>HP Fuel Pump</t>
  </si>
  <si>
    <t>http://products.flightworksinc.com/Asset/Product%20Data%20Sheet%20(2232H-M05X10.X11).pdf</t>
  </si>
  <si>
    <t>Never run dry, fuel characterization..., 2232h-m05x10, 1/8 nptf</t>
  </si>
  <si>
    <t>Fuel, High Pressure, Escon</t>
  </si>
  <si>
    <t>Methane High Pressure Regulator</t>
  </si>
  <si>
    <t>https://www.grainger.com/product/HARRIS-Hydrogen-30AA58</t>
  </si>
  <si>
    <t>SoCalGas, Regulator</t>
  </si>
  <si>
    <t>Vacuum Pump</t>
  </si>
  <si>
    <t>https://www.amazon.com/gp/product/B07RL7F736/ref=ppx_yo_dt_b_asin_title_o00_s00?ie=UTF8&amp;psc=1</t>
  </si>
  <si>
    <t>fittings? .28 OD fittings</t>
  </si>
  <si>
    <t>Flow Sensor</t>
  </si>
  <si>
    <t>Fluids</t>
  </si>
  <si>
    <t>https://www.automationdirect.com/adc/shopping/catalog/process_control_-a-_measurement/flow_sensors/mechatronic_flow_transmitters/fsa75-42-6h</t>
  </si>
  <si>
    <t>need more testing</t>
  </si>
  <si>
    <t>HP Oil pump</t>
  </si>
  <si>
    <t>https://www.fuelab.com/42401-prodigy-variable-speed-brushless-fuel-pump/p7</t>
  </si>
  <si>
    <t>too much power...</t>
  </si>
  <si>
    <t>Large water pump</t>
  </si>
  <si>
    <t>https://www.amazon.com/gp/product/B00P8BE6S8/ref=ppx_yo_dt_b_search_asin_title?ie=UTF8&amp;psc=1</t>
  </si>
  <si>
    <t>Used for oil cooler</t>
  </si>
  <si>
    <t>Oil scavenge pump</t>
  </si>
  <si>
    <t>https://www.cxracing.com/PUMP-SCAVENGE-3G-24V</t>
  </si>
  <si>
    <t>not meant to run dry?</t>
  </si>
  <si>
    <t>Pressure Regulator</t>
  </si>
  <si>
    <t>https://www.fuelab.com/56501-high-flow-fuel-pressure-regulator/p39</t>
  </si>
  <si>
    <t>controlled with needle valve. Understand which lines affected</t>
  </si>
  <si>
    <t>Water pump</t>
  </si>
  <si>
    <t>https://www.amazon.com/gp/product/B00WYMC492/ref=ppx_yo_dt_b_search_asin_title?ie=UTF8&amp;psc=1</t>
  </si>
  <si>
    <t>General pump</t>
  </si>
  <si>
    <t>Water/oil radiator</t>
  </si>
  <si>
    <t>https://mail.google.com/mail/u/0/#search/jake+generator/FMfcgzGkbDcccnsxfQQrKcBPQlsSsHpm?projector=1&amp;messagePartId=0.1</t>
  </si>
  <si>
    <t>Sheet somewhere</t>
  </si>
  <si>
    <t>S2-2P-24S-JE12</t>
  </si>
  <si>
    <t>PSU</t>
  </si>
  <si>
    <t>Lab Equipment</t>
  </si>
  <si>
    <t>https://www.emea.lambda.tdk.com/za/KB/GenesysTM-2U-5kW-Series-User-Manual.pdf</t>
  </si>
  <si>
    <t>PSU - pg.43 set from H2 to H1 when switching to single</t>
  </si>
  <si>
    <t>Power, voltage, Lab</t>
  </si>
  <si>
    <t>4-20 converter</t>
  </si>
  <si>
    <t>Sensor</t>
  </si>
  <si>
    <t>https://www.amazon.com/Ximimark-Converter-Transmitter-Conversion-Conditioning/dp/B07MYXVDDX/ref=pd_sbs_1/132-8506153-6866130?pd_rd_w=EMTMd&amp;pf_rd_p=a8064901-fa56-4ccb-8289-d246cf57993b&amp;pf_rd_r=HHB81W6NT0B6SDWXJDER&amp;pd_rd_r=9acd588a-6ad6-4609-a785-e64956566214&amp;pd_rd_wg=qFSSI&amp;pd_rd_i=B07MYXVDDX&amp;psc=1</t>
  </si>
  <si>
    <t>Just use a resistor</t>
  </si>
  <si>
    <t>4-20 N2</t>
  </si>
  <si>
    <t>https://sensoronix.com/products:linear-output-4-20-speed-sensors</t>
  </si>
  <si>
    <t>Calibrated for 150 krpm = 20 ma... 3 targets</t>
  </si>
  <si>
    <t>Reluctance, Variable, 4-20, Speed</t>
  </si>
  <si>
    <t>Banner Speed Amplifiter</t>
  </si>
  <si>
    <t>https://info.bannerengineering.com/cs/groups/public/documents/literature/177900.pdf</t>
  </si>
  <si>
    <t>100 ma max</t>
  </si>
  <si>
    <t>N2, Speed</t>
  </si>
  <si>
    <t>Banner Speed Sensor</t>
  </si>
  <si>
    <t>https://www.bannerengineering.com/us/en/products/part.87551.html</t>
  </si>
  <si>
    <t>n2, optical, sensor</t>
  </si>
  <si>
    <t>DF-G2-NS-2M</t>
  </si>
  <si>
    <t>Frequency to Analog</t>
  </si>
  <si>
    <t>https://www.amazon.com/NOYITO-Frequency-Voltage-Converter-Module/dp/B07TBW92HV/ref=sr_1_1?keywords=noyito+frequency&amp;qid=1638301756&amp;qsid=132-8506153-6866130&amp;sr=8-1&amp;sres=B07TBW92HV%2CB081RL3SF5%2CB07BJHXML4%2CB081RKN8FZ%2CB07BJJ97DY%2CB07G43DKBG%2CB07CBYV4DC%2CB00BWF5U0M%2CB094JWJDDX%2CB00972M9VK%2CB01C73X4FK%2CB0852JZQZR%2CB08R774TXT%2CB08NSR5GYR%2CB00QU232UM%2CB094D3QW82%2CB00JX1ZS5O%2CB08KZMS4Z2%2CB07JRD69V6%2CB00CQASPEK</t>
  </si>
  <si>
    <t>Frequency, Speed, Analog</t>
  </si>
  <si>
    <t>N1 Sensor</t>
  </si>
  <si>
    <t>https://www.instcon.co.za/downloads/Jaquet-Turbotach-System.pdf</t>
  </si>
  <si>
    <t>DSE 0603.02 T1HV</t>
  </si>
  <si>
    <t>769366-0001</t>
  </si>
  <si>
    <t>Next gen accelerometer</t>
  </si>
  <si>
    <t>https://www.digikey.com/en/products/detail/analog-devices-inc./EVAL-ADXL1002Z/7200822?utm_adgroup=Development%20Boards%2C%20Kits%2C%20Programmers&amp;utm_source=google&amp;utm_medium=cpc&amp;utm_campaign=Shopping_Supplier_Analog%20Devices_8100_Co-op&amp;utm_term=&amp;utm_content=Development%20Boards%2C%20Kits%2C%20Programmers&amp;gclid=CjwKCAiAvaGRBhBlEiwAiY-yMKbCCGeqahIJq6pl64TjcG2tbxmcvTIvTBEXUAEmHKHZ-XajbgNB9BoC6QgQAvD_BwE</t>
  </si>
  <si>
    <t>accelerometer, 5v, +-50g</t>
  </si>
  <si>
    <t>vibration</t>
  </si>
  <si>
    <t>NTC Thermistor</t>
  </si>
  <si>
    <t>https://www.digikey.com/en/products/detail/ametherm/PANR-103395-408/1765765</t>
  </si>
  <si>
    <t>Temperature, NTC</t>
  </si>
  <si>
    <t>https://www.digikey.com/en/products/detail/ametherm/PANW103395-395/9084083?s=N4IgTCBcDaIAoEEByB1AjABgMxYJwFYBaPfEAXQF8g</t>
  </si>
  <si>
    <t>PCB pressure sensors</t>
  </si>
  <si>
    <t>https://media.digikey.com/pdf/Data%20Sheets/Honeywell%20PDFs/ssc_series_DS.pdf</t>
  </si>
  <si>
    <t>BM - 010NDAA5(dp10 inh20), Inlet massflow (100mdaa5)</t>
  </si>
  <si>
    <t>Pressure sensors, 5v, DP, PCB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</si>
  <si>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</si>
  <si>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Air Valve</t>
  </si>
  <si>
    <t>http://www.flow-controls.com/TOFINE-THA20T-A20-T20-B2-B-DC12V-signal-feedback-CR702.html</t>
  </si>
  <si>
    <t>E-Start relays</t>
  </si>
  <si>
    <t>https://www.digikey.com/en/products/detail/american-zettler/AZSR190-1A-24D/12171638</t>
  </si>
  <si>
    <t>Relay, E-Start, 24V</t>
  </si>
  <si>
    <t>Displacement sensor</t>
  </si>
  <si>
    <t>https://www.lionprecision.com/products/eddy-current-sensors/ecl101/</t>
  </si>
  <si>
    <t>Eddy current displacment sensor. Calibrated 0-10 v output at 10 - 60 mil gap. 241 - Titanium 6AI-4V Target</t>
  </si>
  <si>
    <t>ECL-101-EU5-SXE-3.0-241</t>
  </si>
  <si>
    <t>Fuel system Solenoid</t>
  </si>
  <si>
    <t>https://www.mcmaster.com/46365K313/</t>
  </si>
  <si>
    <t>Solenoid, Fuel, Valve</t>
  </si>
  <si>
    <t>Large load resistors</t>
  </si>
  <si>
    <t>https://www.digikey.com/en/products/detail/te-connectivity-passive-product/TE2000B10RJ/2367811</t>
  </si>
  <si>
    <t>10 ohm, 2 kW</t>
  </si>
  <si>
    <t>Small Load resistors</t>
  </si>
  <si>
    <t>https://www.digikey.com/en/products/detail/vishay-huntington-electric-inc/FVT20020E100R0JE/257615</t>
  </si>
  <si>
    <t>100 ohm</t>
  </si>
  <si>
    <t>`</t>
  </si>
  <si>
    <t>Signal Relays</t>
  </si>
  <si>
    <t>https://www.mcmaster.com/7098K43/</t>
  </si>
  <si>
    <t>plc protected control relays</t>
  </si>
  <si>
    <t>Strain Gauge amplifier</t>
  </si>
  <si>
    <t>https://shop.mantracourt.com/us/product/strain-gauge-signal-conditioning-for-load-cells-sgaad/</t>
  </si>
  <si>
    <t>load cell straing gauge amplifier</t>
  </si>
  <si>
    <t>PLC - Power supply</t>
  </si>
  <si>
    <t>https://www.digikey.com/en/products/detail/siemens/6EP13321SH71/14635669?utm_adgroup=Essen%20Deinki&amp;utm_source=google&amp;utm_medium=cpc&amp;utm_campaign=Shopping_DK%2BSupplier_Other&amp;utm_term=&amp;utm_content=Essen%20Deinki&amp;gclid=Cj0KCQjwyMiTBhDKARIsAAJ-9Vs3nSsHktSzGSz0mFyv8OCojfdKBHVaKYC2EVMxMeaUjXv1IRK0QBcaAmQsEALw_wcB</t>
  </si>
  <si>
    <t>Power Supply</t>
  </si>
  <si>
    <t>PM 1207</t>
  </si>
  <si>
    <t>PLC - S7-1200</t>
  </si>
  <si>
    <t>https://mall.industry.siemens.com/mall/en/ww/catalog/product/6es7214-1ag31-0xb0</t>
  </si>
  <si>
    <t>CPU</t>
  </si>
  <si>
    <t>6ES7214-1AG31-0XB0</t>
  </si>
  <si>
    <t>PLC - SM-1231 TC</t>
  </si>
  <si>
    <t>https://www.plc-city.com/shop/en/siemens-simatic-s7-1200-analog-input-modules/6es7231-5qf32-0xb0.html</t>
  </si>
  <si>
    <t>8TC Input</t>
  </si>
  <si>
    <t>231-5QF32-0XB0</t>
  </si>
  <si>
    <t>PLC - SM-1231 AI</t>
  </si>
  <si>
    <t>https://us.wiautomation.com/siemens/modules/simatic-s7/s7-1200/6ES72314HD320XB0?utm_source=shopping_free&amp;utm_medium=organic&amp;utm_content=US1566&amp;gclid=Cj0KCQjwyMiTBhDKARIsAAJ-9VtW1AGOnKkQJ-2uqWrStNxyvsaIxSGN5fbLV4XCq4X-4_9lhFch9WoaAvO-EALw_wcB</t>
  </si>
  <si>
    <t>4 AI Input</t>
  </si>
  <si>
    <t>231-4hd32-0xb0</t>
  </si>
  <si>
    <t>https://www.automation24.com/siemens-sm-1231-ai-6es72314hf320xb0?refID=adwords_product-number_US&amp;gclid=Cj0KCQjwyMiTBhDKARIsAAJ-9Vu7fgfW-hT8SgcMzIm-U_95fpykDeeCJOFECuKMXt2Kn_iwlHXkSTQaAjNjEALw_wcB</t>
  </si>
  <si>
    <t>8 AI Input</t>
  </si>
  <si>
    <t>231-4hf32-0xb0</t>
  </si>
  <si>
    <t>PLC - Signal Board</t>
  </si>
  <si>
    <t>https://www.automation24.com/signal-board-siemens-sb-1232-6es72324ha300xb0?gclid=Cj0KCQjwyMiTBhDKARIsAAJ-9VtckWZvNMpFAU9JpZ5MWHOh63bOe8c1Tbw6j-bfBSaKKo0WuzrQEOwaAtFpEALw_wcB</t>
  </si>
  <si>
    <t>1 AO</t>
  </si>
  <si>
    <t>6ES7232-4HA30-0XB0</t>
  </si>
  <si>
    <t>NGC - NI</t>
  </si>
  <si>
    <t>https://www.ni.com/en-us/support/model.pxie-6376.html</t>
  </si>
  <si>
    <t>8AI, 2AO, 24 DIO, 4CTR</t>
  </si>
  <si>
    <t>PXIe-6376</t>
  </si>
  <si>
    <t>https://www.ni.com/en-us/support/model.pxie-4081.html</t>
  </si>
  <si>
    <t>Digital Multimeter</t>
  </si>
  <si>
    <t>PXIe-4081</t>
  </si>
  <si>
    <t>https://www.ni.com/en-us/support/model.pxie-4302.html</t>
  </si>
  <si>
    <t>32 AI</t>
  </si>
  <si>
    <t>PXIe-4302</t>
  </si>
  <si>
    <t>https://www.ni.com/en-us/support/model.pxie-2527.html</t>
  </si>
  <si>
    <t>Relay module</t>
  </si>
  <si>
    <t>PXIe-2527</t>
  </si>
  <si>
    <t>https://www.ni.com/en-us/support/model.pxi-2564.html</t>
  </si>
  <si>
    <t>16 SPST Relay module</t>
  </si>
  <si>
    <t>PXI-2564</t>
  </si>
  <si>
    <t>https://www.ni.com/en-us/support/model.pxi-2567.html</t>
  </si>
  <si>
    <t>64 Channel Relay Driver</t>
  </si>
  <si>
    <t>PXI-2567</t>
  </si>
  <si>
    <t>https://www.ni.com/en-us/support/model.pxie-4353.html</t>
  </si>
  <si>
    <t>32 TC Module</t>
  </si>
  <si>
    <t>PXIe-4353</t>
  </si>
  <si>
    <t>https://www.ni.com/en-us/support/model.pxie-8861.html</t>
  </si>
  <si>
    <t>Embedded controller</t>
  </si>
  <si>
    <t>PXIe-8861</t>
  </si>
  <si>
    <t>New Bellmouth</t>
  </si>
  <si>
    <t>Hardware</t>
  </si>
  <si>
    <t>https://airflownozzles.hy-grademetal.com/viewitems/industrial/asme-air-flow-nozzles</t>
  </si>
  <si>
    <t>6 inch bellmouth</t>
  </si>
  <si>
    <t>asme, bellmouth, massflow</t>
  </si>
  <si>
    <t>Tractor Glow plug</t>
  </si>
  <si>
    <t>https://www.steinertractor.com/ABC4232-Diesel-Intake-Manifold-Heater-Thermostart-Glow-Plug</t>
  </si>
  <si>
    <t>Eyelet terminal, 2.395" overall length, 7/8"-15 mounting thread, 3/8" - 24 UNF</t>
  </si>
  <si>
    <t>Load SSR's</t>
  </si>
  <si>
    <t>https://www.mouser.com/ProductDetail/Broadcom-Avago/ASSR-1228-002E?qs=n4g2KH%252BlcmQtye8BZ3EIZw%3D%3D&amp;gclid=CjwKCAjwu_mSBhAYEiwA5BBmf1Rm9rWmAbS5XxHN9YP0j8m29G5mNKtoSTsjCQOrPfXWwBo85g_1OBoCzhIQAvD_BwE</t>
  </si>
  <si>
    <t>SSR, Load, Pi</t>
  </si>
  <si>
    <t>ASSR-1228</t>
  </si>
  <si>
    <t>Pressure Sensor</t>
  </si>
  <si>
    <t>https://www.digikey.com/en/products/detail/honeywell-sensing-and-productivity-solutions/MLH150PGB06A/1248914?utm_adgroup=Sensors%20%26%20Transducers&amp;utm_source=google&amp;utm_medium=cpc&amp;utm_campaign=Dynamic%20Search_EN_Product&amp;utm_term=&amp;utm_content=Sensors%20%26%20Transducers&amp;gclid=CjwKCAjw7vuUBhBUEiwAEdu2pI63SEjVEImNDgtItiUgyuxEMS3I0EELykcimC1OQUAtsHbcOsKsOxoC7C8QAvD_BwE</t>
  </si>
  <si>
    <t>Methane, Venturi, Pressure, Honeywell</t>
  </si>
  <si>
    <t>MLH150PGB06A</t>
  </si>
  <si>
    <t>PCAN Usb device</t>
  </si>
  <si>
    <t>https://www.digikey.com/en/products/detail/phytools/IPEH-002022/12326266</t>
  </si>
  <si>
    <t>CAN, drivetek, USB</t>
  </si>
  <si>
    <t>BM Adjustable Sensor</t>
  </si>
  <si>
    <t>https://www.kele.com/product/pressure/dry-differential-pressure-transmitter-multi-range/setra/mrgsp</t>
  </si>
  <si>
    <t>pressure sensor, 3/16 barb</t>
  </si>
  <si>
    <t>mass flow</t>
  </si>
  <si>
    <t>https://www.kele.com/product/pressure/differential-pressure-transmitter/setra/2641050wd11t1c</t>
  </si>
  <si>
    <t>50 in h20 pressure sensor, 4-20 used with 220 ohm resistor, 3/16 barb</t>
  </si>
  <si>
    <t>BM Sensor</t>
  </si>
  <si>
    <t>https://www.automationdirect.com/adc/shopping/catalog/process_control_-a-_measurement/pressure_sensors/differential_pressure_transmitters/dpta-20-02</t>
  </si>
  <si>
    <t xml:space="preserve">0 to 2 in pressure sensor, 1/16 barb
</t>
  </si>
  <si>
    <t>mass flow, bellmouth</t>
  </si>
  <si>
    <t>Fuel flow sensor</t>
  </si>
  <si>
    <t>https://www.omega.com/en-us/flow-instruments/flow-meters/paddlewheel-flow-meters/ftb300-series/p/FTB322</t>
  </si>
  <si>
    <t>100 - 1000 ml/min flow sensor, 1/4 NPTF</t>
  </si>
  <si>
    <t>21535 pulses per liter</t>
  </si>
  <si>
    <t>Iono Pi</t>
  </si>
  <si>
    <t>https://www.mouser.com/ProductDetail/Sfera-Labs/IPMB20R44?qs=BJlw7L4Cy7%2F2xzsXqv6Okw%3D%3D</t>
  </si>
  <si>
    <t>Industrial raspi</t>
  </si>
  <si>
    <t>Iono rp</t>
  </si>
  <si>
    <t>https://www.mouser.com/ProductDetail/Sfera-Labs/IRMB10R?qs=7D1LtPJG0i0Fd83RKB7hMg%3D%3D</t>
  </si>
  <si>
    <t>industrial pi pico</t>
  </si>
  <si>
    <t>Control and data nuc</t>
  </si>
  <si>
    <t>https://www.amazon.com/dp/B09GK47562?psc=1&amp;ref=ppx_yo2ov_dt_b_product_details</t>
  </si>
  <si>
    <t>nuc</t>
  </si>
  <si>
    <t>Walbro</t>
  </si>
  <si>
    <t>https://www.summitracing.com/parts/vpn-gsl392bx?seid=srese1&amp;gclid=CjwKCAjwsfuYBhAZEiwA5a6CDLi2miyVo9LTrm9rWiVyE8Kjj2UX6mwdT9YJFE0G0RD64hp-rQ6mphoCYAEQAvD_BwE</t>
  </si>
  <si>
    <t>pump, oil fuel</t>
  </si>
  <si>
    <t>PLC Power supply</t>
  </si>
  <si>
    <t>https://www.digikey.com/en/products/detail/siemens/6EP33106SB000AY0/14635947</t>
  </si>
  <si>
    <t>5v, 3A, isolated power supply</t>
  </si>
  <si>
    <t>TC Patch panel</t>
  </si>
  <si>
    <t>https://www.omega.com/en-us/temperature-measurement/temperature-connectors-panels-and-block-assemblies/panel-connectors-and-assemblies/mpj/p/MPJ-KI-F-ROHS</t>
  </si>
  <si>
    <t>Fluid pressure sensor</t>
  </si>
  <si>
    <t>https://www.digikey.com/en/products/detail/honeywell-sensing-and-productivity-solutions/MIPAN1XX100PSAAX/10671080</t>
  </si>
  <si>
    <t>100 psi pressure sensor</t>
  </si>
  <si>
    <t>MIPAN1XX100PSAAX</t>
  </si>
  <si>
    <t>System SSR</t>
  </si>
  <si>
    <t>https://www.mouser.com/ProductDetail/Crydom/A1210?qs=8ehJfnwBfpSlgG%2FikNBvyA%3D%3D</t>
  </si>
  <si>
    <t>https://www.digikey.com/en/products/detail/honeywell-sensing-and-productivity-solutions/SSCDANN005PGAA5/2416078</t>
  </si>
  <si>
    <t>5 psi gague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</si>
</sst>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, d"/>
    <numFmt numFmtId="165" formatCode="m-d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sz val="11"/>
      <color rgb="FF2c2c2c"/>
      <name val="Lato"/>
      <family val="2"/>
    </font>
    <font>
      <u/>
      <sz val="11"/>
      <color rgb="FF1155cc"/>
      <name val="Calibri"/>
      <family val="2"/>
    </font>
    <font>
      <u/>
      <sz val="12"/>
      <color rgb="FF1155cc"/>
      <name val="Roboto"/>
      <family val="2"/>
    </font>
    <font>
      <sz val="11"/>
      <color rgb="FF000000"/>
      <name val="Roboto"/>
      <family val="2"/>
    </font>
    <font>
      <u/>
      <sz val="11"/>
      <color rgb="FF000000"/>
      <name val="Calibri"/>
      <family val="2"/>
    </font>
    <font>
      <u/>
      <sz val="11"/>
      <color rgb="FF1155cc"/>
      <name val="Arial"/>
      <family val="2"/>
    </font>
    <font>
      <sz val="11"/>
      <color rgb="FF222222"/>
      <name val="Roboto"/>
      <family val="2"/>
    </font>
    <font>
      <sz val="12"/>
      <color rgb="FF202124"/>
      <name val="Roboto"/>
      <family val="2"/>
    </font>
    <font>
      <u/>
      <sz val="12"/>
      <color rgb="FF202124"/>
      <name val="Roboto"/>
      <family val="2"/>
    </font>
  </fonts>
  <fills count="5">
    <fill>
      <patternFill patternType="none"/>
    </fill>
    <fill>
      <patternFill patternType="gray125"/>
    </fill>
    <fill>
      <patternFill patternType="solid">
        <fgColor rgb="FFfbbc04"/>
      </patternFill>
    </fill>
    <fill>
      <patternFill patternType="solid">
        <fgColor rgb="FF00ff00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5" applyNumberFormat="1" borderId="1" applyBorder="1" fontId="1" applyFont="1" fillId="0" applyAlignment="1">
      <alignment horizontal="left"/>
    </xf>
    <xf xfId="0" numFmtId="165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right"/>
    </xf>
    <xf xfId="0" numFmtId="0" borderId="1" applyBorder="1" fontId="2" applyFont="1" fillId="0" applyAlignment="1">
      <alignment horizontal="left"/>
    </xf>
    <xf xfId="0" numFmtId="165" applyNumberFormat="1" borderId="2" applyBorder="1" fontId="1" applyFont="1" fillId="3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4" applyNumberFormat="1" borderId="2" applyBorder="1" fontId="1" applyFont="1" fillId="3" applyFill="1" applyAlignment="1">
      <alignment horizontal="right"/>
    </xf>
    <xf xfId="0" numFmtId="0" borderId="2" applyBorder="1" fontId="2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2" applyBorder="1" fontId="3" applyFont="1" fillId="4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2" applyBorder="1" fontId="5" applyFont="1" fillId="4" applyFill="1" applyAlignment="1">
      <alignment horizontal="left"/>
    </xf>
    <xf xfId="0" numFmtId="0" borderId="2" applyBorder="1" fontId="6" applyFont="1" fillId="4" applyFill="1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2" applyBorder="1" fontId="9" applyFont="1" fillId="4" applyFill="1" applyAlignment="1">
      <alignment horizontal="left"/>
    </xf>
    <xf xfId="0" numFmtId="0" borderId="2" applyBorder="1" fontId="10" applyFont="1" fillId="4" applyFill="1" applyAlignment="1">
      <alignment horizontal="left"/>
    </xf>
    <xf xfId="0" numFmtId="0" borderId="2" applyBorder="1" fontId="1" applyFont="1" fillId="4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0" borderId="1" applyBorder="1" fontId="6" applyFont="1" fillId="0" applyAlignment="1">
      <alignment horizontal="left"/>
    </xf>
    <xf xfId="0" numFmtId="0" borderId="2" applyBorder="1" fontId="11" applyFont="1" fillId="4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B1:E39" displayName="Description" name="Description" id="1" totalsRowShown="0">
  <autoFilter ref="B1:E39"/>
  <tableColumns count="4">
    <tableColumn name="Description" id="1"/>
    <tableColumn name="Category" id="2"/>
    <tableColumn name="Link" id="3"/>
    <tableColumn name="Misc." id="4"/>
  </tableColumns>
  <tableStyleInfo name="TableStyleLight1" showColumnStripes="0" showRowStripes="0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7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8" width="14.147857142857141" customWidth="1" bestFit="1"/>
    <col min="2" max="2" style="8" width="26.290714285714284" customWidth="1" bestFit="1"/>
    <col min="3" max="3" style="8" width="14.147857142857141" customWidth="1" bestFit="1"/>
    <col min="4" max="4" style="8" width="33.29071428571429" customWidth="1" bestFit="1"/>
    <col min="5" max="5" style="8" width="36.71928571428572" customWidth="1" bestFit="1"/>
    <col min="6" max="6" style="8" width="14.147857142857141" customWidth="1" bestFit="1"/>
    <col min="7" max="7" style="8" width="14.147857142857141" customWidth="1" bestFit="1"/>
    <col min="8" max="8" style="30" width="14.147857142857141" customWidth="1" bestFit="1"/>
    <col min="9" max="9" style="8" width="14.147857142857141" customWidth="1" bestFit="1"/>
    <col min="10" max="10" style="8" width="14.147857142857141" customWidth="1" bestFit="1"/>
    <col min="11" max="11" style="8" width="14.147857142857141" customWidth="1" bestFit="1"/>
  </cols>
  <sheetData>
    <row x14ac:dyDescent="0.25" r="1" customHeight="1" ht="19.5">
      <c r="A1" s="1" t="s">
        <v>45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15" t="s">
        <v>52</v>
      </c>
      <c r="I1" s="1"/>
      <c r="J1" s="1"/>
      <c r="K1" s="1"/>
    </row>
    <row x14ac:dyDescent="0.25" r="2" customHeight="1" ht="20.25">
      <c r="A2" s="17">
        <v>1</v>
      </c>
      <c r="B2" s="4" t="s">
        <v>53</v>
      </c>
      <c r="C2" s="4" t="s">
        <v>52</v>
      </c>
      <c r="D2" s="24" t="s">
        <v>54</v>
      </c>
      <c r="E2" s="4" t="s">
        <v>55</v>
      </c>
      <c r="F2" s="1"/>
      <c r="G2" s="32" t="s">
        <v>56</v>
      </c>
      <c r="H2" s="17"/>
      <c r="I2" s="1"/>
      <c r="J2" s="1"/>
      <c r="K2" s="1"/>
    </row>
    <row x14ac:dyDescent="0.25" r="3" customHeight="1" ht="20.25">
      <c r="A3" s="17">
        <v>2</v>
      </c>
      <c r="B3" s="4" t="s">
        <v>57</v>
      </c>
      <c r="C3" s="4" t="s">
        <v>52</v>
      </c>
      <c r="D3" s="24" t="s">
        <v>58</v>
      </c>
      <c r="E3" s="4" t="s">
        <v>59</v>
      </c>
      <c r="F3" s="4" t="s">
        <v>60</v>
      </c>
      <c r="G3" s="1"/>
      <c r="H3" s="17"/>
      <c r="I3" s="1"/>
      <c r="J3" s="1"/>
      <c r="K3" s="1"/>
    </row>
    <row x14ac:dyDescent="0.25" r="4" customHeight="1" ht="20.25">
      <c r="A4" s="17">
        <v>3</v>
      </c>
      <c r="B4" s="4" t="s">
        <v>61</v>
      </c>
      <c r="C4" s="4" t="s">
        <v>52</v>
      </c>
      <c r="D4" s="24" t="s">
        <v>62</v>
      </c>
      <c r="E4" s="33" t="s">
        <v>63</v>
      </c>
      <c r="F4" s="4" t="s">
        <v>64</v>
      </c>
      <c r="G4" s="1"/>
      <c r="H4" s="17"/>
      <c r="I4" s="1"/>
      <c r="J4" s="1"/>
      <c r="K4" s="1"/>
    </row>
    <row x14ac:dyDescent="0.25" r="5" customHeight="1" ht="20.25">
      <c r="A5" s="1"/>
      <c r="B5" s="4" t="s">
        <v>65</v>
      </c>
      <c r="C5" s="4" t="s">
        <v>52</v>
      </c>
      <c r="D5" s="24" t="s">
        <v>66</v>
      </c>
      <c r="E5" s="4" t="s">
        <v>67</v>
      </c>
      <c r="F5" s="4" t="s">
        <v>68</v>
      </c>
      <c r="G5" s="1"/>
      <c r="H5" s="17"/>
      <c r="I5" s="1"/>
      <c r="J5" s="1"/>
      <c r="K5" s="1"/>
    </row>
    <row x14ac:dyDescent="0.25" r="6" customHeight="1" ht="20.25">
      <c r="A6" s="1"/>
      <c r="B6" s="4" t="s">
        <v>69</v>
      </c>
      <c r="C6" s="4" t="s">
        <v>52</v>
      </c>
      <c r="D6" s="24" t="s">
        <v>70</v>
      </c>
      <c r="E6" s="4" t="s">
        <v>71</v>
      </c>
      <c r="F6" s="1"/>
      <c r="G6" s="1"/>
      <c r="H6" s="17"/>
      <c r="I6" s="1"/>
      <c r="J6" s="1"/>
      <c r="K6" s="1"/>
    </row>
    <row x14ac:dyDescent="0.25" r="7" customHeight="1" ht="20.25">
      <c r="A7" s="1"/>
      <c r="B7" s="4" t="s">
        <v>72</v>
      </c>
      <c r="C7" s="4" t="s">
        <v>52</v>
      </c>
      <c r="D7" s="24" t="s">
        <v>73</v>
      </c>
      <c r="E7" s="4" t="s">
        <v>74</v>
      </c>
      <c r="F7" s="1"/>
      <c r="G7" s="1"/>
      <c r="H7" s="17"/>
      <c r="I7" s="1"/>
      <c r="J7" s="1"/>
      <c r="K7" s="1"/>
    </row>
    <row x14ac:dyDescent="0.25" r="8" customHeight="1" ht="20.25">
      <c r="A8" s="1"/>
      <c r="B8" s="4" t="s">
        <v>75</v>
      </c>
      <c r="C8" s="4" t="s">
        <v>52</v>
      </c>
      <c r="D8" s="24" t="s">
        <v>76</v>
      </c>
      <c r="E8" s="4" t="s">
        <v>77</v>
      </c>
      <c r="F8" s="1"/>
      <c r="G8" s="1"/>
      <c r="H8" s="17"/>
      <c r="I8" s="1"/>
      <c r="J8" s="1"/>
      <c r="K8" s="1"/>
    </row>
    <row x14ac:dyDescent="0.25" r="9" customHeight="1" ht="20.25">
      <c r="A9" s="1"/>
      <c r="B9" s="4" t="s">
        <v>78</v>
      </c>
      <c r="C9" s="4" t="s">
        <v>79</v>
      </c>
      <c r="D9" s="24" t="s">
        <v>80</v>
      </c>
      <c r="E9" s="4" t="s">
        <v>81</v>
      </c>
      <c r="F9" s="4" t="s">
        <v>82</v>
      </c>
      <c r="G9" s="1"/>
      <c r="H9" s="17"/>
      <c r="I9" s="1"/>
      <c r="J9" s="1"/>
      <c r="K9" s="1"/>
    </row>
    <row x14ac:dyDescent="0.25" r="10" customHeight="1" ht="20.25">
      <c r="A10" s="1"/>
      <c r="B10" s="4" t="s">
        <v>83</v>
      </c>
      <c r="C10" s="4" t="s">
        <v>79</v>
      </c>
      <c r="D10" s="24" t="s">
        <v>84</v>
      </c>
      <c r="E10" s="4" t="s">
        <v>85</v>
      </c>
      <c r="F10" s="4" t="s">
        <v>86</v>
      </c>
      <c r="G10" s="1"/>
      <c r="H10" s="17"/>
      <c r="I10" s="1"/>
      <c r="J10" s="1"/>
      <c r="K10" s="1"/>
    </row>
    <row x14ac:dyDescent="0.25" r="11" customHeight="1" ht="20.25">
      <c r="A11" s="1"/>
      <c r="B11" s="4" t="s">
        <v>87</v>
      </c>
      <c r="C11" s="4" t="s">
        <v>79</v>
      </c>
      <c r="D11" s="34" t="s">
        <v>88</v>
      </c>
      <c r="E11" s="1"/>
      <c r="F11" s="4" t="s">
        <v>89</v>
      </c>
      <c r="G11" s="1"/>
      <c r="H11" s="17"/>
      <c r="I11" s="1"/>
      <c r="J11" s="1"/>
      <c r="K11" s="1"/>
    </row>
    <row x14ac:dyDescent="0.25" r="12" customHeight="1" ht="20.25">
      <c r="A12" s="1"/>
      <c r="B12" s="4" t="s">
        <v>90</v>
      </c>
      <c r="C12" s="4" t="s">
        <v>79</v>
      </c>
      <c r="D12" s="24" t="s">
        <v>91</v>
      </c>
      <c r="E12" s="4" t="s">
        <v>92</v>
      </c>
      <c r="F12" s="1"/>
      <c r="G12" s="1"/>
      <c r="H12" s="17"/>
      <c r="I12" s="1"/>
      <c r="J12" s="1"/>
      <c r="K12" s="1"/>
    </row>
    <row x14ac:dyDescent="0.25" r="13" customHeight="1" ht="20.25">
      <c r="A13" s="1"/>
      <c r="B13" s="4" t="s">
        <v>93</v>
      </c>
      <c r="C13" s="4" t="s">
        <v>94</v>
      </c>
      <c r="D13" s="33" t="s">
        <v>95</v>
      </c>
      <c r="E13" s="4" t="s">
        <v>96</v>
      </c>
      <c r="F13" s="1"/>
      <c r="G13" s="1"/>
      <c r="H13" s="17"/>
      <c r="I13" s="1"/>
      <c r="J13" s="1"/>
      <c r="K13" s="1"/>
    </row>
    <row x14ac:dyDescent="0.25" r="14" customHeight="1" ht="20.25">
      <c r="A14" s="1"/>
      <c r="B14" s="4" t="s">
        <v>97</v>
      </c>
      <c r="C14" s="4" t="s">
        <v>94</v>
      </c>
      <c r="D14" s="24" t="s">
        <v>98</v>
      </c>
      <c r="E14" s="4" t="s">
        <v>99</v>
      </c>
      <c r="F14" s="1"/>
      <c r="G14" s="1"/>
      <c r="H14" s="17"/>
      <c r="I14" s="1"/>
      <c r="J14" s="1"/>
      <c r="K14" s="1"/>
    </row>
    <row x14ac:dyDescent="0.25" r="15" customHeight="1" ht="20.25">
      <c r="A15" s="1"/>
      <c r="B15" s="4" t="s">
        <v>100</v>
      </c>
      <c r="C15" s="4" t="s">
        <v>94</v>
      </c>
      <c r="D15" s="24" t="s">
        <v>101</v>
      </c>
      <c r="E15" s="4" t="s">
        <v>102</v>
      </c>
      <c r="F15" s="1"/>
      <c r="G15" s="1"/>
      <c r="H15" s="17"/>
      <c r="I15" s="1"/>
      <c r="J15" s="1"/>
      <c r="K15" s="1"/>
    </row>
    <row x14ac:dyDescent="0.25" r="16" customHeight="1" ht="20.25">
      <c r="A16" s="1"/>
      <c r="B16" s="4" t="s">
        <v>103</v>
      </c>
      <c r="C16" s="4" t="s">
        <v>94</v>
      </c>
      <c r="D16" s="24" t="s">
        <v>104</v>
      </c>
      <c r="E16" s="4" t="s">
        <v>105</v>
      </c>
      <c r="F16" s="1"/>
      <c r="G16" s="1"/>
      <c r="H16" s="17"/>
      <c r="I16" s="1"/>
      <c r="J16" s="1"/>
      <c r="K16" s="1"/>
    </row>
    <row x14ac:dyDescent="0.25" r="17" customHeight="1" ht="20.25">
      <c r="A17" s="1"/>
      <c r="B17" s="4" t="s">
        <v>106</v>
      </c>
      <c r="C17" s="4" t="s">
        <v>94</v>
      </c>
      <c r="D17" s="24" t="s">
        <v>107</v>
      </c>
      <c r="E17" s="4" t="s">
        <v>108</v>
      </c>
      <c r="F17" s="1"/>
      <c r="G17" s="1"/>
      <c r="H17" s="17"/>
      <c r="I17" s="1"/>
      <c r="J17" s="1"/>
      <c r="K17" s="1"/>
    </row>
    <row x14ac:dyDescent="0.25" r="18" customHeight="1" ht="20.25">
      <c r="A18" s="1"/>
      <c r="B18" s="4" t="s">
        <v>109</v>
      </c>
      <c r="C18" s="4" t="s">
        <v>94</v>
      </c>
      <c r="D18" s="24" t="s">
        <v>110</v>
      </c>
      <c r="E18" s="4" t="s">
        <v>111</v>
      </c>
      <c r="F18" s="1"/>
      <c r="G18" s="1"/>
      <c r="H18" s="17"/>
      <c r="I18" s="1"/>
      <c r="J18" s="1"/>
      <c r="K18" s="1"/>
    </row>
    <row x14ac:dyDescent="0.25" r="19" customHeight="1" ht="19.5">
      <c r="A19" s="1"/>
      <c r="B19" s="4" t="s">
        <v>112</v>
      </c>
      <c r="C19" s="4" t="s">
        <v>94</v>
      </c>
      <c r="D19" s="24" t="s">
        <v>113</v>
      </c>
      <c r="E19" s="4" t="s">
        <v>114</v>
      </c>
      <c r="F19" s="1"/>
      <c r="G19" s="35" t="s">
        <v>115</v>
      </c>
      <c r="H19" s="17"/>
      <c r="I19" s="1"/>
      <c r="J19" s="1"/>
      <c r="K19" s="1"/>
    </row>
    <row x14ac:dyDescent="0.25" r="20" customHeight="1" ht="19.5">
      <c r="A20" s="1"/>
      <c r="B20" s="4" t="s">
        <v>116</v>
      </c>
      <c r="C20" s="4" t="s">
        <v>117</v>
      </c>
      <c r="D20" s="24" t="s">
        <v>118</v>
      </c>
      <c r="E20" s="4" t="s">
        <v>119</v>
      </c>
      <c r="F20" s="4" t="s">
        <v>120</v>
      </c>
      <c r="G20" s="1"/>
      <c r="H20" s="17"/>
      <c r="I20" s="1"/>
      <c r="J20" s="1"/>
      <c r="K20" s="1"/>
    </row>
    <row x14ac:dyDescent="0.25" r="21" customHeight="1" ht="19.5">
      <c r="A21" s="1"/>
      <c r="B21" s="4" t="s">
        <v>121</v>
      </c>
      <c r="C21" s="4" t="s">
        <v>122</v>
      </c>
      <c r="D21" s="24" t="s">
        <v>123</v>
      </c>
      <c r="E21" s="4" t="s">
        <v>124</v>
      </c>
      <c r="F21" s="1"/>
      <c r="G21" s="1"/>
      <c r="H21" s="17"/>
      <c r="I21" s="1"/>
      <c r="J21" s="1"/>
      <c r="K21" s="1"/>
    </row>
    <row x14ac:dyDescent="0.25" r="22" customHeight="1" ht="19.5">
      <c r="A22" s="1"/>
      <c r="B22" s="4" t="s">
        <v>125</v>
      </c>
      <c r="C22" s="4" t="s">
        <v>122</v>
      </c>
      <c r="D22" s="24" t="s">
        <v>126</v>
      </c>
      <c r="E22" s="4" t="s">
        <v>127</v>
      </c>
      <c r="F22" s="4" t="s">
        <v>128</v>
      </c>
      <c r="G22" s="1"/>
      <c r="H22" s="17"/>
      <c r="I22" s="1"/>
      <c r="J22" s="1"/>
      <c r="K22" s="1"/>
    </row>
    <row x14ac:dyDescent="0.25" r="23" customHeight="1" ht="19.5">
      <c r="A23" s="1"/>
      <c r="B23" s="4" t="s">
        <v>129</v>
      </c>
      <c r="C23" s="4" t="s">
        <v>122</v>
      </c>
      <c r="D23" s="24" t="s">
        <v>130</v>
      </c>
      <c r="E23" s="4" t="s">
        <v>131</v>
      </c>
      <c r="F23" s="4" t="s">
        <v>132</v>
      </c>
      <c r="G23" s="1"/>
      <c r="H23" s="17"/>
      <c r="I23" s="1"/>
      <c r="J23" s="1"/>
      <c r="K23" s="1"/>
    </row>
    <row x14ac:dyDescent="0.25" r="24" customHeight="1" ht="19.5">
      <c r="A24" s="1"/>
      <c r="B24" s="4" t="s">
        <v>133</v>
      </c>
      <c r="C24" s="4" t="s">
        <v>122</v>
      </c>
      <c r="D24" s="24" t="s">
        <v>134</v>
      </c>
      <c r="E24" s="4" t="s">
        <v>135</v>
      </c>
      <c r="F24" s="1"/>
      <c r="G24" s="4" t="s">
        <v>136</v>
      </c>
      <c r="H24" s="17"/>
      <c r="I24" s="1"/>
      <c r="J24" s="1"/>
      <c r="K24" s="1"/>
    </row>
    <row x14ac:dyDescent="0.25" r="25" customHeight="1" ht="19.5">
      <c r="A25" s="1"/>
      <c r="B25" s="4" t="s">
        <v>137</v>
      </c>
      <c r="C25" s="4" t="s">
        <v>122</v>
      </c>
      <c r="D25" s="24" t="s">
        <v>138</v>
      </c>
      <c r="E25" s="1"/>
      <c r="F25" s="4" t="s">
        <v>139</v>
      </c>
      <c r="G25" s="1"/>
      <c r="H25" s="17"/>
      <c r="I25" s="1"/>
      <c r="J25" s="1"/>
      <c r="K25" s="1"/>
    </row>
    <row x14ac:dyDescent="0.25" r="26" customHeight="1" ht="19.5">
      <c r="A26" s="1"/>
      <c r="B26" s="4" t="s">
        <v>140</v>
      </c>
      <c r="C26" s="4" t="s">
        <v>122</v>
      </c>
      <c r="D26" s="24" t="s">
        <v>141</v>
      </c>
      <c r="E26" s="4" t="s">
        <v>142</v>
      </c>
      <c r="F26" s="1"/>
      <c r="G26" s="4" t="s">
        <v>143</v>
      </c>
      <c r="H26" s="17"/>
      <c r="I26" s="1"/>
      <c r="J26" s="1"/>
      <c r="K26" s="1"/>
    </row>
    <row x14ac:dyDescent="0.25" r="27" customHeight="1" ht="19.5">
      <c r="A27" s="1"/>
      <c r="B27" s="4" t="s">
        <v>144</v>
      </c>
      <c r="C27" s="4" t="s">
        <v>122</v>
      </c>
      <c r="D27" s="24" t="s">
        <v>145</v>
      </c>
      <c r="E27" s="4" t="s">
        <v>146</v>
      </c>
      <c r="F27" s="4" t="s">
        <v>147</v>
      </c>
      <c r="G27" s="1"/>
      <c r="H27" s="17"/>
      <c r="I27" s="1"/>
      <c r="J27" s="1"/>
      <c r="K27" s="1"/>
    </row>
    <row x14ac:dyDescent="0.25" r="28" customHeight="1" ht="19.5">
      <c r="A28" s="1"/>
      <c r="B28" s="4" t="s">
        <v>148</v>
      </c>
      <c r="C28" s="4" t="s">
        <v>122</v>
      </c>
      <c r="D28" s="24" t="s">
        <v>149</v>
      </c>
      <c r="E28" s="1"/>
      <c r="F28" s="4" t="s">
        <v>150</v>
      </c>
      <c r="G28" s="1"/>
      <c r="H28" s="17"/>
      <c r="I28" s="1"/>
      <c r="J28" s="1"/>
      <c r="K28" s="1"/>
    </row>
    <row x14ac:dyDescent="0.25" r="29" customHeight="1" ht="19.5">
      <c r="A29" s="1"/>
      <c r="B29" s="4" t="s">
        <v>148</v>
      </c>
      <c r="C29" s="4" t="s">
        <v>122</v>
      </c>
      <c r="D29" s="24" t="s">
        <v>151</v>
      </c>
      <c r="E29" s="1"/>
      <c r="F29" s="4" t="s">
        <v>150</v>
      </c>
      <c r="G29" s="1"/>
      <c r="H29" s="17"/>
      <c r="I29" s="1"/>
      <c r="J29" s="1"/>
      <c r="K29" s="1"/>
    </row>
    <row x14ac:dyDescent="0.25" r="30" customHeight="1" ht="19.5">
      <c r="A30" s="1"/>
      <c r="B30" s="4" t="s">
        <v>152</v>
      </c>
      <c r="C30" s="4" t="s">
        <v>122</v>
      </c>
      <c r="D30" s="24" t="s">
        <v>153</v>
      </c>
      <c r="E30" s="4" t="s">
        <v>154</v>
      </c>
      <c r="F30" s="4" t="s">
        <v>155</v>
      </c>
      <c r="G30" s="1"/>
      <c r="H30" s="17"/>
      <c r="I30" s="1"/>
      <c r="J30" s="1"/>
      <c r="K30" s="4" t="s">
        <v>156</v>
      </c>
    </row>
    <row x14ac:dyDescent="0.25" r="31" customHeight="1" ht="19.5">
      <c r="A31" s="1"/>
      <c r="B31" s="4" t="s">
        <v>157</v>
      </c>
      <c r="C31" s="4" t="s">
        <v>52</v>
      </c>
      <c r="D31" s="24" t="s">
        <v>158</v>
      </c>
      <c r="E31" s="1"/>
      <c r="F31" s="1"/>
      <c r="G31" s="1"/>
      <c r="H31" s="17"/>
      <c r="I31" s="1"/>
      <c r="J31" s="1"/>
      <c r="K31" s="1"/>
    </row>
    <row x14ac:dyDescent="0.25" r="32" customHeight="1" ht="19.5">
      <c r="A32" s="1"/>
      <c r="B32" s="4" t="s">
        <v>159</v>
      </c>
      <c r="C32" s="4" t="s">
        <v>52</v>
      </c>
      <c r="D32" s="24" t="s">
        <v>160</v>
      </c>
      <c r="E32" s="4" t="s">
        <v>161</v>
      </c>
      <c r="F32" s="1"/>
      <c r="G32" s="1"/>
      <c r="H32" s="17"/>
      <c r="I32" s="1"/>
      <c r="J32" s="1"/>
      <c r="K32" s="1"/>
    </row>
    <row x14ac:dyDescent="0.25" r="33" customHeight="1" ht="19.5">
      <c r="A33" s="1"/>
      <c r="B33" s="4" t="s">
        <v>162</v>
      </c>
      <c r="C33" s="4" t="s">
        <v>122</v>
      </c>
      <c r="D33" s="24" t="s">
        <v>163</v>
      </c>
      <c r="E33" s="4" t="s">
        <v>164</v>
      </c>
      <c r="F33" s="1"/>
      <c r="G33" s="4" t="s">
        <v>165</v>
      </c>
      <c r="H33" s="6">
        <v>241</v>
      </c>
      <c r="I33" s="1"/>
      <c r="J33" s="1"/>
      <c r="K33" s="1"/>
    </row>
    <row x14ac:dyDescent="0.25" r="34" customHeight="1" ht="19.5">
      <c r="A34" s="1"/>
      <c r="B34" s="4" t="s">
        <v>166</v>
      </c>
      <c r="C34" s="4" t="s">
        <v>79</v>
      </c>
      <c r="D34" s="24" t="s">
        <v>167</v>
      </c>
      <c r="E34" s="4" t="s">
        <v>168</v>
      </c>
      <c r="F34" s="1"/>
      <c r="G34" s="1"/>
      <c r="H34" s="17"/>
      <c r="I34" s="1"/>
      <c r="J34" s="1"/>
      <c r="K34" s="1"/>
    </row>
    <row x14ac:dyDescent="0.25" r="35" customHeight="1" ht="19.5">
      <c r="A35" s="1"/>
      <c r="B35" s="4" t="s">
        <v>169</v>
      </c>
      <c r="C35" s="4" t="s">
        <v>52</v>
      </c>
      <c r="D35" s="24" t="s">
        <v>170</v>
      </c>
      <c r="E35" s="4" t="s">
        <v>171</v>
      </c>
      <c r="F35" s="1"/>
      <c r="G35" s="1"/>
      <c r="H35" s="17"/>
      <c r="I35" s="1"/>
      <c r="J35" s="1"/>
      <c r="K35" s="1"/>
    </row>
    <row x14ac:dyDescent="0.25" r="36" customHeight="1" ht="19.5">
      <c r="A36" s="1"/>
      <c r="B36" s="4" t="s">
        <v>172</v>
      </c>
      <c r="C36" s="4" t="s">
        <v>52</v>
      </c>
      <c r="D36" s="24" t="s">
        <v>173</v>
      </c>
      <c r="E36" s="4" t="s">
        <v>174</v>
      </c>
      <c r="F36" s="1"/>
      <c r="G36" s="1"/>
      <c r="H36" s="17"/>
      <c r="I36" s="1"/>
      <c r="J36" s="4" t="s">
        <v>175</v>
      </c>
      <c r="K36" s="1"/>
    </row>
    <row x14ac:dyDescent="0.25" r="37" customHeight="1" ht="19.5">
      <c r="A37" s="1"/>
      <c r="B37" s="4" t="s">
        <v>176</v>
      </c>
      <c r="C37" s="4" t="s">
        <v>52</v>
      </c>
      <c r="D37" s="36" t="s">
        <v>177</v>
      </c>
      <c r="E37" s="4" t="s">
        <v>178</v>
      </c>
      <c r="F37" s="1"/>
      <c r="G37" s="1"/>
      <c r="H37" s="17"/>
      <c r="I37" s="1"/>
      <c r="J37" s="1"/>
      <c r="K37" s="1"/>
    </row>
    <row x14ac:dyDescent="0.25" r="38" customHeight="1" ht="19.5">
      <c r="A38" s="1"/>
      <c r="B38" s="4" t="s">
        <v>179</v>
      </c>
      <c r="C38" s="4" t="s">
        <v>122</v>
      </c>
      <c r="D38" s="24" t="s">
        <v>180</v>
      </c>
      <c r="E38" s="4" t="s">
        <v>181</v>
      </c>
      <c r="F38" s="1"/>
      <c r="G38" s="1"/>
      <c r="H38" s="17"/>
      <c r="I38" s="1"/>
      <c r="J38" s="1"/>
      <c r="K38" s="1"/>
    </row>
    <row x14ac:dyDescent="0.25" r="39" customHeight="1" ht="19.5">
      <c r="A39" s="1"/>
      <c r="B39" s="4" t="s">
        <v>182</v>
      </c>
      <c r="C39" s="4" t="s">
        <v>52</v>
      </c>
      <c r="D39" s="37" t="s">
        <v>183</v>
      </c>
      <c r="E39" s="4" t="s">
        <v>184</v>
      </c>
      <c r="F39" s="1"/>
      <c r="G39" s="4" t="s">
        <v>185</v>
      </c>
      <c r="H39" s="17"/>
      <c r="I39" s="1"/>
      <c r="J39" s="1"/>
      <c r="K39" s="1"/>
    </row>
    <row x14ac:dyDescent="0.25" r="40" customHeight="1" ht="19.5">
      <c r="A40" s="1"/>
      <c r="B40" s="4" t="s">
        <v>186</v>
      </c>
      <c r="C40" s="4" t="s">
        <v>52</v>
      </c>
      <c r="D40" s="37" t="s">
        <v>187</v>
      </c>
      <c r="E40" s="4" t="s">
        <v>188</v>
      </c>
      <c r="F40" s="1"/>
      <c r="G40" s="4" t="s">
        <v>189</v>
      </c>
      <c r="H40" s="17"/>
      <c r="I40" s="1"/>
      <c r="J40" s="1"/>
      <c r="K40" s="1"/>
    </row>
    <row x14ac:dyDescent="0.25" r="41" customHeight="1" ht="19.5">
      <c r="A41" s="1"/>
      <c r="B41" s="4" t="s">
        <v>190</v>
      </c>
      <c r="C41" s="4" t="s">
        <v>52</v>
      </c>
      <c r="D41" s="37" t="s">
        <v>191</v>
      </c>
      <c r="E41" s="4" t="s">
        <v>192</v>
      </c>
      <c r="F41" s="1"/>
      <c r="G41" s="4" t="s">
        <v>193</v>
      </c>
      <c r="H41" s="17"/>
      <c r="I41" s="1"/>
      <c r="J41" s="1"/>
      <c r="K41" s="1"/>
    </row>
    <row x14ac:dyDescent="0.25" r="42" customHeight="1" ht="19.5">
      <c r="A42" s="1"/>
      <c r="B42" s="4" t="s">
        <v>194</v>
      </c>
      <c r="C42" s="4" t="s">
        <v>52</v>
      </c>
      <c r="D42" s="37" t="s">
        <v>195</v>
      </c>
      <c r="E42" s="4" t="s">
        <v>196</v>
      </c>
      <c r="F42" s="1"/>
      <c r="G42" s="4" t="s">
        <v>197</v>
      </c>
      <c r="H42" s="17"/>
      <c r="I42" s="1"/>
      <c r="J42" s="1"/>
      <c r="K42" s="1"/>
    </row>
    <row x14ac:dyDescent="0.25" r="43" customHeight="1" ht="19.5">
      <c r="A43" s="1"/>
      <c r="B43" s="4" t="s">
        <v>194</v>
      </c>
      <c r="C43" s="4" t="s">
        <v>52</v>
      </c>
      <c r="D43" s="37" t="s">
        <v>198</v>
      </c>
      <c r="E43" s="4" t="s">
        <v>199</v>
      </c>
      <c r="F43" s="1"/>
      <c r="G43" s="4" t="s">
        <v>200</v>
      </c>
      <c r="H43" s="17"/>
      <c r="I43" s="1"/>
      <c r="J43" s="1"/>
      <c r="K43" s="1"/>
    </row>
    <row x14ac:dyDescent="0.25" r="44" customHeight="1" ht="19.5">
      <c r="A44" s="1"/>
      <c r="B44" s="4" t="s">
        <v>201</v>
      </c>
      <c r="C44" s="4" t="s">
        <v>52</v>
      </c>
      <c r="D44" s="37" t="s">
        <v>202</v>
      </c>
      <c r="E44" s="4" t="s">
        <v>203</v>
      </c>
      <c r="F44" s="1"/>
      <c r="G44" s="38" t="s">
        <v>204</v>
      </c>
      <c r="H44" s="17"/>
      <c r="I44" s="1"/>
      <c r="J44" s="1"/>
      <c r="K44" s="1"/>
    </row>
    <row x14ac:dyDescent="0.25" r="45" customHeight="1" ht="19.5">
      <c r="A45" s="1"/>
      <c r="B45" s="4" t="s">
        <v>205</v>
      </c>
      <c r="C45" s="4" t="s">
        <v>52</v>
      </c>
      <c r="D45" s="24" t="s">
        <v>206</v>
      </c>
      <c r="E45" s="4" t="s">
        <v>207</v>
      </c>
      <c r="F45" s="1"/>
      <c r="G45" s="4" t="s">
        <v>208</v>
      </c>
      <c r="H45" s="17"/>
      <c r="I45" s="1"/>
      <c r="J45" s="1"/>
      <c r="K45" s="1"/>
    </row>
    <row x14ac:dyDescent="0.25" r="46" customHeight="1" ht="19.5">
      <c r="A46" s="1"/>
      <c r="B46" s="4" t="s">
        <v>205</v>
      </c>
      <c r="C46" s="4" t="s">
        <v>52</v>
      </c>
      <c r="D46" s="24" t="s">
        <v>209</v>
      </c>
      <c r="E46" s="4" t="s">
        <v>210</v>
      </c>
      <c r="F46" s="1"/>
      <c r="G46" s="4" t="s">
        <v>211</v>
      </c>
      <c r="H46" s="17"/>
      <c r="I46" s="1"/>
      <c r="J46" s="1"/>
      <c r="K46" s="1"/>
    </row>
    <row x14ac:dyDescent="0.25" r="47" customHeight="1" ht="19.5">
      <c r="A47" s="1"/>
      <c r="B47" s="4" t="s">
        <v>205</v>
      </c>
      <c r="C47" s="4" t="s">
        <v>52</v>
      </c>
      <c r="D47" s="24" t="s">
        <v>212</v>
      </c>
      <c r="E47" s="4" t="s">
        <v>213</v>
      </c>
      <c r="F47" s="1"/>
      <c r="G47" s="4" t="s">
        <v>214</v>
      </c>
      <c r="H47" s="17"/>
      <c r="I47" s="1"/>
      <c r="J47" s="1"/>
      <c r="K47" s="1"/>
    </row>
    <row x14ac:dyDescent="0.25" r="48" customHeight="1" ht="19.5">
      <c r="A48" s="1"/>
      <c r="B48" s="4" t="s">
        <v>205</v>
      </c>
      <c r="C48" s="4" t="s">
        <v>52</v>
      </c>
      <c r="D48" s="24" t="s">
        <v>215</v>
      </c>
      <c r="E48" s="4" t="s">
        <v>216</v>
      </c>
      <c r="F48" s="1"/>
      <c r="G48" s="4" t="s">
        <v>217</v>
      </c>
      <c r="H48" s="17"/>
      <c r="I48" s="1"/>
      <c r="J48" s="1"/>
      <c r="K48" s="1"/>
    </row>
    <row x14ac:dyDescent="0.25" r="49" customHeight="1" ht="19.5">
      <c r="A49" s="1"/>
      <c r="B49" s="4" t="s">
        <v>205</v>
      </c>
      <c r="C49" s="4" t="s">
        <v>52</v>
      </c>
      <c r="D49" s="24" t="s">
        <v>218</v>
      </c>
      <c r="E49" s="4" t="s">
        <v>219</v>
      </c>
      <c r="F49" s="1"/>
      <c r="G49" s="4" t="s">
        <v>220</v>
      </c>
      <c r="H49" s="17"/>
      <c r="I49" s="1"/>
      <c r="J49" s="1"/>
      <c r="K49" s="1"/>
    </row>
    <row x14ac:dyDescent="0.25" r="50" customHeight="1" ht="19.5">
      <c r="A50" s="1"/>
      <c r="B50" s="4" t="s">
        <v>205</v>
      </c>
      <c r="C50" s="4" t="s">
        <v>52</v>
      </c>
      <c r="D50" s="24" t="s">
        <v>221</v>
      </c>
      <c r="E50" s="4" t="s">
        <v>222</v>
      </c>
      <c r="F50" s="1"/>
      <c r="G50" s="4" t="s">
        <v>223</v>
      </c>
      <c r="H50" s="17"/>
      <c r="I50" s="1"/>
      <c r="J50" s="1"/>
      <c r="K50" s="1"/>
    </row>
    <row x14ac:dyDescent="0.25" r="51" customHeight="1" ht="19.5">
      <c r="A51" s="1"/>
      <c r="B51" s="4" t="s">
        <v>205</v>
      </c>
      <c r="C51" s="4" t="s">
        <v>52</v>
      </c>
      <c r="D51" s="24" t="s">
        <v>224</v>
      </c>
      <c r="E51" s="4" t="s">
        <v>225</v>
      </c>
      <c r="F51" s="1"/>
      <c r="G51" s="4" t="s">
        <v>226</v>
      </c>
      <c r="H51" s="17"/>
      <c r="I51" s="1"/>
      <c r="J51" s="1"/>
      <c r="K51" s="1"/>
    </row>
    <row x14ac:dyDescent="0.25" r="52" customHeight="1" ht="19.5">
      <c r="A52" s="1"/>
      <c r="B52" s="4" t="s">
        <v>205</v>
      </c>
      <c r="C52" s="4" t="s">
        <v>52</v>
      </c>
      <c r="D52" s="24" t="s">
        <v>227</v>
      </c>
      <c r="E52" s="4" t="s">
        <v>228</v>
      </c>
      <c r="F52" s="1"/>
      <c r="G52" s="4" t="s">
        <v>229</v>
      </c>
      <c r="H52" s="17"/>
      <c r="I52" s="1"/>
      <c r="J52" s="1"/>
      <c r="K52" s="1"/>
    </row>
    <row x14ac:dyDescent="0.25" r="53" customHeight="1" ht="19.5">
      <c r="A53" s="1"/>
      <c r="B53" s="4" t="s">
        <v>230</v>
      </c>
      <c r="C53" s="4" t="s">
        <v>231</v>
      </c>
      <c r="D53" s="34" t="s">
        <v>232</v>
      </c>
      <c r="E53" s="4" t="s">
        <v>233</v>
      </c>
      <c r="F53" s="4" t="s">
        <v>234</v>
      </c>
      <c r="G53" s="1"/>
      <c r="H53" s="17"/>
      <c r="I53" s="1"/>
      <c r="J53" s="1"/>
      <c r="K53" s="1"/>
    </row>
    <row x14ac:dyDescent="0.25" r="54" customHeight="1" ht="19.5">
      <c r="A54" s="1"/>
      <c r="B54" s="4" t="s">
        <v>235</v>
      </c>
      <c r="C54" s="4" t="s">
        <v>231</v>
      </c>
      <c r="D54" s="34" t="s">
        <v>236</v>
      </c>
      <c r="E54" s="39" t="s">
        <v>237</v>
      </c>
      <c r="F54" s="1"/>
      <c r="G54" s="1"/>
      <c r="H54" s="17"/>
      <c r="I54" s="1"/>
      <c r="J54" s="1"/>
      <c r="K54" s="1"/>
    </row>
    <row x14ac:dyDescent="0.25" r="55" customHeight="1" ht="19.5">
      <c r="A55" s="1"/>
      <c r="B55" s="4" t="s">
        <v>238</v>
      </c>
      <c r="C55" s="4" t="s">
        <v>52</v>
      </c>
      <c r="D55" s="24" t="s">
        <v>239</v>
      </c>
      <c r="E55" s="39" t="s">
        <v>240</v>
      </c>
      <c r="F55" s="1"/>
      <c r="G55" s="4" t="s">
        <v>241</v>
      </c>
      <c r="H55" s="17"/>
      <c r="I55" s="1"/>
      <c r="J55" s="1"/>
      <c r="K55" s="1"/>
    </row>
    <row x14ac:dyDescent="0.25" r="56" customHeight="1" ht="19.5">
      <c r="A56" s="1"/>
      <c r="B56" s="4" t="s">
        <v>242</v>
      </c>
      <c r="C56" s="4" t="s">
        <v>122</v>
      </c>
      <c r="D56" s="24" t="s">
        <v>243</v>
      </c>
      <c r="E56" s="39" t="s">
        <v>244</v>
      </c>
      <c r="F56" s="1"/>
      <c r="G56" s="39" t="s">
        <v>245</v>
      </c>
      <c r="H56" s="17"/>
      <c r="I56" s="1"/>
      <c r="J56" s="1"/>
      <c r="K56" s="1"/>
    </row>
    <row x14ac:dyDescent="0.25" r="57" customHeight="1" ht="19.5">
      <c r="A57" s="1"/>
      <c r="B57" s="4" t="s">
        <v>246</v>
      </c>
      <c r="C57" s="4" t="s">
        <v>52</v>
      </c>
      <c r="D57" s="24" t="s">
        <v>247</v>
      </c>
      <c r="E57" s="39" t="s">
        <v>248</v>
      </c>
      <c r="F57" s="1"/>
      <c r="G57" s="1"/>
      <c r="H57" s="17"/>
      <c r="I57" s="1"/>
      <c r="J57" s="1"/>
      <c r="K57" s="1"/>
    </row>
    <row x14ac:dyDescent="0.25" r="58" customHeight="1" ht="19.5">
      <c r="A58" s="1"/>
      <c r="B58" s="4" t="s">
        <v>249</v>
      </c>
      <c r="C58" s="4" t="s">
        <v>122</v>
      </c>
      <c r="D58" s="24" t="s">
        <v>250</v>
      </c>
      <c r="E58" s="4" t="s">
        <v>251</v>
      </c>
      <c r="F58" s="4" t="s">
        <v>252</v>
      </c>
      <c r="G58" s="1"/>
      <c r="H58" s="17"/>
      <c r="I58" s="1"/>
      <c r="J58" s="1"/>
      <c r="K58" s="1"/>
    </row>
    <row x14ac:dyDescent="0.25" r="59" customHeight="1" ht="19.5">
      <c r="A59" s="1"/>
      <c r="B59" s="4" t="s">
        <v>242</v>
      </c>
      <c r="C59" s="4" t="s">
        <v>122</v>
      </c>
      <c r="D59" s="24" t="s">
        <v>253</v>
      </c>
      <c r="E59" s="4" t="s">
        <v>254</v>
      </c>
      <c r="F59" s="4" t="s">
        <v>252</v>
      </c>
      <c r="G59" s="1"/>
      <c r="H59" s="17"/>
      <c r="I59" s="1"/>
      <c r="J59" s="1"/>
      <c r="K59" s="1"/>
    </row>
    <row x14ac:dyDescent="0.25" r="60" customHeight="1" ht="19.5">
      <c r="A60" s="1"/>
      <c r="B60" s="4" t="s">
        <v>255</v>
      </c>
      <c r="C60" s="4" t="s">
        <v>122</v>
      </c>
      <c r="D60" s="24" t="s">
        <v>256</v>
      </c>
      <c r="E60" s="4" t="s">
        <v>257</v>
      </c>
      <c r="F60" s="4" t="s">
        <v>258</v>
      </c>
      <c r="G60" s="1"/>
      <c r="H60" s="17"/>
      <c r="I60" s="1"/>
      <c r="J60" s="1"/>
      <c r="K60" s="1"/>
    </row>
    <row x14ac:dyDescent="0.25" r="61" customHeight="1" ht="19.5">
      <c r="A61" s="1"/>
      <c r="B61" s="4" t="s">
        <v>259</v>
      </c>
      <c r="C61" s="4" t="s">
        <v>122</v>
      </c>
      <c r="D61" s="24" t="s">
        <v>260</v>
      </c>
      <c r="E61" s="4" t="s">
        <v>261</v>
      </c>
      <c r="F61" s="4" t="s">
        <v>262</v>
      </c>
      <c r="G61" s="1"/>
      <c r="H61" s="17"/>
      <c r="I61" s="1"/>
      <c r="J61" s="1"/>
      <c r="K61" s="1"/>
    </row>
    <row x14ac:dyDescent="0.25" r="62" customHeight="1" ht="19.5">
      <c r="A62" s="1"/>
      <c r="B62" s="4" t="s">
        <v>263</v>
      </c>
      <c r="C62" s="4" t="s">
        <v>52</v>
      </c>
      <c r="D62" s="34" t="s">
        <v>264</v>
      </c>
      <c r="E62" s="4" t="s">
        <v>265</v>
      </c>
      <c r="F62" s="1"/>
      <c r="G62" s="1"/>
      <c r="H62" s="17"/>
      <c r="I62" s="1"/>
      <c r="J62" s="1"/>
      <c r="K62" s="1"/>
    </row>
    <row x14ac:dyDescent="0.25" r="63" customHeight="1" ht="19.5">
      <c r="A63" s="1"/>
      <c r="B63" s="4" t="s">
        <v>266</v>
      </c>
      <c r="C63" s="4" t="s">
        <v>52</v>
      </c>
      <c r="D63" s="34" t="s">
        <v>267</v>
      </c>
      <c r="E63" s="4" t="s">
        <v>268</v>
      </c>
      <c r="F63" s="1"/>
      <c r="G63" s="1"/>
      <c r="H63" s="17"/>
      <c r="I63" s="1"/>
      <c r="J63" s="1"/>
      <c r="K63" s="1"/>
    </row>
    <row x14ac:dyDescent="0.25" r="64" customHeight="1" ht="19.5">
      <c r="A64" s="1"/>
      <c r="B64" s="4" t="s">
        <v>269</v>
      </c>
      <c r="C64" s="4" t="s">
        <v>117</v>
      </c>
      <c r="D64" s="24" t="s">
        <v>270</v>
      </c>
      <c r="E64" s="4" t="s">
        <v>271</v>
      </c>
      <c r="F64" s="1"/>
      <c r="G64" s="1"/>
      <c r="H64" s="17"/>
      <c r="I64" s="1"/>
      <c r="J64" s="1"/>
      <c r="K64" s="1"/>
    </row>
    <row x14ac:dyDescent="0.25" r="65" customHeight="1" ht="19.5">
      <c r="A65" s="1"/>
      <c r="B65" s="4" t="s">
        <v>272</v>
      </c>
      <c r="C65" s="4" t="s">
        <v>94</v>
      </c>
      <c r="D65" s="24" t="s">
        <v>273</v>
      </c>
      <c r="E65" s="4" t="s">
        <v>274</v>
      </c>
      <c r="F65" s="1"/>
      <c r="G65" s="1"/>
      <c r="H65" s="17"/>
      <c r="I65" s="1"/>
      <c r="J65" s="1"/>
      <c r="K65" s="1"/>
    </row>
    <row x14ac:dyDescent="0.25" r="66" customHeight="1" ht="19.5">
      <c r="A66" s="1"/>
      <c r="B66" s="40" t="s">
        <v>275</v>
      </c>
      <c r="C66" s="40" t="s">
        <v>52</v>
      </c>
      <c r="D66" s="41" t="s">
        <v>276</v>
      </c>
      <c r="E66" s="40" t="s">
        <v>277</v>
      </c>
      <c r="F66" s="1"/>
      <c r="G66" s="1"/>
      <c r="H66" s="17"/>
      <c r="I66" s="1"/>
      <c r="J66" s="1"/>
      <c r="K66" s="1"/>
    </row>
    <row x14ac:dyDescent="0.25" r="67" customHeight="1" ht="19.5">
      <c r="A67" s="1"/>
      <c r="B67" s="4" t="s">
        <v>278</v>
      </c>
      <c r="C67" s="4" t="s">
        <v>122</v>
      </c>
      <c r="D67" s="24" t="s">
        <v>279</v>
      </c>
      <c r="E67" s="1"/>
      <c r="F67" s="1"/>
      <c r="G67" s="1"/>
      <c r="H67" s="17"/>
      <c r="I67" s="1"/>
      <c r="J67" s="1"/>
      <c r="K67" s="1"/>
    </row>
    <row x14ac:dyDescent="0.25" r="68" customHeight="1" ht="19.5">
      <c r="A68" s="1"/>
      <c r="B68" s="4" t="s">
        <v>280</v>
      </c>
      <c r="C68" s="4" t="s">
        <v>122</v>
      </c>
      <c r="D68" s="24" t="s">
        <v>281</v>
      </c>
      <c r="E68" s="4" t="s">
        <v>282</v>
      </c>
      <c r="F68" s="1"/>
      <c r="G68" s="42" t="s">
        <v>283</v>
      </c>
      <c r="H68" s="17"/>
      <c r="I68" s="1"/>
      <c r="J68" s="1"/>
      <c r="K68" s="1"/>
    </row>
    <row x14ac:dyDescent="0.25" r="69" customHeight="1" ht="19.5">
      <c r="A69" s="1"/>
      <c r="B69" s="4" t="s">
        <v>284</v>
      </c>
      <c r="C69" s="4" t="s">
        <v>52</v>
      </c>
      <c r="D69" s="43" t="s">
        <v>285</v>
      </c>
      <c r="E69" s="1"/>
      <c r="F69" s="1"/>
      <c r="G69" s="1"/>
      <c r="H69" s="17"/>
      <c r="I69" s="1"/>
      <c r="J69" s="1"/>
      <c r="K69" s="1"/>
    </row>
    <row x14ac:dyDescent="0.25" r="70" customHeight="1" ht="19.5">
      <c r="A70" s="1"/>
      <c r="B70" s="4" t="s">
        <v>242</v>
      </c>
      <c r="C70" s="4" t="s">
        <v>122</v>
      </c>
      <c r="D70" s="34" t="s">
        <v>286</v>
      </c>
      <c r="E70" s="4" t="s">
        <v>287</v>
      </c>
      <c r="F70" s="1"/>
      <c r="G70" s="1"/>
      <c r="H70" s="17"/>
      <c r="I70" s="1"/>
      <c r="J70" s="1"/>
      <c r="K7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"/>
  <sheetViews>
    <sheetView workbookViewId="0"/>
  </sheetViews>
  <sheetFormatPr defaultRowHeight="15" x14ac:dyDescent="0.25"/>
  <cols>
    <col min="1" max="1" style="8" width="14.147857142857141" customWidth="1" bestFit="1"/>
    <col min="2" max="2" style="8" width="14.147857142857141" customWidth="1" bestFit="1"/>
    <col min="3" max="3" style="9" width="14.147857142857141" customWidth="1" bestFit="1"/>
    <col min="4" max="4" style="8" width="14.147857142857141" customWidth="1" bestFit="1"/>
  </cols>
  <sheetData>
    <row x14ac:dyDescent="0.25" r="1" customHeight="1" ht="19.5">
      <c r="A1" s="1"/>
      <c r="B1" s="1"/>
      <c r="C1" s="2"/>
      <c r="D1" s="1"/>
    </row>
    <row x14ac:dyDescent="0.25" r="2" customHeight="1" ht="19.5">
      <c r="A2" s="1"/>
      <c r="B2" s="1"/>
      <c r="C2" s="2"/>
      <c r="D2" s="1"/>
    </row>
    <row x14ac:dyDescent="0.25" r="3" customHeight="1" ht="19.5">
      <c r="A3" s="1"/>
      <c r="B3" s="1"/>
      <c r="C3" s="2"/>
      <c r="D3" s="1"/>
    </row>
    <row x14ac:dyDescent="0.25" r="4" customHeight="1" ht="19.5">
      <c r="A4" s="1"/>
      <c r="B4" s="1"/>
      <c r="C4" s="6">
        <v>5500</v>
      </c>
      <c r="D4" s="4" t="s">
        <v>38</v>
      </c>
    </row>
    <row x14ac:dyDescent="0.25" r="5" customHeight="1" ht="19.5">
      <c r="A5" s="1"/>
      <c r="B5" s="1"/>
      <c r="C5" s="6">
        <v>24</v>
      </c>
      <c r="D5" s="4" t="s">
        <v>39</v>
      </c>
    </row>
    <row x14ac:dyDescent="0.25" r="6" customHeight="1" ht="19.5">
      <c r="A6" s="1"/>
      <c r="B6" s="4" t="s">
        <v>40</v>
      </c>
      <c r="C6" s="6">
        <f>C4*C5</f>
      </c>
      <c r="D6" s="4" t="s">
        <v>38</v>
      </c>
    </row>
    <row x14ac:dyDescent="0.25" r="7" customHeight="1" ht="19.5">
      <c r="A7" s="1"/>
      <c r="B7" s="1"/>
      <c r="C7" s="6">
        <f>C6/60</f>
      </c>
      <c r="D7" s="4" t="s">
        <v>41</v>
      </c>
    </row>
    <row x14ac:dyDescent="0.25" r="8" customHeight="1" ht="19.5">
      <c r="A8" s="1"/>
      <c r="B8" s="1"/>
      <c r="C8" s="2"/>
      <c r="D8" s="1"/>
    </row>
    <row x14ac:dyDescent="0.25" r="9" customHeight="1" ht="19.5">
      <c r="A9" s="1"/>
      <c r="B9" s="4" t="s">
        <v>42</v>
      </c>
      <c r="C9" s="6">
        <v>1</v>
      </c>
      <c r="D9" s="4" t="s">
        <v>43</v>
      </c>
    </row>
    <row x14ac:dyDescent="0.25" r="10" customHeight="1" ht="19.5">
      <c r="A10" s="1"/>
      <c r="B10" s="1"/>
      <c r="C10" s="6">
        <f>C7*60/1000</f>
      </c>
      <c r="D10" s="4" t="s">
        <v>15</v>
      </c>
    </row>
    <row x14ac:dyDescent="0.25" r="11" customHeight="1" ht="19.5">
      <c r="A11" s="1"/>
      <c r="B11" s="1"/>
      <c r="C11" s="2"/>
      <c r="D11" s="1"/>
    </row>
    <row x14ac:dyDescent="0.25" r="12" customHeight="1" ht="19.5">
      <c r="A12" s="1"/>
      <c r="B12" s="1"/>
      <c r="C12" s="2"/>
      <c r="D12" s="1"/>
    </row>
    <row x14ac:dyDescent="0.25" r="13" customHeight="1" ht="19.5">
      <c r="A13" s="1"/>
      <c r="B13" s="1"/>
      <c r="C13" s="2"/>
      <c r="D13" s="1"/>
    </row>
    <row x14ac:dyDescent="0.25" r="14" customHeight="1" ht="19.5">
      <c r="A14" s="1"/>
      <c r="B14" s="1"/>
      <c r="C14" s="6">
        <f>C4*60/C5</f>
      </c>
      <c r="D14" s="4" t="s">
        <v>44</v>
      </c>
    </row>
    <row x14ac:dyDescent="0.25" r="15" customHeight="1" ht="19.5">
      <c r="A15" s="1"/>
      <c r="B15" s="1"/>
      <c r="C15" s="7">
        <f>C14*(10/8)</f>
      </c>
      <c r="D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3"/>
  <sheetViews>
    <sheetView workbookViewId="0"/>
  </sheetViews>
  <sheetFormatPr defaultRowHeight="15" x14ac:dyDescent="0.25"/>
  <cols>
    <col min="1" max="1" style="8" width="14.147857142857141" customWidth="1" bestFit="1"/>
    <col min="2" max="2" style="8" width="14.147857142857141" customWidth="1" bestFit="1"/>
    <col min="3" max="3" style="8" width="14.147857142857141" customWidth="1" bestFit="1"/>
    <col min="4" max="4" style="8" width="14.147857142857141" customWidth="1" bestFit="1"/>
    <col min="5" max="5" style="10" width="14.147857142857141" customWidth="1" bestFit="1"/>
    <col min="6" max="6" style="30" width="14.147857142857141" customWidth="1" bestFit="1"/>
    <col min="7" max="7" style="30" width="14.147857142857141" customWidth="1" bestFit="1"/>
    <col min="8" max="8" style="31" width="14.147857142857141" customWidth="1" bestFit="1"/>
    <col min="9" max="9" style="8" width="14.147857142857141" customWidth="1" bestFit="1"/>
    <col min="10" max="10" style="8" width="14.147857142857141" customWidth="1" bestFit="1"/>
    <col min="11" max="11" style="9" width="14.147857142857141" customWidth="1" bestFit="1"/>
    <col min="12" max="12" style="9" width="14.147857142857141" customWidth="1" bestFit="1"/>
    <col min="13" max="13" style="8" width="14.147857142857141" customWidth="1" bestFit="1"/>
    <col min="14" max="14" style="8" width="14.147857142857141" customWidth="1" bestFit="1"/>
    <col min="15" max="15" style="10" width="14.147857142857141" customWidth="1" bestFit="1"/>
    <col min="16" max="16" style="10" width="14.147857142857141" customWidth="1" bestFit="1"/>
    <col min="17" max="17" style="10" width="14.147857142857141" customWidth="1" bestFit="1"/>
  </cols>
  <sheetData>
    <row x14ac:dyDescent="0.25" r="1" customHeight="1" ht="19.5">
      <c r="A1" s="1"/>
      <c r="B1" s="1"/>
      <c r="C1" s="1"/>
      <c r="D1" s="1"/>
      <c r="E1" s="3"/>
      <c r="F1" s="17"/>
      <c r="G1" s="17"/>
      <c r="H1" s="18"/>
      <c r="I1" s="1"/>
      <c r="J1" s="1"/>
      <c r="K1" s="2"/>
      <c r="L1" s="2"/>
      <c r="M1" s="1"/>
      <c r="N1" s="1"/>
      <c r="O1" s="3"/>
      <c r="P1" s="3"/>
      <c r="Q1" s="3"/>
    </row>
    <row x14ac:dyDescent="0.25" r="2" customHeight="1" ht="19.5">
      <c r="A2" s="1"/>
      <c r="B2" s="1"/>
      <c r="C2" s="1"/>
      <c r="D2" s="1"/>
      <c r="E2" s="3"/>
      <c r="F2" s="17"/>
      <c r="G2" s="17"/>
      <c r="H2" s="18"/>
      <c r="I2" s="1"/>
      <c r="J2" s="1"/>
      <c r="K2" s="2"/>
      <c r="L2" s="2"/>
      <c r="M2" s="1"/>
      <c r="N2" s="1"/>
      <c r="O2" s="3"/>
      <c r="P2" s="3"/>
      <c r="Q2" s="3"/>
    </row>
    <row x14ac:dyDescent="0.25" r="3" customHeight="1" ht="19.5">
      <c r="A3" s="1"/>
      <c r="B3" s="1"/>
      <c r="C3" s="1"/>
      <c r="D3" s="1"/>
      <c r="E3" s="3"/>
      <c r="F3" s="17"/>
      <c r="G3" s="17"/>
      <c r="H3" s="18"/>
      <c r="I3" s="1"/>
      <c r="J3" s="1"/>
      <c r="K3" s="2"/>
      <c r="L3" s="2"/>
      <c r="M3" s="1"/>
      <c r="N3" s="1"/>
      <c r="O3" s="3"/>
      <c r="P3" s="3"/>
      <c r="Q3" s="3"/>
    </row>
    <row x14ac:dyDescent="0.25" r="4" customHeight="1" ht="19.5">
      <c r="A4" s="1"/>
      <c r="B4" s="1"/>
      <c r="C4" s="1"/>
      <c r="D4" s="1"/>
      <c r="E4" s="3"/>
      <c r="F4" s="17"/>
      <c r="G4" s="17"/>
      <c r="H4" s="18"/>
      <c r="I4" s="1"/>
      <c r="J4" s="1"/>
      <c r="K4" s="2"/>
      <c r="L4" s="2"/>
      <c r="M4" s="1"/>
      <c r="N4" s="1"/>
      <c r="O4" s="3"/>
      <c r="P4" s="3"/>
      <c r="Q4" s="3"/>
    </row>
    <row x14ac:dyDescent="0.25" r="5" customHeight="1" ht="19.5">
      <c r="A5" s="1"/>
      <c r="B5" s="1"/>
      <c r="C5" s="1"/>
      <c r="D5" s="1"/>
      <c r="E5" s="3"/>
      <c r="F5" s="17"/>
      <c r="G5" s="17"/>
      <c r="H5" s="18"/>
      <c r="I5" s="1"/>
      <c r="J5" s="1"/>
      <c r="K5" s="2"/>
      <c r="L5" s="2"/>
      <c r="M5" s="1"/>
      <c r="N5" s="1"/>
      <c r="O5" s="3"/>
      <c r="P5" s="3"/>
      <c r="Q5" s="3"/>
    </row>
    <row x14ac:dyDescent="0.25" r="6" customHeight="1" ht="19.5">
      <c r="A6" s="1"/>
      <c r="B6" s="1"/>
      <c r="C6" s="1"/>
      <c r="D6" s="1"/>
      <c r="E6" s="3"/>
      <c r="F6" s="17"/>
      <c r="G6" s="17"/>
      <c r="H6" s="18"/>
      <c r="I6" s="1"/>
      <c r="J6" s="1"/>
      <c r="K6" s="2"/>
      <c r="L6" s="2"/>
      <c r="M6" s="1"/>
      <c r="N6" s="1"/>
      <c r="O6" s="3"/>
      <c r="P6" s="3"/>
      <c r="Q6" s="3"/>
    </row>
    <row x14ac:dyDescent="0.25" r="7" customHeight="1" ht="19.5">
      <c r="A7" s="1"/>
      <c r="B7" s="1"/>
      <c r="C7" s="1"/>
      <c r="D7" s="1"/>
      <c r="E7" s="5" t="s">
        <v>15</v>
      </c>
      <c r="F7" s="6">
        <f>3.5*40</f>
      </c>
      <c r="G7" s="17"/>
      <c r="H7" s="18"/>
      <c r="I7" s="1"/>
      <c r="J7" s="1"/>
      <c r="K7" s="2"/>
      <c r="L7" s="2"/>
      <c r="M7" s="1"/>
      <c r="N7" s="1"/>
      <c r="O7" s="3"/>
      <c r="P7" s="3"/>
      <c r="Q7" s="3"/>
    </row>
    <row x14ac:dyDescent="0.25" r="8" customHeight="1" ht="19.5">
      <c r="A8" s="1"/>
      <c r="B8" s="1"/>
      <c r="C8" s="1"/>
      <c r="D8" s="1"/>
      <c r="E8" s="5" t="s">
        <v>16</v>
      </c>
      <c r="F8" s="15" t="s">
        <v>15</v>
      </c>
      <c r="G8" s="15" t="s">
        <v>17</v>
      </c>
      <c r="H8" s="19" t="s">
        <v>18</v>
      </c>
      <c r="I8" s="1"/>
      <c r="J8" s="1"/>
      <c r="K8" s="5" t="s">
        <v>19</v>
      </c>
      <c r="L8" s="2"/>
      <c r="M8" s="1"/>
      <c r="N8" s="1"/>
      <c r="O8" s="3"/>
      <c r="P8" s="3"/>
      <c r="Q8" s="3"/>
    </row>
    <row x14ac:dyDescent="0.25" r="9" customHeight="1" ht="19.5">
      <c r="A9" s="1"/>
      <c r="B9" s="1"/>
      <c r="C9" s="1"/>
      <c r="D9" s="1"/>
      <c r="E9" s="7">
        <v>3.5</v>
      </c>
      <c r="F9" s="6">
        <v>15</v>
      </c>
      <c r="G9" s="7">
        <f>F9*E9</f>
      </c>
      <c r="H9" s="7">
        <f>(G9^2/10)*3</f>
      </c>
      <c r="I9" s="1"/>
      <c r="J9" s="1"/>
      <c r="K9" s="2"/>
      <c r="L9" s="2"/>
      <c r="M9" s="1"/>
      <c r="N9" s="1"/>
      <c r="O9" s="5" t="s">
        <v>20</v>
      </c>
      <c r="P9" s="6">
        <v>800</v>
      </c>
      <c r="Q9" s="5" t="s">
        <v>21</v>
      </c>
    </row>
    <row x14ac:dyDescent="0.25" r="10" customHeight="1" ht="19.5">
      <c r="A10" s="1"/>
      <c r="B10" s="1"/>
      <c r="C10" s="1"/>
      <c r="D10" s="1"/>
      <c r="E10" s="7">
        <v>3.5</v>
      </c>
      <c r="F10" s="6">
        <v>40</v>
      </c>
      <c r="G10" s="6">
        <f>F10*E10</f>
      </c>
      <c r="H10" s="6">
        <f>(G10^2/10)*3</f>
      </c>
      <c r="I10" s="1"/>
      <c r="J10" s="1"/>
      <c r="K10" s="5" t="s">
        <v>22</v>
      </c>
      <c r="L10" s="2"/>
      <c r="M10" s="1"/>
      <c r="N10" s="1"/>
      <c r="O10" s="5" t="s">
        <v>23</v>
      </c>
      <c r="P10" s="6">
        <v>1000</v>
      </c>
      <c r="Q10" s="3"/>
    </row>
    <row x14ac:dyDescent="0.25" r="11" customHeight="1" ht="19.5">
      <c r="A11" s="1"/>
      <c r="B11" s="1"/>
      <c r="C11" s="1"/>
      <c r="D11" s="1"/>
      <c r="E11" s="3"/>
      <c r="F11" s="17"/>
      <c r="G11" s="17"/>
      <c r="H11" s="18"/>
      <c r="I11" s="1"/>
      <c r="J11" s="1"/>
      <c r="K11" s="2"/>
      <c r="L11" s="2"/>
      <c r="M11" s="1"/>
      <c r="N11" s="1"/>
      <c r="O11" s="3"/>
      <c r="P11" s="3"/>
      <c r="Q11" s="3"/>
    </row>
    <row x14ac:dyDescent="0.25" r="12" customHeight="1" ht="19.5">
      <c r="A12" s="1"/>
      <c r="B12" s="1"/>
      <c r="C12" s="1"/>
      <c r="D12" s="1"/>
      <c r="E12" s="3"/>
      <c r="F12" s="17"/>
      <c r="G12" s="17"/>
      <c r="H12" s="18"/>
      <c r="I12" s="1"/>
      <c r="J12" s="1"/>
      <c r="K12" s="2"/>
      <c r="L12" s="2"/>
      <c r="M12" s="1"/>
      <c r="N12" s="1"/>
      <c r="O12" s="3"/>
      <c r="P12" s="3"/>
      <c r="Q12" s="3"/>
    </row>
    <row x14ac:dyDescent="0.25" r="13" customHeight="1" ht="19.5">
      <c r="A13" s="1"/>
      <c r="B13" s="1"/>
      <c r="C13" s="1"/>
      <c r="D13" s="1"/>
      <c r="E13" s="3"/>
      <c r="F13" s="17"/>
      <c r="G13" s="17"/>
      <c r="H13" s="18"/>
      <c r="I13" s="1"/>
      <c r="J13" s="1"/>
      <c r="K13" s="5" t="s">
        <v>24</v>
      </c>
      <c r="L13" s="5" t="s">
        <v>25</v>
      </c>
      <c r="M13" s="1"/>
      <c r="N13" s="4" t="s">
        <v>26</v>
      </c>
      <c r="O13" s="5" t="s">
        <v>27</v>
      </c>
      <c r="P13" s="5" t="s">
        <v>28</v>
      </c>
      <c r="Q13" s="5" t="s">
        <v>25</v>
      </c>
    </row>
    <row x14ac:dyDescent="0.25" r="14" customHeight="1" ht="19.5">
      <c r="A14" s="1"/>
      <c r="B14" s="1"/>
      <c r="C14" s="1"/>
      <c r="D14" s="1"/>
      <c r="E14" s="3"/>
      <c r="F14" s="17"/>
      <c r="G14" s="17"/>
      <c r="H14" s="18"/>
      <c r="I14" s="1"/>
      <c r="J14" s="1"/>
      <c r="K14" s="7">
        <v>0.3</v>
      </c>
      <c r="L14" s="7">
        <f>K14*0.264172 * 60</f>
      </c>
      <c r="M14" s="1"/>
      <c r="N14" s="4" t="s">
        <v>29</v>
      </c>
      <c r="O14" s="7">
        <v>0.00317</v>
      </c>
      <c r="P14" s="7">
        <f>O14*(1/$P$9)*($P$10)*60</f>
      </c>
      <c r="Q14" s="7">
        <f>P14*0.264172 * 60</f>
      </c>
    </row>
    <row x14ac:dyDescent="0.25" r="15" customHeight="1" ht="19.5">
      <c r="A15" s="1"/>
      <c r="B15" s="1"/>
      <c r="C15" s="1"/>
      <c r="D15" s="1"/>
      <c r="E15" s="3"/>
      <c r="F15" s="17"/>
      <c r="G15" s="17"/>
      <c r="H15" s="18"/>
      <c r="I15" s="1"/>
      <c r="J15" s="1"/>
      <c r="K15" s="6">
        <v>10</v>
      </c>
      <c r="L15" s="7">
        <f>K15*0.264172 * 60</f>
      </c>
      <c r="M15" s="1"/>
      <c r="N15" s="4" t="s">
        <v>30</v>
      </c>
      <c r="O15" s="7">
        <v>0.008</v>
      </c>
      <c r="P15" s="7">
        <f>O15*(1/$P$9)*($P$10)*60</f>
      </c>
      <c r="Q15" s="7">
        <f>P15*0.264172 * 60</f>
      </c>
    </row>
    <row x14ac:dyDescent="0.25" r="16" customHeight="1" ht="19.5">
      <c r="A16" s="1"/>
      <c r="B16" s="1"/>
      <c r="C16" s="1"/>
      <c r="D16" s="1"/>
      <c r="E16" s="3"/>
      <c r="F16" s="17"/>
      <c r="G16" s="17"/>
      <c r="H16" s="20">
        <v>44705</v>
      </c>
      <c r="I16" s="21"/>
      <c r="J16" s="22" t="s">
        <v>31</v>
      </c>
      <c r="K16" s="23">
        <v>0.1</v>
      </c>
      <c r="L16" s="23">
        <f>K16*0.264172 * 60</f>
      </c>
      <c r="M16" s="1"/>
      <c r="N16" s="1"/>
      <c r="O16" s="3"/>
      <c r="P16" s="3"/>
      <c r="Q16" s="3"/>
    </row>
    <row x14ac:dyDescent="0.25" r="17" customHeight="1" ht="19.5">
      <c r="A17" s="1"/>
      <c r="B17" s="1"/>
      <c r="C17" s="1"/>
      <c r="D17" s="1"/>
      <c r="E17" s="3"/>
      <c r="F17" s="17"/>
      <c r="G17" s="17"/>
      <c r="H17" s="20"/>
      <c r="I17" s="21"/>
      <c r="J17" s="21"/>
      <c r="K17" s="23">
        <v>2.5</v>
      </c>
      <c r="L17" s="23">
        <f>K17*0.264172 * 60</f>
      </c>
      <c r="M17" s="1"/>
      <c r="N17" s="1"/>
      <c r="O17" s="3"/>
      <c r="P17" s="3"/>
      <c r="Q17" s="3"/>
    </row>
    <row x14ac:dyDescent="0.25" r="18" customHeight="1" ht="19.5">
      <c r="A18" s="1"/>
      <c r="B18" s="1"/>
      <c r="C18" s="1"/>
      <c r="D18" s="1"/>
      <c r="E18" s="3"/>
      <c r="F18" s="17"/>
      <c r="G18" s="17"/>
      <c r="H18" s="18"/>
      <c r="I18" s="1"/>
      <c r="J18" s="24" t="s">
        <v>32</v>
      </c>
      <c r="K18" s="6">
        <v>33</v>
      </c>
      <c r="L18" s="7">
        <f>K18*0.264172 * 60</f>
      </c>
      <c r="M18" s="1"/>
      <c r="N18" s="1"/>
      <c r="O18" s="7">
        <f>-20%</f>
      </c>
      <c r="P18" s="3"/>
      <c r="Q18" s="3"/>
    </row>
    <row x14ac:dyDescent="0.25" r="19" customHeight="1" ht="19.5">
      <c r="A19" s="1"/>
      <c r="B19" s="1"/>
      <c r="C19" s="1"/>
      <c r="D19" s="1"/>
      <c r="E19" s="3"/>
      <c r="F19" s="17"/>
      <c r="G19" s="17"/>
      <c r="H19" s="18"/>
      <c r="I19" s="1"/>
      <c r="J19" s="1"/>
      <c r="K19" s="2"/>
      <c r="L19" s="2"/>
      <c r="M19" s="1"/>
      <c r="N19" s="1"/>
      <c r="O19" s="3"/>
      <c r="P19" s="3"/>
      <c r="Q19" s="3"/>
    </row>
    <row x14ac:dyDescent="0.25" r="20" customHeight="1" ht="19.5">
      <c r="A20" s="1"/>
      <c r="B20" s="1"/>
      <c r="C20" s="1"/>
      <c r="D20" s="1"/>
      <c r="E20" s="3"/>
      <c r="F20" s="17"/>
      <c r="G20" s="17"/>
      <c r="H20" s="25" t="s">
        <v>33</v>
      </c>
      <c r="I20" s="26"/>
      <c r="J20" s="26"/>
      <c r="K20" s="27">
        <v>0.1</v>
      </c>
      <c r="L20" s="27">
        <f>K20*0.264172 * 60</f>
      </c>
      <c r="M20" s="1"/>
      <c r="N20" s="1"/>
      <c r="O20" s="3"/>
      <c r="P20" s="3"/>
      <c r="Q20" s="3"/>
    </row>
    <row x14ac:dyDescent="0.25" r="21" customHeight="1" ht="19.5">
      <c r="A21" s="1"/>
      <c r="B21" s="1"/>
      <c r="C21" s="1"/>
      <c r="D21" s="1"/>
      <c r="E21" s="3"/>
      <c r="F21" s="17"/>
      <c r="G21" s="17"/>
      <c r="H21" s="25"/>
      <c r="I21" s="26" t="s">
        <v>34</v>
      </c>
      <c r="J21" s="28" t="s">
        <v>35</v>
      </c>
      <c r="K21" s="29">
        <v>1</v>
      </c>
      <c r="L21" s="27">
        <f>K21*0.264172 * 60</f>
      </c>
      <c r="M21" s="1"/>
      <c r="N21" s="1"/>
      <c r="O21" s="3"/>
      <c r="P21" s="3"/>
      <c r="Q21" s="3"/>
    </row>
    <row x14ac:dyDescent="0.25" r="22" customHeight="1" ht="19.5">
      <c r="A22" s="1"/>
      <c r="B22" s="1"/>
      <c r="C22" s="1"/>
      <c r="D22" s="1"/>
      <c r="E22" s="3"/>
      <c r="F22" s="17"/>
      <c r="G22" s="17"/>
      <c r="H22" s="25"/>
      <c r="I22" s="26"/>
      <c r="J22" s="26"/>
      <c r="K22" s="27">
        <v>0.03</v>
      </c>
      <c r="L22" s="27">
        <f>K22*0.264172 * 60</f>
      </c>
      <c r="M22" s="1"/>
      <c r="N22" s="1"/>
      <c r="O22" s="3"/>
      <c r="P22" s="3"/>
      <c r="Q22" s="3"/>
    </row>
    <row x14ac:dyDescent="0.25" r="23" customHeight="1" ht="19.5">
      <c r="A23" s="1"/>
      <c r="B23" s="1"/>
      <c r="C23" s="1"/>
      <c r="D23" s="1"/>
      <c r="E23" s="3"/>
      <c r="F23" s="17"/>
      <c r="G23" s="17"/>
      <c r="H23" s="25"/>
      <c r="I23" s="26" t="s">
        <v>36</v>
      </c>
      <c r="J23" s="28" t="s">
        <v>37</v>
      </c>
      <c r="K23" s="27">
        <v>0.3</v>
      </c>
      <c r="L23" s="27">
        <f>K23*0.264172 * 60</f>
      </c>
      <c r="M23" s="1"/>
      <c r="N23" s="1"/>
      <c r="O23" s="3"/>
      <c r="P23" s="3"/>
      <c r="Q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"/>
  <sheetViews>
    <sheetView workbookViewId="0"/>
  </sheetViews>
  <sheetFormatPr defaultRowHeight="15" x14ac:dyDescent="0.25"/>
  <cols>
    <col min="1" max="1" style="8" width="14.147857142857141" customWidth="1" bestFit="1"/>
    <col min="2" max="2" style="8" width="14.147857142857141" customWidth="1" bestFit="1"/>
    <col min="3" max="3" style="8" width="14.147857142857141" customWidth="1" bestFit="1"/>
    <col min="4" max="4" style="16" width="14.147857142857141" customWidth="1" bestFit="1"/>
    <col min="5" max="5" style="16" width="14.147857142857141" customWidth="1" bestFit="1"/>
  </cols>
  <sheetData>
    <row x14ac:dyDescent="0.25" r="1" customHeight="1" ht="19.5">
      <c r="A1" s="1"/>
      <c r="B1" s="1"/>
      <c r="C1" s="1"/>
      <c r="D1" s="14"/>
      <c r="E1" s="14"/>
    </row>
    <row x14ac:dyDescent="0.25" r="2" customHeight="1" ht="19.5">
      <c r="A2" s="1"/>
      <c r="B2" s="1"/>
      <c r="C2" s="1"/>
      <c r="D2" s="14"/>
      <c r="E2" s="14"/>
    </row>
    <row x14ac:dyDescent="0.25" r="3" customHeight="1" ht="19.5">
      <c r="A3" s="1"/>
      <c r="B3" s="1"/>
      <c r="C3" s="1"/>
      <c r="D3" s="14"/>
      <c r="E3" s="14"/>
    </row>
    <row x14ac:dyDescent="0.25" r="4" customHeight="1" ht="19.5">
      <c r="A4" s="1"/>
      <c r="B4" s="1"/>
      <c r="C4" s="1"/>
      <c r="D4" s="15" t="s">
        <v>13</v>
      </c>
      <c r="E4" s="15" t="s">
        <v>14</v>
      </c>
    </row>
    <row x14ac:dyDescent="0.25" r="5" customHeight="1" ht="19.5">
      <c r="A5" s="1"/>
      <c r="B5" s="1"/>
      <c r="C5" s="1"/>
      <c r="D5" s="6">
        <v>45</v>
      </c>
      <c r="E5" s="6">
        <v>40</v>
      </c>
    </row>
    <row x14ac:dyDescent="0.25" r="6" customHeight="1" ht="19.5">
      <c r="A6" s="1"/>
      <c r="B6" s="1"/>
      <c r="C6" s="1"/>
      <c r="D6" s="6">
        <v>50</v>
      </c>
      <c r="E6" s="6">
        <v>50</v>
      </c>
    </row>
    <row x14ac:dyDescent="0.25" r="7" customHeight="1" ht="19.5">
      <c r="A7" s="1"/>
      <c r="B7" s="1"/>
      <c r="C7" s="1"/>
      <c r="D7" s="6">
        <v>55</v>
      </c>
      <c r="E7" s="6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"/>
  <sheetViews>
    <sheetView workbookViewId="0"/>
  </sheetViews>
  <sheetFormatPr defaultRowHeight="15" x14ac:dyDescent="0.25"/>
  <cols>
    <col min="1" max="1" style="8" width="14.147857142857141" customWidth="1" bestFit="1"/>
    <col min="2" max="2" style="8" width="14.147857142857141" customWidth="1" bestFit="1"/>
    <col min="3" max="3" style="13" width="14.147857142857141" customWidth="1" bestFit="1"/>
    <col min="4" max="4" style="8" width="14.147857142857141" customWidth="1" bestFit="1"/>
  </cols>
  <sheetData>
    <row x14ac:dyDescent="0.25" r="1" customHeight="1" ht="19.5">
      <c r="A1" s="1"/>
      <c r="B1" s="1"/>
      <c r="C1" s="11"/>
      <c r="D1" s="1"/>
    </row>
    <row x14ac:dyDescent="0.25" r="2" customHeight="1" ht="19.5">
      <c r="A2" s="1"/>
      <c r="B2" s="1"/>
      <c r="C2" s="11"/>
      <c r="D2" s="1"/>
    </row>
    <row x14ac:dyDescent="0.25" r="3" customHeight="1" ht="19.5">
      <c r="A3" s="1"/>
      <c r="B3" s="1"/>
      <c r="C3" s="12" t="s">
        <v>11</v>
      </c>
      <c r="D3" s="1"/>
    </row>
    <row x14ac:dyDescent="0.25" r="4" customHeight="1" ht="19.5">
      <c r="A4" s="1"/>
      <c r="B4" s="1"/>
      <c r="C4" s="12">
        <v>44781</v>
      </c>
      <c r="D4" s="4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"/>
  <sheetViews>
    <sheetView workbookViewId="0"/>
  </sheetViews>
  <sheetFormatPr defaultRowHeight="15" x14ac:dyDescent="0.25"/>
  <cols>
    <col min="1" max="1" style="8" width="14.147857142857141" customWidth="1" bestFit="1"/>
    <col min="2" max="2" style="8" width="14.147857142857141" customWidth="1" bestFit="1"/>
    <col min="3" max="3" style="9" width="13.576428571428572" customWidth="1" bestFit="1"/>
    <col min="4" max="4" style="10" width="14.147857142857141" customWidth="1" bestFit="1"/>
    <col min="5" max="5" style="8" width="14.147857142857141" customWidth="1" bestFit="1"/>
  </cols>
  <sheetData>
    <row x14ac:dyDescent="0.25" r="1" customHeight="1" ht="19.5">
      <c r="A1" s="1"/>
      <c r="B1" s="1"/>
      <c r="C1" s="2"/>
      <c r="D1" s="3"/>
      <c r="E1" s="1"/>
    </row>
    <row x14ac:dyDescent="0.25" r="2" customHeight="1" ht="19.5">
      <c r="A2" s="1"/>
      <c r="B2" s="4" t="s">
        <v>0</v>
      </c>
      <c r="C2" s="5" t="s">
        <v>1</v>
      </c>
      <c r="D2" s="5" t="s">
        <v>2</v>
      </c>
      <c r="E2" s="4" t="s">
        <v>3</v>
      </c>
    </row>
    <row x14ac:dyDescent="0.25" r="3" customHeight="1" ht="19.5">
      <c r="A3" s="1"/>
      <c r="B3" s="4" t="s">
        <v>4</v>
      </c>
      <c r="C3" s="6">
        <v>997</v>
      </c>
      <c r="D3" s="7">
        <v>4.186</v>
      </c>
      <c r="E3" s="1"/>
    </row>
    <row x14ac:dyDescent="0.25" r="4" customHeight="1" ht="19.5">
      <c r="A4" s="1"/>
      <c r="B4" s="4" t="s">
        <v>5</v>
      </c>
      <c r="C4" s="7">
        <v>816.67</v>
      </c>
      <c r="D4" s="7">
        <v>1.8</v>
      </c>
      <c r="E4" s="1"/>
    </row>
    <row x14ac:dyDescent="0.25" r="5" customHeight="1" ht="19.5">
      <c r="A5" s="1"/>
      <c r="B5" s="4" t="s">
        <v>6</v>
      </c>
      <c r="C5" s="7">
        <v>1.225</v>
      </c>
      <c r="D5" s="7">
        <v>1.006</v>
      </c>
      <c r="E5" s="1"/>
    </row>
    <row x14ac:dyDescent="0.25" r="6" customHeight="1" ht="19.5">
      <c r="A6" s="1"/>
      <c r="B6" s="4" t="s">
        <v>7</v>
      </c>
      <c r="C6" s="6">
        <v>810</v>
      </c>
      <c r="D6" s="7">
        <v>2.01</v>
      </c>
      <c r="E6" s="1"/>
    </row>
    <row x14ac:dyDescent="0.25" r="7" customHeight="1" ht="19.5">
      <c r="A7" s="1"/>
      <c r="B7" s="4" t="s">
        <v>8</v>
      </c>
      <c r="C7" s="7">
        <v>0.657</v>
      </c>
      <c r="D7" s="7">
        <v>2.232</v>
      </c>
      <c r="E7" s="1"/>
    </row>
    <row x14ac:dyDescent="0.25" r="8" customHeight="1" ht="19.5">
      <c r="A8" s="1"/>
      <c r="B8" s="4" t="s">
        <v>9</v>
      </c>
      <c r="C8" s="2"/>
      <c r="D8" s="3"/>
      <c r="E8" s="1"/>
    </row>
    <row x14ac:dyDescent="0.25" r="9" customHeight="1" ht="19.5">
      <c r="A9" s="1"/>
      <c r="B9" s="4" t="s">
        <v>10</v>
      </c>
      <c r="C9" s="7">
        <v>0.5896</v>
      </c>
      <c r="D9" s="3"/>
      <c r="E9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Equipment List</vt:lpstr>
      <vt:lpstr>Sheet45</vt:lpstr>
      <vt:lpstr>Sheet41</vt:lpstr>
      <vt:lpstr>Sheet44</vt:lpstr>
      <vt:lpstr>tc cnxns</vt:lpstr>
      <vt:lpstr>Properties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2022-12-28T22:00:10.149Z</dcterms:created>
  <dcterms:modified xsi:type="dcterms:W3CDTF">2022-12-28T22:00:10.149Z</dcterms:modified>
</cp:coreProperties>
</file>