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26.png" ContentType="image/png"/>
  <Override PartName="/xl/media/image25.png" ContentType="image/png"/>
  <Override PartName="/xl/media/image24.png" ContentType="image/png"/>
  <Override PartName="/xl/media/image9.png" ContentType="image/png"/>
  <Override PartName="/xl/media/image10.png" ContentType="image/png"/>
  <Override PartName="/xl/media/image23.png" ContentType="image/png"/>
  <Override PartName="/xl/media/image8.png" ContentType="image/png"/>
  <Override PartName="/xl/media/image1.png" ContentType="image/png"/>
  <Override PartName="/xl/media/image6.png" ContentType="image/png"/>
  <Override PartName="/xl/media/image21.png" ContentType="image/png"/>
  <Override PartName="/xl/media/image3.png" ContentType="image/png"/>
  <Override PartName="/xl/media/image4.png" ContentType="image/png"/>
  <Override PartName="/xl/media/image11.png" ContentType="image/png"/>
  <Override PartName="/xl/media/image12.png" ContentType="image/png"/>
  <Override PartName="/xl/media/image13.png" ContentType="image/png"/>
  <Override PartName="/xl/media/image14.png" ContentType="image/png"/>
  <Override PartName="/xl/media/image15.png" ContentType="image/png"/>
  <Override PartName="/xl/media/image16.png" ContentType="image/png"/>
  <Override PartName="/xl/media/image17.png" ContentType="image/png"/>
  <Override PartName="/xl/media/image2.jpeg" ContentType="image/jpeg"/>
  <Override PartName="/xl/media/image18.png" ContentType="image/png"/>
  <Override PartName="/xl/media/image19.png" ContentType="image/png"/>
  <Override PartName="/xl/media/image5.png" ContentType="image/png"/>
  <Override PartName="/xl/media/image20.png" ContentType="image/png"/>
  <Override PartName="/xl/media/image7.png" ContentType="image/png"/>
  <Override PartName="/xl/media/image22.png" ContentType="image/png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1.xml.rels" ContentType="application/vnd.openxmlformats-package.relationships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1.xml" ContentType="application/vnd.openxmlformats-officedocument.spreadsheetml.tabl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BillOfMaterials" sheetId="1" state="visible" r:id="rId2"/>
    <sheet name="Revisions" sheetId="2" state="visible" r:id="rId3"/>
    <sheet name="Example" sheetId="3" state="visible" r:id="rId4"/>
    <sheet name="©" sheetId="4" state="visible" r:id="rId5"/>
  </sheets>
  <definedNames>
    <definedName function="false" hidden="false" localSheetId="0" name="_xlnm.Print_Area" vbProcedure="false">BillOfMaterials!$A$1:$J$50</definedName>
    <definedName function="false" hidden="false" localSheetId="0" name="_xlnm.Print_Titles" vbProcedure="false">BillOfMaterials!$10:$10</definedName>
    <definedName function="false" hidden="false" localSheetId="2" name="_xlnm.Print_Area" vbProcedure="false">Example!$A$1:$J$31</definedName>
    <definedName function="false" hidden="false" localSheetId="2" name="_xlnm.Print_Titles" vbProcedure="false">Example!$10:$10</definedName>
    <definedName function="false" hidden="false" name="valuevx" vbProcedure="false">42.314159</definedName>
    <definedName function="false" hidden="false" localSheetId="0" name="_xlnm.Print_Area" vbProcedure="false">BillOfMaterials!$A$1:$J$50</definedName>
    <definedName function="false" hidden="false" localSheetId="0" name="_xlnm.Print_Titles" vbProcedure="false">BillOfMaterials!$10:$10</definedName>
    <definedName function="false" hidden="false" localSheetId="0" name="_xlnm._FilterDatabase" vbProcedure="false">BillOfMaterials!$A$10:$G$10</definedName>
    <definedName function="false" hidden="false" localSheetId="2" name="_xlnm.Print_Area" vbProcedure="false">Example!$A$1:$J$31</definedName>
    <definedName function="false" hidden="false" localSheetId="2" name="_xlnm.Print_Titles" vbProcedure="false">Example!$10:$10</definedName>
    <definedName function="false" hidden="false" localSheetId="2" name="_xlnm._FilterDatabase" vbProcedure="false">Example!$A$10:$H$10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<sst xmlns="http://schemas.openxmlformats.org/spreadsheetml/2006/main" count="332" uniqueCount="198">
  <si>
    <t xml:space="preserve">Cherry</t>
  </si>
  <si>
    <t xml:space="preserve">Nome da montagem:</t>
  </si>
  <si>
    <t xml:space="preserve">Cherry 3D Printer</t>
  </si>
  <si>
    <t xml:space="preserve">[42]</t>
  </si>
  <si>
    <t xml:space="preserve">Número da montagem:</t>
  </si>
  <si>
    <t xml:space="preserve">#01</t>
  </si>
  <si>
    <t xml:space="preserve">Projetista:</t>
  </si>
  <si>
    <t xml:space="preserve">Gabriel R. Freitas</t>
  </si>
  <si>
    <t xml:space="preserve">Data de Finalização:</t>
  </si>
  <si>
    <t xml:space="preserve">-</t>
  </si>
  <si>
    <t xml:space="preserve">Número de montagens:</t>
  </si>
  <si>
    <t xml:space="preserve">Custo Total :</t>
  </si>
  <si>
    <t xml:space="preserve">Parte #</t>
  </si>
  <si>
    <t xml:space="preserve">Nome da Parte</t>
  </si>
  <si>
    <t xml:space="preserve">Descrição</t>
  </si>
  <si>
    <t xml:space="preserve">Revision</t>
  </si>
  <si>
    <t xml:space="preserve">Qnt</t>
  </si>
  <si>
    <t xml:space="preserve">Check</t>
  </si>
  <si>
    <t xml:space="preserve">Imagem</t>
  </si>
  <si>
    <t xml:space="preserve">Supplier</t>
  </si>
  <si>
    <t xml:space="preserve">Custo/Und</t>
  </si>
  <si>
    <t xml:space="preserve">Custo Total</t>
  </si>
  <si>
    <t xml:space="preserve">Loja/Site</t>
  </si>
  <si>
    <t xml:space="preserve">STR01</t>
  </si>
  <si>
    <t xml:space="preserve">Placa MDF 30x34cm</t>
  </si>
  <si>
    <t xml:space="preserve">Placa de MDF para suporte da estrutura</t>
  </si>
  <si>
    <t xml:space="preserve">STR02</t>
  </si>
  <si>
    <t xml:space="preserve">Placa MDF 6x4cm</t>
  </si>
  <si>
    <t xml:space="preserve">STR03</t>
  </si>
  <si>
    <t xml:space="preserve">Placa MDF 34x6cm</t>
  </si>
  <si>
    <t xml:space="preserve">STR04</t>
  </si>
  <si>
    <t xml:space="preserve">Placa MDF 15x4cm</t>
  </si>
  <si>
    <t xml:space="preserve">STR05</t>
  </si>
  <si>
    <t xml:space="preserve">Hotend Clamp</t>
  </si>
  <si>
    <t xml:space="preserve">Peça impressa em 3D, arquivos .stl na pasta</t>
  </si>
  <si>
    <t xml:space="preserve">STR06</t>
  </si>
  <si>
    <t xml:space="preserve">Hotend E3D V6</t>
  </si>
  <si>
    <t xml:space="preserve">STR07</t>
  </si>
  <si>
    <t xml:space="preserve">Motor Housing </t>
  </si>
  <si>
    <t xml:space="preserve">STR08</t>
  </si>
  <si>
    <t xml:space="preserve">X - Carriage</t>
  </si>
  <si>
    <t xml:space="preserve">STR09</t>
  </si>
  <si>
    <t xml:space="preserve">X - End</t>
  </si>
  <si>
    <t xml:space="preserve">STR10</t>
  </si>
  <si>
    <t xml:space="preserve">Y - End</t>
  </si>
  <si>
    <t xml:space="preserve">STR11</t>
  </si>
  <si>
    <t xml:space="preserve">Z - Motor</t>
  </si>
  <si>
    <t xml:space="preserve">MEC01</t>
  </si>
  <si>
    <t xml:space="preserve">Rolamento LM8UU</t>
  </si>
  <si>
    <t xml:space="preserve">Rolamento do tipo LM8UU</t>
  </si>
  <si>
    <t xml:space="preserve">x</t>
  </si>
  <si>
    <t xml:space="preserve">http://www.aliexpress.com/item/Free-shipping-12-pcs-lot-LM8UU-8mm-linear-ball-bearing-Linear-Bearing-8mm-3d-printer-parts/32648199104.html?spm=2114.13010608.0.79.NBC4gu</t>
  </si>
  <si>
    <t xml:space="preserve">MEC02</t>
  </si>
  <si>
    <t xml:space="preserve">Polia GT2</t>
  </si>
  <si>
    <t xml:space="preserve">Polia do tipo GT2</t>
  </si>
  <si>
    <t xml:space="preserve">http://www.aliexpress.com/item/Freeshipping-2pcs-20-teeth-GT2-Pulley-Bore-5mm-2M-GT2-timing-Belt-width-6mm-for-3D/32240661027.html?spm=2114.13010608.0.86.NBC4gu</t>
  </si>
  <si>
    <t xml:space="preserve">MEC03</t>
  </si>
  <si>
    <t xml:space="preserve">Correia GT2</t>
  </si>
  <si>
    <t xml:space="preserve">Correia do tipo GT2 com 1m de comprimento</t>
  </si>
  <si>
    <t xml:space="preserve">MEC04</t>
  </si>
  <si>
    <t xml:space="preserve">Rolamento 624</t>
  </si>
  <si>
    <t xml:space="preserve">Rolamento do tipo 624</t>
  </si>
  <si>
    <t xml:space="preserve">http://www.aliexpress.com/item/free-shipping-10PCS-LOT-624-624Z-624ZZ-ball-bearing-4-13-5-mm-chrome-steel-bearing/32645768490.html?spm=2114.13010608.0.75.NBC4gu</t>
  </si>
  <si>
    <t xml:space="preserve">MEC05</t>
  </si>
  <si>
    <t xml:space="preserve">MK8 Drivegear</t>
  </si>
  <si>
    <t xml:space="preserve">Engrenagem de transmissão do tipo MK8</t>
  </si>
  <si>
    <t xml:space="preserve">http://www.aliexpress.com/item/Hot-Sale-Durable-2pcs-MK8-Drive-Gear-For-1-75mm-3mm-Filament-3D-Printer-Extruder-Pulley/32374263319.html?spm=2114.13010608.0.93.NBC4gu</t>
  </si>
  <si>
    <t xml:space="preserve">MEC06</t>
  </si>
  <si>
    <t xml:space="preserve">Tubo PTFE</t>
  </si>
  <si>
    <t xml:space="preserve">1 Metro de tubo de PTFE</t>
  </si>
  <si>
    <t xml:space="preserve">http://www.aliexpress.com/item/1M-PTFE-Tube-Teflon-PiPe-to-J-head-hotend-RepRap-Rostock-Bowden-Extruderfor-1-75mm/32612409209.html?spm=2114.13010608.0.61.NBC4gu</t>
  </si>
  <si>
    <t xml:space="preserve">MEC07</t>
  </si>
  <si>
    <t xml:space="preserve">Haste Lisa de Aço 220m</t>
  </si>
  <si>
    <t xml:space="preserve">Haste lisa de aço com 8mm de diâmetro</t>
  </si>
  <si>
    <t xml:space="preserve">Qualquer loja de material de construção</t>
  </si>
  <si>
    <t xml:space="preserve">MEC08</t>
  </si>
  <si>
    <t xml:space="preserve">Haste Lisa de Aço 175mm</t>
  </si>
  <si>
    <t xml:space="preserve">MEC09</t>
  </si>
  <si>
    <t xml:space="preserve">Haste Rosqueada M5 220mm</t>
  </si>
  <si>
    <t xml:space="preserve">Haste rosqueada do tipo M5</t>
  </si>
  <si>
    <t xml:space="preserve">HRD01</t>
  </si>
  <si>
    <t xml:space="preserve">Porca Sextavada M3</t>
  </si>
  <si>
    <t xml:space="preserve">Porca sextavada do tipo M3</t>
  </si>
  <si>
    <t xml:space="preserve">HRD02</t>
  </si>
  <si>
    <t xml:space="preserve">Porca Sextavada M4</t>
  </si>
  <si>
    <t xml:space="preserve">Porca sextavada do tipo M4</t>
  </si>
  <si>
    <t xml:space="preserve">HRD03</t>
  </si>
  <si>
    <t xml:space="preserve">Porca Sextavada M5</t>
  </si>
  <si>
    <t xml:space="preserve">Porca sextavada do tipo M5</t>
  </si>
  <si>
    <t xml:space="preserve">HRD04</t>
  </si>
  <si>
    <t xml:space="preserve">Parafuso M3x16mm</t>
  </si>
  <si>
    <t xml:space="preserve">Parafuso do tipo M3 com 16mm de comprimento</t>
  </si>
  <si>
    <t xml:space="preserve">HRD05</t>
  </si>
  <si>
    <t xml:space="preserve">Parafuso M3x25mm</t>
  </si>
  <si>
    <t xml:space="preserve">Parafuso do tipo M3 com 25mm de comprimento</t>
  </si>
  <si>
    <t xml:space="preserve">HRD06</t>
  </si>
  <si>
    <t xml:space="preserve">Parafuso M4x20mm</t>
  </si>
  <si>
    <t xml:space="preserve">Parafuso do tipo M4 com 20mm de comprimento</t>
  </si>
  <si>
    <t xml:space="preserve">HRD07</t>
  </si>
  <si>
    <t xml:space="preserve">Parafuso M4x45mm</t>
  </si>
  <si>
    <t xml:space="preserve">Parafuso do tipo M4 com 45mm de comprimento</t>
  </si>
  <si>
    <t xml:space="preserve">HRD08</t>
  </si>
  <si>
    <t xml:space="preserve">Parafuso M4x60mm</t>
  </si>
  <si>
    <t xml:space="preserve">Parafuso do tipo M4 com 60mm de comprimento</t>
  </si>
  <si>
    <t xml:space="preserve">HRD09</t>
  </si>
  <si>
    <t xml:space="preserve">Parafusos para madeira</t>
  </si>
  <si>
    <t xml:space="preserve">Parafusos para madeira comuns</t>
  </si>
  <si>
    <t xml:space="preserve">ELT01</t>
  </si>
  <si>
    <t xml:space="preserve">Arduino Mega 2560</t>
  </si>
  <si>
    <t xml:space="preserve">http://www.aliexpress.com/item/Mega-2560-R3-1pcs-RAMPS-1-4-Controller-5pcs-A4988-Stepper-Driver-Module-for-3D-Printer/1439959836.html?spm=2114.13010608.0.68.NBC4gu</t>
  </si>
  <si>
    <t xml:space="preserve">ELT02</t>
  </si>
  <si>
    <t xml:space="preserve">Ramps 1.4</t>
  </si>
  <si>
    <t xml:space="preserve">Arduino RepRap Shield</t>
  </si>
  <si>
    <t xml:space="preserve">ELT03</t>
  </si>
  <si>
    <t xml:space="preserve">A4988</t>
  </si>
  <si>
    <t xml:space="preserve">Driver para motor de passo A4988</t>
  </si>
  <si>
    <t xml:space="preserve">ELT04</t>
  </si>
  <si>
    <t xml:space="preserve">Motor de Passo 28BYJ-48</t>
  </si>
  <si>
    <t xml:space="preserve">Motor de passo 28BYJ-48</t>
  </si>
  <si>
    <t xml:space="preserve">http://pt.aliexpress.com/item/FREE-SHIPPING-5pair-28BYJ-48-5V-4-phase-Stepper-Motor-Driver-Board-ULN2003-5-x-Stepper/32391167483.html?spm=2114.13010608.0.50.BcNgI3</t>
  </si>
  <si>
    <t xml:space="preserve">ELT05</t>
  </si>
  <si>
    <t xml:space="preserve">Chaves fim de curso</t>
  </si>
  <si>
    <t xml:space="preserve">Chaves simples de fim de curso</t>
  </si>
  <si>
    <t xml:space="preserve">ELT06</t>
  </si>
  <si>
    <t xml:space="preserve">Motor de Passo NEMA 17</t>
  </si>
  <si>
    <t xml:space="preserve">Motor de passo NEMA 17</t>
  </si>
  <si>
    <t xml:space="preserve">ELT07</t>
  </si>
  <si>
    <t xml:space="preserve">E3D V6</t>
  </si>
  <si>
    <t xml:space="preserve">Cabeçote E3D V5/V6</t>
  </si>
  <si>
    <t xml:space="preserve">http://pt.aliexpress.com/item/E3D-V6-3D-Print-J-head-hotend-Single-Cooling-Fan-for-1-75mm-3mm-Bowden-Filament/32648951718.html?spm=2114.13010608.0.50.0VzBn8</t>
  </si>
  <si>
    <t xml:space="preserve">ELT08</t>
  </si>
  <si>
    <t xml:space="preserve">Display LCD Rampas 1.4</t>
  </si>
  <si>
    <t xml:space="preserve">Display LCD</t>
  </si>
  <si>
    <t xml:space="preserve">X</t>
  </si>
  <si>
    <t xml:space="preserve">http://pt.aliexpress.com/item/1-Pcs-LCD-Display-3D-Printer-Reprap-Smart-Controller-Reprap-Ramps-1-4-2004LCD-Control/32616537620.html?spm=2114.13010608.0.57.BcNgI3</t>
  </si>
  <si>
    <t xml:space="preserve">Total</t>
  </si>
  <si>
    <t xml:space="preserve">Revision History</t>
  </si>
  <si>
    <t xml:space="preserve">Assembly Name :</t>
  </si>
  <si>
    <t xml:space="preserve">Assembly Number :</t>
  </si>
  <si>
    <t xml:space="preserve">Revision Summary</t>
  </si>
  <si>
    <t xml:space="preserve">Approval Date</t>
  </si>
  <si>
    <r>
      <rPr>
        <b val="true"/>
        <sz val="22"/>
        <color rgb="FF2C4675"/>
        <rFont val="Arial"/>
        <family val="1"/>
        <charset val="1"/>
      </rPr>
      <t xml:space="preserve">Bill of Materials for LEGO</t>
    </r>
    <r>
      <rPr>
        <b val="true"/>
        <sz val="22"/>
        <color rgb="FF2C4675"/>
        <rFont val="Calibri"/>
        <family val="2"/>
        <charset val="1"/>
      </rPr>
      <t xml:space="preserve">® Design</t>
    </r>
  </si>
  <si>
    <t xml:space="preserve">© 2012-2014 Vertex42 LLC</t>
  </si>
  <si>
    <t xml:space="preserve">Mini X-Wing™</t>
  </si>
  <si>
    <t xml:space="preserve">Bill of Materials Template</t>
  </si>
  <si>
    <t xml:space="preserve">Custom</t>
  </si>
  <si>
    <t xml:space="preserve">Assembly Revision :</t>
  </si>
  <si>
    <t xml:space="preserve">Approval Date :</t>
  </si>
  <si>
    <t xml:space="preserve">Pieces :</t>
  </si>
  <si>
    <t xml:space="preserve">Total Cost :</t>
  </si>
  <si>
    <t xml:space="preserve">Category</t>
  </si>
  <si>
    <t xml:space="preserve">Part #</t>
  </si>
  <si>
    <t xml:space="preserve">Elem ID</t>
  </si>
  <si>
    <t xml:space="preserve">Part Name</t>
  </si>
  <si>
    <t xml:space="preserve">Color</t>
  </si>
  <si>
    <t xml:space="preserve">Qty</t>
  </si>
  <si>
    <t xml:space="preserve">Units</t>
  </si>
  <si>
    <t xml:space="preserve">Picture</t>
  </si>
  <si>
    <t xml:space="preserve">Unit Cost</t>
  </si>
  <si>
    <t xml:space="preserve">Cost</t>
  </si>
  <si>
    <t xml:space="preserve">Bricks, Sloping</t>
  </si>
  <si>
    <t xml:space="preserve">ROOF TILE 1X1X2/3, ABS</t>
  </si>
  <si>
    <t xml:space="preserve">1 - White</t>
  </si>
  <si>
    <t xml:space="preserve">each</t>
  </si>
  <si>
    <t xml:space="preserve">Plates</t>
  </si>
  <si>
    <t xml:space="preserve">PLATE 1X1</t>
  </si>
  <si>
    <t xml:space="preserve">PLATE 1X2</t>
  </si>
  <si>
    <t xml:space="preserve">194 - Medium Stone Grey</t>
  </si>
  <si>
    <t xml:space="preserve">PLATE 1X2 W. 1 KNOB</t>
  </si>
  <si>
    <t xml:space="preserve">PLATE 1X3</t>
  </si>
  <si>
    <t xml:space="preserve">21 - Bright Red</t>
  </si>
  <si>
    <t xml:space="preserve">PLATE 2X2</t>
  </si>
  <si>
    <t xml:space="preserve">Plates, Special</t>
  </si>
  <si>
    <t xml:space="preserve">PLATE 1X1 ROUND</t>
  </si>
  <si>
    <t xml:space="preserve">199 - Dark Stone Grey</t>
  </si>
  <si>
    <t xml:space="preserve">FLAT TILE 1X1</t>
  </si>
  <si>
    <t xml:space="preserve">RADIATOR GRILLE 1X2</t>
  </si>
  <si>
    <t xml:space="preserve">PLATE 1X1 W/HOLDER VERTICAL</t>
  </si>
  <si>
    <t xml:space="preserve">FLAT TILE 1X4</t>
  </si>
  <si>
    <t xml:space="preserve">PLATE 2X1 W/HOLDER,VERTICAL</t>
  </si>
  <si>
    <t xml:space="preserve">PLATE 1X2 W. STICK</t>
  </si>
  <si>
    <t xml:space="preserve">COUPLING PLATE 2X2</t>
  </si>
  <si>
    <t xml:space="preserve">Bricks, Special</t>
  </si>
  <si>
    <t xml:space="preserve">PLATE 1X1 W/TOOTH</t>
  </si>
  <si>
    <t xml:space="preserve">5 - Brick Yellow</t>
  </si>
  <si>
    <t xml:space="preserve">Technic</t>
  </si>
  <si>
    <t xml:space="preserve">1/2 BUSH</t>
  </si>
  <si>
    <t xml:space="preserve">BUSH FOR CROSS AXLE</t>
  </si>
  <si>
    <t xml:space="preserve">Accessories</t>
  </si>
  <si>
    <t xml:space="preserve">STICK/AERIAL</t>
  </si>
  <si>
    <t xml:space="preserve">By Vertex42.com</t>
  </si>
  <si>
    <t xml:space="preserve">http://www.vertex42.com/ExcelTemplates/bill-of-materials.html</t>
  </si>
  <si>
    <t xml:space="preserve">This spreadsheet, including all worksheets and associated content is considered a copyrighted work under the United States and other copyright laws.</t>
  </si>
  <si>
    <t xml:space="preserve">Do not submit copies or modifications of this template to any website or online template gallery.</t>
  </si>
  <si>
    <t xml:space="preserve">Please review the following license agreement to learn how you may or may not use this template. Thank you.</t>
  </si>
  <si>
    <t xml:space="preserve">See License Agreement</t>
  </si>
  <si>
    <t xml:space="preserve">http://www.vertex42.com/licensing/EULA_privateuse.html</t>
  </si>
  <si>
    <r>
      <rPr>
        <b val="true"/>
        <sz val="11"/>
        <color rgb="FF000000"/>
        <rFont val="Arial"/>
        <family val="2"/>
        <charset val="1"/>
      </rPr>
      <t xml:space="preserve">Do not delete this worksheet.</t>
    </r>
    <r>
      <rPr>
        <sz val="11"/>
        <rFont val="Arial"/>
        <family val="2"/>
        <charset val="1"/>
      </rPr>
      <t xml:space="preserve"> If necessary, you may hide it by right-clicking on the tab and selecting Hide.</t>
    </r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</si>
</sst>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DD\-MMM\-YY;@"/>
    <numFmt numFmtId="166" formatCode="\$#,##0.00"/>
    <numFmt numFmtId="167" formatCode="_(\$* #,##0.00_);_(\$* \(#,##0.00\);_(\$* \-??_);_(@_)"/>
    <numFmt numFmtId="168" formatCode="_([$$-409]* #,##0.00_);_([$$-409]* \(#,##0.00\);_([$$-409]* \-??_);_(@_)"/>
    <numFmt numFmtId="169" formatCode="D\-MMM\-YY;@"/>
  </numFmts>
  <fonts count="25">
    <font>
      <sz val="11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rebuchet MS"/>
      <family val="2"/>
      <charset val="1"/>
    </font>
    <font>
      <sz val="22"/>
      <color rgb="FF2C4675"/>
      <name val="Arial"/>
      <family val="2"/>
      <charset val="1"/>
    </font>
    <font>
      <b val="true"/>
      <sz val="18"/>
      <color rgb="FF273359"/>
      <name val="Trebuchet MS"/>
      <family val="2"/>
      <charset val="1"/>
    </font>
    <font>
      <sz val="11"/>
      <name val="Trebuchet MS"/>
      <family val="2"/>
      <charset val="1"/>
    </font>
    <font>
      <sz val="10"/>
      <color rgb="FFFFFFFF"/>
      <name val="Trebuchet MS"/>
      <family val="2"/>
      <charset val="1"/>
    </font>
    <font>
      <u val="single"/>
      <sz val="10"/>
      <color rgb="FF0000FF"/>
      <name val="Arial"/>
      <family val="2"/>
      <charset val="1"/>
    </font>
    <font>
      <sz val="12"/>
      <name val="Trebuchet MS"/>
      <family val="2"/>
      <charset val="1"/>
    </font>
    <font>
      <b val="true"/>
      <sz val="10"/>
      <name val="Trebuchet MS"/>
      <family val="2"/>
      <charset val="1"/>
    </font>
    <font>
      <b val="true"/>
      <sz val="10"/>
      <name val="Arial"/>
      <family val="1"/>
      <charset val="1"/>
    </font>
    <font>
      <b val="true"/>
      <sz val="10"/>
      <name val="Arial"/>
      <family val="2"/>
      <charset val="1"/>
    </font>
    <font>
      <sz val="18"/>
      <name val="Arial"/>
      <family val="2"/>
      <charset val="1"/>
    </font>
    <font>
      <b val="true"/>
      <sz val="11"/>
      <color rgb="FFFFFFFF"/>
      <name val="Arial"/>
      <family val="1"/>
      <charset val="1"/>
    </font>
    <font>
      <sz val="10"/>
      <color rgb="FF000000"/>
      <name val="Trebuchet MS"/>
      <family val="2"/>
      <charset val="1"/>
    </font>
    <font>
      <b val="true"/>
      <sz val="22"/>
      <color rgb="FF2C4675"/>
      <name val="Arial"/>
      <family val="1"/>
      <charset val="1"/>
    </font>
    <font>
      <b val="true"/>
      <sz val="22"/>
      <color rgb="FF2C4675"/>
      <name val="Calibri"/>
      <family val="2"/>
      <charset val="1"/>
    </font>
    <font>
      <sz val="10"/>
      <name val="Arial"/>
      <family val="2"/>
      <charset val="1"/>
    </font>
    <font>
      <sz val="18"/>
      <color rgb="FF3A5D9C"/>
      <name val="Arial"/>
      <family val="2"/>
      <charset val="1"/>
    </font>
    <font>
      <sz val="12"/>
      <name val="Arial"/>
      <family val="2"/>
      <charset val="1"/>
    </font>
    <font>
      <b val="true"/>
      <sz val="12"/>
      <name val="Arial"/>
      <family val="2"/>
      <charset val="1"/>
    </font>
    <font>
      <u val="single"/>
      <sz val="12"/>
      <color rgb="FF0000FF"/>
      <name val="Arial"/>
      <family val="2"/>
      <charset val="1"/>
    </font>
    <font>
      <b val="true"/>
      <sz val="11"/>
      <color rgb="FF00000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3A5D9C"/>
        <bgColor rgb="FF2C4675"/>
      </patternFill>
    </fill>
    <fill>
      <patternFill patternType="solid">
        <fgColor rgb="FFD4DEEF"/>
        <bgColor rgb="FFF2F2F2"/>
      </patternFill>
    </fill>
  </fills>
  <borders count="10">
    <border diagonalUp="false" diagonalDown="false">
      <left/>
      <right/>
      <top/>
      <bottom/>
      <diagonal/>
    </border>
    <border diagonalUp="false" diagonalDown="false">
      <left/>
      <right/>
      <top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/>
      <top style="hair"/>
      <bottom/>
      <diagonal/>
    </border>
    <border diagonalUp="false" diagonalDown="false">
      <left/>
      <right/>
      <top/>
      <bottom style="thin">
        <color rgb="FF7E9BCF"/>
      </bottom>
      <diagonal/>
    </border>
    <border diagonalUp="false" diagonalDown="false">
      <left/>
      <right/>
      <top style="thin">
        <color rgb="FF7E9BCF"/>
      </top>
      <bottom style="thin">
        <color rgb="FF7E9BCF"/>
      </bottom>
      <diagonal/>
    </border>
    <border diagonalUp="false" diagonalDown="false">
      <left/>
      <right/>
      <top style="thin">
        <color rgb="FF7E9BCF"/>
      </top>
      <bottom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3A5D9C"/>
      </bottom>
      <diagonal/>
    </border>
    <border diagonalUp="false" diagonalDown="false">
      <left style="thin">
        <color rgb="FFFFFFFF"/>
      </left>
      <right style="thin">
        <color rgb="FFFFFFFF"/>
      </right>
      <top/>
      <bottom style="thin">
        <color rgb="FFFFFFFF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9" fillId="0" borderId="0" applyFont="true" applyBorder="false" applyAlignment="true" applyProtection="false">
      <alignment horizontal="general" vertical="bottom" textRotation="0" wrapText="false" indent="0" shrinkToFit="false"/>
    </xf>
  </cellStyleXfs>
  <cellXfs count="6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0" xfId="2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7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7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4" fillId="0" borderId="0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4" borderId="5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6" fillId="4" borderId="5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9" fontId="16" fillId="4" borderId="5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6" fillId="0" borderId="6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6" fillId="0" borderId="6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9" fontId="16" fillId="0" borderId="6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7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7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17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8" fontId="4" fillId="2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9" xfId="0" applyFont="true" applyBorder="true" applyAlignment="true" applyProtection="false">
      <alignment horizontal="left" vertical="bottom" textRotation="0" wrapText="true" indent="2" shrinkToFit="false"/>
      <protection locked="true" hidden="false"/>
    </xf>
    <xf numFmtId="164" fontId="9" fillId="0" borderId="7" xfId="2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21" fillId="0" borderId="7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22" fillId="0" borderId="7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23" fillId="0" borderId="7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21" fillId="0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4" fillId="0" borderId="7" xfId="0" applyFont="true" applyBorder="true" applyAlignment="true" applyProtection="false">
      <alignment horizontal="left" vertical="bottom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7E9BCF"/>
      <rgbColor rgb="FF993366"/>
      <rgbColor rgb="FFF2F2F2"/>
      <rgbColor rgb="FFCCFFFF"/>
      <rgbColor rgb="FF660066"/>
      <rgbColor rgb="FFFF8080"/>
      <rgbColor rgb="FF0066CC"/>
      <rgbColor rgb="FFD4DEE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3A5D9C"/>
      <rgbColor rgb="FF969696"/>
      <rgbColor rgb="FF003366"/>
      <rgbColor rgb="FF339966"/>
      <rgbColor rgb="FF003300"/>
      <rgbColor rgb="FF333300"/>
      <rgbColor rgb="FF993300"/>
      <rgbColor rgb="FF993366"/>
      <rgbColor rgb="FF2C4675"/>
      <rgbColor rgb="FF273359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jpeg"/><Relationship Id="rId3" Type="http://schemas.openxmlformats.org/officeDocument/2006/relationships/image" Target="../media/image3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4.png"/><Relationship Id="rId2" Type="http://schemas.openxmlformats.org/officeDocument/2006/relationships/image" Target="../media/image5.png"/><Relationship Id="rId3" Type="http://schemas.openxmlformats.org/officeDocument/2006/relationships/image" Target="../media/image6.png"/><Relationship Id="rId4" Type="http://schemas.openxmlformats.org/officeDocument/2006/relationships/image" Target="../media/image7.png"/><Relationship Id="rId5" Type="http://schemas.openxmlformats.org/officeDocument/2006/relationships/image" Target="../media/image8.png"/><Relationship Id="rId6" Type="http://schemas.openxmlformats.org/officeDocument/2006/relationships/image" Target="../media/image9.png"/><Relationship Id="rId7" Type="http://schemas.openxmlformats.org/officeDocument/2006/relationships/image" Target="../media/image10.png"/><Relationship Id="rId8" Type="http://schemas.openxmlformats.org/officeDocument/2006/relationships/image" Target="../media/image11.png"/><Relationship Id="rId9" Type="http://schemas.openxmlformats.org/officeDocument/2006/relationships/image" Target="../media/image12.png"/><Relationship Id="rId10" Type="http://schemas.openxmlformats.org/officeDocument/2006/relationships/image" Target="../media/image13.png"/><Relationship Id="rId11" Type="http://schemas.openxmlformats.org/officeDocument/2006/relationships/image" Target="../media/image14.png"/><Relationship Id="rId12" Type="http://schemas.openxmlformats.org/officeDocument/2006/relationships/image" Target="../media/image15.png"/><Relationship Id="rId13" Type="http://schemas.openxmlformats.org/officeDocument/2006/relationships/image" Target="../media/image16.png"/><Relationship Id="rId14" Type="http://schemas.openxmlformats.org/officeDocument/2006/relationships/image" Target="../media/image17.png"/><Relationship Id="rId15" Type="http://schemas.openxmlformats.org/officeDocument/2006/relationships/image" Target="../media/image18.png"/><Relationship Id="rId16" Type="http://schemas.openxmlformats.org/officeDocument/2006/relationships/image" Target="../media/image19.png"/><Relationship Id="rId17" Type="http://schemas.openxmlformats.org/officeDocument/2006/relationships/image" Target="../media/image20.png"/><Relationship Id="rId18" Type="http://schemas.openxmlformats.org/officeDocument/2006/relationships/image" Target="../media/image21.png"/><Relationship Id="rId19" Type="http://schemas.openxmlformats.org/officeDocument/2006/relationships/image" Target="../media/image22.png"/><Relationship Id="rId20" Type="http://schemas.openxmlformats.org/officeDocument/2006/relationships/image" Target="../media/image23.png"/><Relationship Id="rId21" Type="http://schemas.openxmlformats.org/officeDocument/2006/relationships/image" Target="../media/image24.png"/><Relationship Id="rId22" Type="http://schemas.openxmlformats.org/officeDocument/2006/relationships/image" Target="../media/image25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26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343080</xdr:colOff>
      <xdr:row>0</xdr:row>
      <xdr:rowOff>133200</xdr:rowOff>
    </xdr:from>
    <xdr:to>
      <xdr:col>9</xdr:col>
      <xdr:colOff>380520</xdr:colOff>
      <xdr:row>8</xdr:row>
      <xdr:rowOff>148680</xdr:rowOff>
    </xdr:to>
    <xdr:pic>
      <xdr:nvPicPr>
        <xdr:cNvPr id="0" name="Picture 2" descr=""/>
        <xdr:cNvPicPr/>
      </xdr:nvPicPr>
      <xdr:blipFill>
        <a:blip r:embed="rId1"/>
        <a:stretch/>
      </xdr:blipFill>
      <xdr:spPr>
        <a:xfrm>
          <a:off x="4438800" y="133200"/>
          <a:ext cx="2723400" cy="1844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10</xdr:col>
      <xdr:colOff>930240</xdr:colOff>
      <xdr:row>4</xdr:row>
      <xdr:rowOff>224280</xdr:rowOff>
    </xdr:from>
    <xdr:to>
      <xdr:col>10</xdr:col>
      <xdr:colOff>2771640</xdr:colOff>
      <xdr:row>10</xdr:row>
      <xdr:rowOff>358560</xdr:rowOff>
    </xdr:to>
    <xdr:pic>
      <xdr:nvPicPr>
        <xdr:cNvPr id="1" name="Picture 1" descr=""/>
        <xdr:cNvPicPr/>
      </xdr:nvPicPr>
      <xdr:blipFill>
        <a:blip r:embed="rId2"/>
        <a:srcRect l="139447" t="-100000" r="-225946" b="100000"/>
        <a:stretch/>
      </xdr:blipFill>
      <xdr:spPr>
        <a:xfrm>
          <a:off x="8740440" y="1195560"/>
          <a:ext cx="1841400" cy="1429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476280</xdr:colOff>
      <xdr:row>0</xdr:row>
      <xdr:rowOff>228600</xdr:rowOff>
    </xdr:from>
    <xdr:to>
      <xdr:col>9</xdr:col>
      <xdr:colOff>199800</xdr:colOff>
      <xdr:row>7</xdr:row>
      <xdr:rowOff>199800</xdr:rowOff>
    </xdr:to>
    <xdr:pic>
      <xdr:nvPicPr>
        <xdr:cNvPr id="2" name="Picture 4" descr=""/>
        <xdr:cNvPicPr/>
      </xdr:nvPicPr>
      <xdr:blipFill>
        <a:blip r:embed="rId3"/>
        <a:stretch/>
      </xdr:blipFill>
      <xdr:spPr>
        <a:xfrm>
          <a:off x="4572000" y="228600"/>
          <a:ext cx="2409480" cy="15901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171360</xdr:colOff>
      <xdr:row>10</xdr:row>
      <xdr:rowOff>0</xdr:rowOff>
    </xdr:from>
    <xdr:to>
      <xdr:col>7</xdr:col>
      <xdr:colOff>780480</xdr:colOff>
      <xdr:row>10</xdr:row>
      <xdr:rowOff>609120</xdr:rowOff>
    </xdr:to>
    <xdr:pic>
      <xdr:nvPicPr>
        <xdr:cNvPr id="3" name=" Screenshot" descr=""/>
        <xdr:cNvPicPr/>
      </xdr:nvPicPr>
      <xdr:blipFill>
        <a:blip r:embed="rId1"/>
        <a:stretch/>
      </xdr:blipFill>
      <xdr:spPr>
        <a:xfrm>
          <a:off x="5762520" y="2266920"/>
          <a:ext cx="609120" cy="6091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171360</xdr:colOff>
      <xdr:row>11</xdr:row>
      <xdr:rowOff>0</xdr:rowOff>
    </xdr:from>
    <xdr:to>
      <xdr:col>7</xdr:col>
      <xdr:colOff>780480</xdr:colOff>
      <xdr:row>11</xdr:row>
      <xdr:rowOff>609120</xdr:rowOff>
    </xdr:to>
    <xdr:pic>
      <xdr:nvPicPr>
        <xdr:cNvPr id="4" name=" Screenshot" descr=""/>
        <xdr:cNvPicPr/>
      </xdr:nvPicPr>
      <xdr:blipFill>
        <a:blip r:embed="rId2"/>
        <a:stretch/>
      </xdr:blipFill>
      <xdr:spPr>
        <a:xfrm>
          <a:off x="5762520" y="2903040"/>
          <a:ext cx="609120" cy="6091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171360</xdr:colOff>
      <xdr:row>12</xdr:row>
      <xdr:rowOff>0</xdr:rowOff>
    </xdr:from>
    <xdr:to>
      <xdr:col>7</xdr:col>
      <xdr:colOff>780480</xdr:colOff>
      <xdr:row>12</xdr:row>
      <xdr:rowOff>609120</xdr:rowOff>
    </xdr:to>
    <xdr:pic>
      <xdr:nvPicPr>
        <xdr:cNvPr id="5" name=" Screenshot" descr=""/>
        <xdr:cNvPicPr/>
      </xdr:nvPicPr>
      <xdr:blipFill>
        <a:blip r:embed="rId3"/>
        <a:stretch/>
      </xdr:blipFill>
      <xdr:spPr>
        <a:xfrm>
          <a:off x="5762520" y="3539160"/>
          <a:ext cx="609120" cy="6091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171360</xdr:colOff>
      <xdr:row>13</xdr:row>
      <xdr:rowOff>0</xdr:rowOff>
    </xdr:from>
    <xdr:to>
      <xdr:col>7</xdr:col>
      <xdr:colOff>780480</xdr:colOff>
      <xdr:row>13</xdr:row>
      <xdr:rowOff>609120</xdr:rowOff>
    </xdr:to>
    <xdr:pic>
      <xdr:nvPicPr>
        <xdr:cNvPr id="6" name=" Screenshot" descr=""/>
        <xdr:cNvPicPr/>
      </xdr:nvPicPr>
      <xdr:blipFill>
        <a:blip r:embed="rId4"/>
        <a:stretch/>
      </xdr:blipFill>
      <xdr:spPr>
        <a:xfrm>
          <a:off x="5762520" y="4175640"/>
          <a:ext cx="609120" cy="6091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171360</xdr:colOff>
      <xdr:row>14</xdr:row>
      <xdr:rowOff>0</xdr:rowOff>
    </xdr:from>
    <xdr:to>
      <xdr:col>7</xdr:col>
      <xdr:colOff>780480</xdr:colOff>
      <xdr:row>14</xdr:row>
      <xdr:rowOff>609120</xdr:rowOff>
    </xdr:to>
    <xdr:pic>
      <xdr:nvPicPr>
        <xdr:cNvPr id="7" name=" Screenshot" descr=""/>
        <xdr:cNvPicPr/>
      </xdr:nvPicPr>
      <xdr:blipFill>
        <a:blip r:embed="rId5"/>
        <a:stretch/>
      </xdr:blipFill>
      <xdr:spPr>
        <a:xfrm>
          <a:off x="5762520" y="4811760"/>
          <a:ext cx="609120" cy="6091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171360</xdr:colOff>
      <xdr:row>15</xdr:row>
      <xdr:rowOff>0</xdr:rowOff>
    </xdr:from>
    <xdr:to>
      <xdr:col>7</xdr:col>
      <xdr:colOff>780480</xdr:colOff>
      <xdr:row>15</xdr:row>
      <xdr:rowOff>609120</xdr:rowOff>
    </xdr:to>
    <xdr:pic>
      <xdr:nvPicPr>
        <xdr:cNvPr id="8" name=" Screenshot" descr=""/>
        <xdr:cNvPicPr/>
      </xdr:nvPicPr>
      <xdr:blipFill>
        <a:blip r:embed="rId6"/>
        <a:stretch/>
      </xdr:blipFill>
      <xdr:spPr>
        <a:xfrm>
          <a:off x="5762520" y="5448240"/>
          <a:ext cx="609120" cy="6091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171360</xdr:colOff>
      <xdr:row>16</xdr:row>
      <xdr:rowOff>0</xdr:rowOff>
    </xdr:from>
    <xdr:to>
      <xdr:col>7</xdr:col>
      <xdr:colOff>780480</xdr:colOff>
      <xdr:row>16</xdr:row>
      <xdr:rowOff>609120</xdr:rowOff>
    </xdr:to>
    <xdr:pic>
      <xdr:nvPicPr>
        <xdr:cNvPr id="9" name=" Screenshot" descr=""/>
        <xdr:cNvPicPr/>
      </xdr:nvPicPr>
      <xdr:blipFill>
        <a:blip r:embed="rId7"/>
        <a:stretch/>
      </xdr:blipFill>
      <xdr:spPr>
        <a:xfrm>
          <a:off x="5762520" y="6084360"/>
          <a:ext cx="609120" cy="6091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171360</xdr:colOff>
      <xdr:row>17</xdr:row>
      <xdr:rowOff>0</xdr:rowOff>
    </xdr:from>
    <xdr:to>
      <xdr:col>7</xdr:col>
      <xdr:colOff>780480</xdr:colOff>
      <xdr:row>17</xdr:row>
      <xdr:rowOff>609120</xdr:rowOff>
    </xdr:to>
    <xdr:pic>
      <xdr:nvPicPr>
        <xdr:cNvPr id="10" name=" Screenshot" descr=""/>
        <xdr:cNvPicPr/>
      </xdr:nvPicPr>
      <xdr:blipFill>
        <a:blip r:embed="rId8"/>
        <a:stretch/>
      </xdr:blipFill>
      <xdr:spPr>
        <a:xfrm>
          <a:off x="5762520" y="6720840"/>
          <a:ext cx="609120" cy="6091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171360</xdr:colOff>
      <xdr:row>18</xdr:row>
      <xdr:rowOff>0</xdr:rowOff>
    </xdr:from>
    <xdr:to>
      <xdr:col>7</xdr:col>
      <xdr:colOff>780480</xdr:colOff>
      <xdr:row>18</xdr:row>
      <xdr:rowOff>609120</xdr:rowOff>
    </xdr:to>
    <xdr:pic>
      <xdr:nvPicPr>
        <xdr:cNvPr id="11" name=" Screenshot" descr=""/>
        <xdr:cNvPicPr/>
      </xdr:nvPicPr>
      <xdr:blipFill>
        <a:blip r:embed="rId9"/>
        <a:stretch/>
      </xdr:blipFill>
      <xdr:spPr>
        <a:xfrm>
          <a:off x="5762520" y="7356960"/>
          <a:ext cx="609120" cy="6091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171360</xdr:colOff>
      <xdr:row>19</xdr:row>
      <xdr:rowOff>0</xdr:rowOff>
    </xdr:from>
    <xdr:to>
      <xdr:col>7</xdr:col>
      <xdr:colOff>780480</xdr:colOff>
      <xdr:row>19</xdr:row>
      <xdr:rowOff>609120</xdr:rowOff>
    </xdr:to>
    <xdr:pic>
      <xdr:nvPicPr>
        <xdr:cNvPr id="12" name=" Screenshot" descr=""/>
        <xdr:cNvPicPr/>
      </xdr:nvPicPr>
      <xdr:blipFill>
        <a:blip r:embed="rId10"/>
        <a:stretch/>
      </xdr:blipFill>
      <xdr:spPr>
        <a:xfrm>
          <a:off x="5762520" y="7993080"/>
          <a:ext cx="609120" cy="6091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171360</xdr:colOff>
      <xdr:row>20</xdr:row>
      <xdr:rowOff>0</xdr:rowOff>
    </xdr:from>
    <xdr:to>
      <xdr:col>7</xdr:col>
      <xdr:colOff>780480</xdr:colOff>
      <xdr:row>20</xdr:row>
      <xdr:rowOff>609120</xdr:rowOff>
    </xdr:to>
    <xdr:pic>
      <xdr:nvPicPr>
        <xdr:cNvPr id="13" name=" Screenshot" descr=""/>
        <xdr:cNvPicPr/>
      </xdr:nvPicPr>
      <xdr:blipFill>
        <a:blip r:embed="rId11"/>
        <a:stretch/>
      </xdr:blipFill>
      <xdr:spPr>
        <a:xfrm>
          <a:off x="5762520" y="8629560"/>
          <a:ext cx="609120" cy="6091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171360</xdr:colOff>
      <xdr:row>21</xdr:row>
      <xdr:rowOff>0</xdr:rowOff>
    </xdr:from>
    <xdr:to>
      <xdr:col>7</xdr:col>
      <xdr:colOff>780480</xdr:colOff>
      <xdr:row>21</xdr:row>
      <xdr:rowOff>609120</xdr:rowOff>
    </xdr:to>
    <xdr:pic>
      <xdr:nvPicPr>
        <xdr:cNvPr id="14" name=" Screenshot" descr=""/>
        <xdr:cNvPicPr/>
      </xdr:nvPicPr>
      <xdr:blipFill>
        <a:blip r:embed="rId12"/>
        <a:stretch/>
      </xdr:blipFill>
      <xdr:spPr>
        <a:xfrm>
          <a:off x="5762520" y="9265680"/>
          <a:ext cx="609120" cy="6091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171360</xdr:colOff>
      <xdr:row>22</xdr:row>
      <xdr:rowOff>0</xdr:rowOff>
    </xdr:from>
    <xdr:to>
      <xdr:col>7</xdr:col>
      <xdr:colOff>780480</xdr:colOff>
      <xdr:row>22</xdr:row>
      <xdr:rowOff>609120</xdr:rowOff>
    </xdr:to>
    <xdr:pic>
      <xdr:nvPicPr>
        <xdr:cNvPr id="15" name=" Screenshot" descr=""/>
        <xdr:cNvPicPr/>
      </xdr:nvPicPr>
      <xdr:blipFill>
        <a:blip r:embed="rId13"/>
        <a:stretch/>
      </xdr:blipFill>
      <xdr:spPr>
        <a:xfrm>
          <a:off x="5762520" y="9902160"/>
          <a:ext cx="609120" cy="6091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171360</xdr:colOff>
      <xdr:row>23</xdr:row>
      <xdr:rowOff>0</xdr:rowOff>
    </xdr:from>
    <xdr:to>
      <xdr:col>7</xdr:col>
      <xdr:colOff>780480</xdr:colOff>
      <xdr:row>23</xdr:row>
      <xdr:rowOff>609120</xdr:rowOff>
    </xdr:to>
    <xdr:pic>
      <xdr:nvPicPr>
        <xdr:cNvPr id="16" name=" Screenshot" descr=""/>
        <xdr:cNvPicPr/>
      </xdr:nvPicPr>
      <xdr:blipFill>
        <a:blip r:embed="rId14"/>
        <a:stretch/>
      </xdr:blipFill>
      <xdr:spPr>
        <a:xfrm>
          <a:off x="5762520" y="10538280"/>
          <a:ext cx="609120" cy="6091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171360</xdr:colOff>
      <xdr:row>27</xdr:row>
      <xdr:rowOff>0</xdr:rowOff>
    </xdr:from>
    <xdr:to>
      <xdr:col>7</xdr:col>
      <xdr:colOff>780480</xdr:colOff>
      <xdr:row>27</xdr:row>
      <xdr:rowOff>609120</xdr:rowOff>
    </xdr:to>
    <xdr:pic>
      <xdr:nvPicPr>
        <xdr:cNvPr id="17" name=" Screenshot" descr=""/>
        <xdr:cNvPicPr/>
      </xdr:nvPicPr>
      <xdr:blipFill>
        <a:blip r:embed="rId15"/>
        <a:stretch/>
      </xdr:blipFill>
      <xdr:spPr>
        <a:xfrm>
          <a:off x="5762520" y="13083480"/>
          <a:ext cx="609120" cy="6091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171360</xdr:colOff>
      <xdr:row>29</xdr:row>
      <xdr:rowOff>0</xdr:rowOff>
    </xdr:from>
    <xdr:to>
      <xdr:col>7</xdr:col>
      <xdr:colOff>780480</xdr:colOff>
      <xdr:row>29</xdr:row>
      <xdr:rowOff>609120</xdr:rowOff>
    </xdr:to>
    <xdr:pic>
      <xdr:nvPicPr>
        <xdr:cNvPr id="18" name=" Screenshot" descr=""/>
        <xdr:cNvPicPr/>
      </xdr:nvPicPr>
      <xdr:blipFill>
        <a:blip r:embed="rId16"/>
        <a:stretch/>
      </xdr:blipFill>
      <xdr:spPr>
        <a:xfrm>
          <a:off x="5762520" y="14356080"/>
          <a:ext cx="609120" cy="6091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171360</xdr:colOff>
      <xdr:row>28</xdr:row>
      <xdr:rowOff>19080</xdr:rowOff>
    </xdr:from>
    <xdr:to>
      <xdr:col>7</xdr:col>
      <xdr:colOff>780480</xdr:colOff>
      <xdr:row>28</xdr:row>
      <xdr:rowOff>636120</xdr:rowOff>
    </xdr:to>
    <xdr:pic>
      <xdr:nvPicPr>
        <xdr:cNvPr id="19" name=" Screenshot" descr=""/>
        <xdr:cNvPicPr/>
      </xdr:nvPicPr>
      <xdr:blipFill>
        <a:blip r:embed="rId17"/>
        <a:stretch/>
      </xdr:blipFill>
      <xdr:spPr>
        <a:xfrm>
          <a:off x="5762520" y="13738680"/>
          <a:ext cx="609120" cy="617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152280</xdr:colOff>
      <xdr:row>26</xdr:row>
      <xdr:rowOff>9360</xdr:rowOff>
    </xdr:from>
    <xdr:to>
      <xdr:col>7</xdr:col>
      <xdr:colOff>761400</xdr:colOff>
      <xdr:row>26</xdr:row>
      <xdr:rowOff>618480</xdr:rowOff>
    </xdr:to>
    <xdr:pic>
      <xdr:nvPicPr>
        <xdr:cNvPr id="20" name=" Screenshot" descr=""/>
        <xdr:cNvPicPr/>
      </xdr:nvPicPr>
      <xdr:blipFill>
        <a:blip r:embed="rId18"/>
        <a:stretch/>
      </xdr:blipFill>
      <xdr:spPr>
        <a:xfrm>
          <a:off x="5743440" y="12456360"/>
          <a:ext cx="609120" cy="6091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152280</xdr:colOff>
      <xdr:row>25</xdr:row>
      <xdr:rowOff>9360</xdr:rowOff>
    </xdr:from>
    <xdr:to>
      <xdr:col>7</xdr:col>
      <xdr:colOff>761400</xdr:colOff>
      <xdr:row>25</xdr:row>
      <xdr:rowOff>618480</xdr:rowOff>
    </xdr:to>
    <xdr:pic>
      <xdr:nvPicPr>
        <xdr:cNvPr id="21" name=" Screenshot" descr=""/>
        <xdr:cNvPicPr/>
      </xdr:nvPicPr>
      <xdr:blipFill>
        <a:blip r:embed="rId19"/>
        <a:stretch/>
      </xdr:blipFill>
      <xdr:spPr>
        <a:xfrm>
          <a:off x="5743440" y="11820240"/>
          <a:ext cx="609120" cy="6091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181080</xdr:colOff>
      <xdr:row>24</xdr:row>
      <xdr:rowOff>9360</xdr:rowOff>
    </xdr:from>
    <xdr:to>
      <xdr:col>7</xdr:col>
      <xdr:colOff>790200</xdr:colOff>
      <xdr:row>24</xdr:row>
      <xdr:rowOff>618480</xdr:rowOff>
    </xdr:to>
    <xdr:pic>
      <xdr:nvPicPr>
        <xdr:cNvPr id="22" name=" Screenshot" descr=""/>
        <xdr:cNvPicPr/>
      </xdr:nvPicPr>
      <xdr:blipFill>
        <a:blip r:embed="rId20"/>
        <a:stretch/>
      </xdr:blipFill>
      <xdr:spPr>
        <a:xfrm>
          <a:off x="5772240" y="11183760"/>
          <a:ext cx="609120" cy="6091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11</xdr:col>
      <xdr:colOff>0</xdr:colOff>
      <xdr:row>0</xdr:row>
      <xdr:rowOff>0</xdr:rowOff>
    </xdr:from>
    <xdr:to>
      <xdr:col>11</xdr:col>
      <xdr:colOff>1428480</xdr:colOff>
      <xdr:row>0</xdr:row>
      <xdr:rowOff>321120</xdr:rowOff>
    </xdr:to>
    <xdr:pic>
      <xdr:nvPicPr>
        <xdr:cNvPr id="23" name="Picture 2" descr=""/>
        <xdr:cNvPicPr/>
      </xdr:nvPicPr>
      <xdr:blipFill>
        <a:blip r:embed="rId21"/>
        <a:stretch/>
      </xdr:blipFill>
      <xdr:spPr>
        <a:xfrm>
          <a:off x="8391240" y="0"/>
          <a:ext cx="1428480" cy="3211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5</xdr:col>
      <xdr:colOff>324000</xdr:colOff>
      <xdr:row>0</xdr:row>
      <xdr:rowOff>162000</xdr:rowOff>
    </xdr:from>
    <xdr:to>
      <xdr:col>9</xdr:col>
      <xdr:colOff>485280</xdr:colOff>
      <xdr:row>8</xdr:row>
      <xdr:rowOff>47160</xdr:rowOff>
    </xdr:to>
    <xdr:pic>
      <xdr:nvPicPr>
        <xdr:cNvPr id="24" name="Picture 1" descr=""/>
        <xdr:cNvPicPr/>
      </xdr:nvPicPr>
      <xdr:blipFill>
        <a:blip r:embed="rId22"/>
        <a:stretch/>
      </xdr:blipFill>
      <xdr:spPr>
        <a:xfrm>
          <a:off x="4924440" y="162000"/>
          <a:ext cx="2780640" cy="17139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3571920</xdr:colOff>
      <xdr:row>0</xdr:row>
      <xdr:rowOff>95400</xdr:rowOff>
    </xdr:from>
    <xdr:to>
      <xdr:col>1</xdr:col>
      <xdr:colOff>5000400</xdr:colOff>
      <xdr:row>0</xdr:row>
      <xdr:rowOff>416520</xdr:rowOff>
    </xdr:to>
    <xdr:pic>
      <xdr:nvPicPr>
        <xdr:cNvPr id="25" name="Picture 2" descr=""/>
        <xdr:cNvPicPr/>
      </xdr:nvPicPr>
      <xdr:blipFill>
        <a:blip r:embed="rId1"/>
        <a:stretch/>
      </xdr:blipFill>
      <xdr:spPr>
        <a:xfrm>
          <a:off x="3771720" y="95400"/>
          <a:ext cx="1428480" cy="321120"/>
        </a:xfrm>
        <a:prstGeom prst="rect">
          <a:avLst/>
        </a:prstGeom>
        <a:ln>
          <a:noFill/>
        </a:ln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10:L50" headerRowCount="1" totalsRowCount="1" totalsRowShown="1">
  <tableColumns count="12">
    <tableColumn id="1" name="Parte #"/>
    <tableColumn id="2" name="Nome da Parte"/>
    <tableColumn id="3" name="Descrição"/>
    <tableColumn id="4" name="Revision"/>
    <tableColumn id="5" name="Qnt"/>
    <tableColumn id="6" name="Check"/>
    <tableColumn id="7" name="Imagem"/>
    <tableColumn id="8" name="Supplier"/>
    <tableColumn id="9" name="Custo/Und"/>
    <tableColumn id="10" name="Custo Total"/>
    <tableColumn id="11" name="Loja/Site"/>
    <tableColumn id="12" name="-"/>
  </tableColumns>
</table>
</file>

<file path=xl/tables/table2.xml><?xml version="1.0" encoding="utf-8"?>
<table xmlns="http://schemas.openxmlformats.org/spreadsheetml/2006/main" id="2" name="Table14" displayName="Table14" ref="A10:J31" headerRowCount="1" totalsRowCount="1" totalsRowShown="1">
  <tableColumns count="10">
    <tableColumn id="1" name="Category"/>
    <tableColumn id="2" name="Part #"/>
    <tableColumn id="3" name="Elem ID"/>
    <tableColumn id="4" name="Part Name"/>
    <tableColumn id="5" name="Color"/>
    <tableColumn id="6" name="Qty"/>
    <tableColumn id="7" name="Units"/>
    <tableColumn id="8" name="Picture"/>
    <tableColumn id="9" name="Unit Cost"/>
    <tableColumn id="10" name="Cost"/>
  </tableColumns>
</table>
</file>

<file path=xl/tables/table3.xml><?xml version="1.0" encoding="utf-8"?>
<table xmlns="http://schemas.openxmlformats.org/spreadsheetml/2006/main" id="3" name="Table2" displayName="Table2" ref="A6:C26" headerRowCount="1" totalsRowCount="0" totalsRowShown="0">
  <tableColumns count="3">
    <tableColumn id="1" name="Revision"/>
    <tableColumn id="2" name="Revision Summary"/>
    <tableColumn id="3" name="Approval Date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www.aliexpress.com/item/Free-shipping-12-pcs-lot-LM8UU-8mm-linear-ball-bearing-Linear-Bearing-8mm-3d-printer-parts/32648199104.html?spm=2114.13010608.0.79.NBC4gu" TargetMode="External"/><Relationship Id="rId2" Type="http://schemas.openxmlformats.org/officeDocument/2006/relationships/hyperlink" Target="http://www.aliexpress.com/item/Freeshipping-2pcs-20-teeth-GT2-Pulley-Bore-5mm-2M-GT2-timing-Belt-width-6mm-for-3D/32240661027.html?spm=2114.13010608.0.86.NBC4gu" TargetMode="External"/><Relationship Id="rId3" Type="http://schemas.openxmlformats.org/officeDocument/2006/relationships/hyperlink" Target="http://www.aliexpress.com/item/Freeshipping-2pcs-20-teeth-GT2-Pulley-Bore-5mm-2M-GT2-timing-Belt-width-6mm-for-3D/32240661027.html?spm=2114.13010608.0.86.NBC4gu" TargetMode="External"/><Relationship Id="rId4" Type="http://schemas.openxmlformats.org/officeDocument/2006/relationships/hyperlink" Target="http://www.aliexpress.com/item/free-shipping-10PCS-LOT-624-624Z-624ZZ-ball-bearing-4-13-5-mm-chrome-steel-bearing/32645768490.html?spm=2114.13010608.0.75.NBC4gu" TargetMode="External"/><Relationship Id="rId5" Type="http://schemas.openxmlformats.org/officeDocument/2006/relationships/hyperlink" Target="http://www.aliexpress.com/item/Hot-Sale-Durable-2pcs-MK8-Drive-Gear-For-1-75mm-3mm-Filament-3D-Printer-Extruder-Pulley/32374263319.html?spm=2114.13010608.0.93.NBC4gu" TargetMode="External"/><Relationship Id="rId6" Type="http://schemas.openxmlformats.org/officeDocument/2006/relationships/hyperlink" Target="http://www.aliexpress.com/item/1M-PTFE-Tube-Teflon-PiPe-to-J-head-hotend-RepRap-Rostock-Bowden-Extruderfor-1-75mm/32612409209.html?spm=2114.13010608.0.61.NBC4gu" TargetMode="External"/><Relationship Id="rId7" Type="http://schemas.openxmlformats.org/officeDocument/2006/relationships/hyperlink" Target="http://www.aliexpress.com/item/Mega-2560-R3-1pcs-RAMPS-1-4-Controller-5pcs-A4988-Stepper-Driver-Module-for-3D-Printer/1439959836.html?spm=2114.13010608.0.68.NBC4gu" TargetMode="External"/><Relationship Id="rId8" Type="http://schemas.openxmlformats.org/officeDocument/2006/relationships/hyperlink" Target="http://www.aliexpress.com/item/Mega-2560-R3-1pcs-RAMPS-1-4-Controller-5pcs-A4988-Stepper-Driver-Module-for-3D-Printer/1439959836.html?spm=2114.13010608.0.68.NBC4gu" TargetMode="External"/><Relationship Id="rId9" Type="http://schemas.openxmlformats.org/officeDocument/2006/relationships/hyperlink" Target="http://www.aliexpress.com/item/Mega-2560-R3-1pcs-RAMPS-1-4-Controller-5pcs-A4988-Stepper-Driver-Module-for-3D-Printer/1439959836.html?spm=2114.13010608.0.68.NBC4gu" TargetMode="External"/><Relationship Id="rId10" Type="http://schemas.openxmlformats.org/officeDocument/2006/relationships/hyperlink" Target="http://pt.aliexpress.com/item/FREE-SHIPPING-5pair-28BYJ-48-5V-4-phase-Stepper-Motor-Driver-Board-ULN2003-5-x-Stepper/32391167483.html?spm=2114.13010608.0.50.BcNgI3" TargetMode="External"/><Relationship Id="rId11" Type="http://schemas.openxmlformats.org/officeDocument/2006/relationships/hyperlink" Target="http://pt.aliexpress.com/item/E3D-V6-3D-Print-J-head-hotend-Single-Cooling-Fan-for-1-75mm-3mm-Bowden-Filament/32648951718.html?spm=2114.13010608.0.50.0VzBn8" TargetMode="External"/><Relationship Id="rId12" Type="http://schemas.openxmlformats.org/officeDocument/2006/relationships/drawing" Target="../drawings/drawing1.xml"/><Relationship Id="rId13" Type="http://schemas.openxmlformats.org/officeDocument/2006/relationships/table" Target="../tables/table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table" Target="../tables/table3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://www.vertex42.com/ExcelTemplates/bill-of-materials.html" TargetMode="External"/><Relationship Id="rId2" Type="http://schemas.openxmlformats.org/officeDocument/2006/relationships/drawing" Target="../drawings/drawing2.xml"/><Relationship Id="rId3" Type="http://schemas.openxmlformats.org/officeDocument/2006/relationships/table" Target="../tables/table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://www.vertex42.com/ExcelTemplates/bill-of-materials.html" TargetMode="External"/><Relationship Id="rId2" Type="http://schemas.openxmlformats.org/officeDocument/2006/relationships/hyperlink" Target="http://www.vertex42.com/licensing/EULA_privateuse.html" TargetMode="External"/><Relationship Id="rId3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L50"/>
  <sheetViews>
    <sheetView windowProtection="false"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0" activeCellId="0" sqref="F10"/>
    </sheetView>
  </sheetViews>
  <sheetFormatPr defaultRowHeight="15.75"/>
  <cols>
    <col collapsed="false" hidden="false" max="1" min="1" style="0" width="8.24651162790698"/>
    <col collapsed="false" hidden="false" max="2" min="2" style="1" width="24.7348837209302"/>
    <col collapsed="false" hidden="false" max="3" min="3" style="1" width="19.9348837209302"/>
    <col collapsed="false" hidden="true" max="4" min="4" style="1" width="0"/>
    <col collapsed="false" hidden="false" max="5" min="5" style="0" width="8.49302325581395"/>
    <col collapsed="false" hidden="false" max="6" min="6" style="0" width="6.89302325581395"/>
    <col collapsed="false" hidden="false" max="7" min="7" style="0" width="10.3395348837209"/>
    <col collapsed="false" hidden="true" max="8" min="8" style="0" width="0"/>
    <col collapsed="false" hidden="false" max="10" min="10" style="1" width="13.293023255814"/>
    <col collapsed="false" hidden="false" max="11" min="11" style="1" width="45.2883720930233"/>
    <col collapsed="false" hidden="false" max="12" min="12" style="0" width="7.26046511627907"/>
    <col collapsed="false" hidden="false" max="13" min="13" style="1" width="10.4604651162791"/>
    <col collapsed="false" hidden="false" max="14" min="14" style="1" width="14.7674418604651"/>
    <col collapsed="false" hidden="false" max="1025" min="15" style="1" width="9.22790697674419"/>
  </cols>
  <sheetData>
    <row r="1" s="1" customFormat="true" ht="27" hidden="false" customHeight="true" outlineLevel="0" collapsed="false">
      <c r="A1" s="2" t="s">
        <v>0</v>
      </c>
      <c r="B1" s="0"/>
      <c r="C1" s="3"/>
      <c r="D1" s="0"/>
      <c r="E1" s="3"/>
      <c r="F1" s="3"/>
      <c r="G1" s="3"/>
      <c r="H1" s="3"/>
      <c r="I1" s="3"/>
      <c r="J1" s="3"/>
      <c r="K1" s="0"/>
    </row>
    <row r="2" s="1" customFormat="true" ht="15" hidden="false" customHeight="true" outlineLevel="0" collapsed="false">
      <c r="B2" s="0"/>
      <c r="C2" s="0"/>
      <c r="D2" s="0"/>
      <c r="G2" s="4"/>
      <c r="H2" s="4"/>
      <c r="J2" s="0"/>
      <c r="K2" s="0"/>
      <c r="L2" s="4"/>
    </row>
    <row r="3" s="1" customFormat="true" ht="16.5" hidden="false" customHeight="false" outlineLevel="0" collapsed="false">
      <c r="B3" s="5" t="s">
        <v>1</v>
      </c>
      <c r="C3" s="6" t="s">
        <v>2</v>
      </c>
      <c r="D3" s="0"/>
      <c r="G3" s="7" t="s">
        <v>3</v>
      </c>
      <c r="H3" s="7"/>
      <c r="J3" s="0"/>
      <c r="K3" s="0"/>
      <c r="L3" s="8"/>
    </row>
    <row r="4" s="1" customFormat="true" ht="18" hidden="false" customHeight="false" outlineLevel="0" collapsed="false">
      <c r="B4" s="9" t="s">
        <v>4</v>
      </c>
      <c r="C4" s="10" t="s">
        <v>5</v>
      </c>
      <c r="D4" s="11"/>
      <c r="E4" s="0"/>
      <c r="J4" s="0"/>
      <c r="K4" s="0"/>
    </row>
    <row r="5" s="1" customFormat="true" ht="18" hidden="false" customHeight="false" outlineLevel="0" collapsed="false">
      <c r="B5" s="9" t="s">
        <v>6</v>
      </c>
      <c r="C5" s="10" t="s">
        <v>7</v>
      </c>
      <c r="D5" s="11"/>
      <c r="E5" s="0"/>
      <c r="J5" s="0"/>
      <c r="K5" s="0"/>
    </row>
    <row r="6" s="1" customFormat="true" ht="16.5" hidden="false" customHeight="false" outlineLevel="0" collapsed="false">
      <c r="B6" s="9" t="s">
        <v>8</v>
      </c>
      <c r="C6" s="12" t="s">
        <v>9</v>
      </c>
      <c r="D6" s="0"/>
      <c r="E6" s="13"/>
      <c r="F6" s="13"/>
      <c r="I6" s="13"/>
      <c r="J6" s="13"/>
      <c r="K6" s="0"/>
    </row>
    <row r="7" s="1" customFormat="true" ht="16.5" hidden="false" customHeight="false" outlineLevel="0" collapsed="false">
      <c r="B7" s="9" t="s">
        <v>10</v>
      </c>
      <c r="C7" s="10" t="n">
        <v>1</v>
      </c>
      <c r="D7" s="0"/>
      <c r="E7" s="13"/>
      <c r="F7" s="13"/>
      <c r="I7" s="13"/>
      <c r="J7" s="13"/>
      <c r="K7" s="0"/>
    </row>
    <row r="8" s="1" customFormat="true" ht="16.5" hidden="false" customHeight="false" outlineLevel="0" collapsed="false">
      <c r="B8" s="14" t="s">
        <v>11</v>
      </c>
      <c r="C8" s="15" t="n">
        <f aca="false">Table1[[#Totals],[Custo Total]]</f>
        <v>368.38</v>
      </c>
      <c r="D8" s="0"/>
      <c r="E8" s="13"/>
      <c r="F8" s="13"/>
      <c r="I8" s="13"/>
      <c r="J8" s="13"/>
      <c r="K8" s="0"/>
    </row>
    <row r="9" s="1" customFormat="true" ht="15" hidden="false" customHeight="false" outlineLevel="0" collapsed="false">
      <c r="B9" s="0"/>
      <c r="C9" s="0"/>
      <c r="D9" s="0"/>
      <c r="E9" s="13"/>
      <c r="F9" s="13"/>
      <c r="I9" s="13"/>
      <c r="J9" s="13"/>
      <c r="K9" s="0"/>
    </row>
    <row r="10" customFormat="false" ht="19.5" hidden="false" customHeight="true" outlineLevel="0" collapsed="false">
      <c r="A10" s="16" t="s">
        <v>12</v>
      </c>
      <c r="B10" s="16" t="s">
        <v>13</v>
      </c>
      <c r="C10" s="16" t="s">
        <v>14</v>
      </c>
      <c r="D10" s="16" t="s">
        <v>15</v>
      </c>
      <c r="E10" s="16" t="s">
        <v>16</v>
      </c>
      <c r="F10" s="16" t="s">
        <v>17</v>
      </c>
      <c r="G10" s="16" t="s">
        <v>18</v>
      </c>
      <c r="H10" s="16" t="s">
        <v>19</v>
      </c>
      <c r="I10" s="16" t="s">
        <v>20</v>
      </c>
      <c r="J10" s="16" t="s">
        <v>21</v>
      </c>
      <c r="K10" s="17" t="s">
        <v>22</v>
      </c>
      <c r="L10" s="17" t="s">
        <v>9</v>
      </c>
    </row>
    <row r="11" customFormat="false" ht="30" hidden="false" customHeight="true" outlineLevel="0" collapsed="false">
      <c r="A11" s="18" t="s">
        <v>23</v>
      </c>
      <c r="B11" s="19" t="s">
        <v>24</v>
      </c>
      <c r="C11" s="19" t="s">
        <v>25</v>
      </c>
      <c r="D11" s="19"/>
      <c r="E11" s="20" t="n">
        <v>1</v>
      </c>
      <c r="F11" s="20"/>
      <c r="G11" s="18"/>
      <c r="H11" s="18"/>
      <c r="I11" s="21"/>
      <c r="J11" s="22" t="n">
        <f aca="false">Table1[[#This Row],[Qnt]]*Table1[[#This Row],[Custo/Und]]</f>
        <v>0</v>
      </c>
      <c r="K11" s="20"/>
      <c r="L11" s="18" t="s">
        <v>9</v>
      </c>
    </row>
    <row r="12" customFormat="false" ht="30" hidden="false" customHeight="true" outlineLevel="0" collapsed="false">
      <c r="A12" s="18" t="s">
        <v>26</v>
      </c>
      <c r="B12" s="19" t="s">
        <v>27</v>
      </c>
      <c r="C12" s="19" t="s">
        <v>25</v>
      </c>
      <c r="D12" s="19"/>
      <c r="E12" s="20" t="n">
        <v>2</v>
      </c>
      <c r="F12" s="20"/>
      <c r="G12" s="18"/>
      <c r="H12" s="18"/>
      <c r="I12" s="21"/>
      <c r="J12" s="22" t="n">
        <f aca="false">Table1[[#This Row],[Qnt]]*Table1[[#This Row],[Custo/Und]]</f>
        <v>0</v>
      </c>
      <c r="K12" s="20"/>
      <c r="L12" s="18" t="s">
        <v>9</v>
      </c>
    </row>
    <row r="13" customFormat="false" ht="30" hidden="false" customHeight="true" outlineLevel="0" collapsed="false">
      <c r="A13" s="18" t="s">
        <v>28</v>
      </c>
      <c r="B13" s="19" t="s">
        <v>29</v>
      </c>
      <c r="C13" s="19" t="s">
        <v>25</v>
      </c>
      <c r="D13" s="19"/>
      <c r="E13" s="20" t="n">
        <v>1</v>
      </c>
      <c r="F13" s="20"/>
      <c r="G13" s="18"/>
      <c r="H13" s="18"/>
      <c r="I13" s="21"/>
      <c r="J13" s="22" t="n">
        <f aca="false">Table1[[#This Row],[Qnt]]*Table1[[#This Row],[Custo/Und]]</f>
        <v>0</v>
      </c>
      <c r="K13" s="20"/>
      <c r="L13" s="18" t="s">
        <v>9</v>
      </c>
    </row>
    <row r="14" customFormat="false" ht="30" hidden="false" customHeight="true" outlineLevel="0" collapsed="false">
      <c r="A14" s="18" t="s">
        <v>30</v>
      </c>
      <c r="B14" s="19" t="s">
        <v>31</v>
      </c>
      <c r="C14" s="19" t="s">
        <v>25</v>
      </c>
      <c r="D14" s="19"/>
      <c r="E14" s="20" t="n">
        <v>1</v>
      </c>
      <c r="F14" s="20"/>
      <c r="G14" s="18"/>
      <c r="H14" s="18"/>
      <c r="I14" s="21"/>
      <c r="J14" s="22" t="n">
        <f aca="false">Table1[[#This Row],[Qnt]]*Table1[[#This Row],[Custo/Und]]</f>
        <v>0</v>
      </c>
      <c r="K14" s="20"/>
      <c r="L14" s="18" t="s">
        <v>9</v>
      </c>
    </row>
    <row r="15" customFormat="false" ht="30" hidden="false" customHeight="true" outlineLevel="0" collapsed="false">
      <c r="A15" s="18" t="s">
        <v>32</v>
      </c>
      <c r="B15" s="19" t="s">
        <v>33</v>
      </c>
      <c r="C15" s="19" t="s">
        <v>34</v>
      </c>
      <c r="D15" s="19"/>
      <c r="E15" s="20" t="n">
        <v>1</v>
      </c>
      <c r="F15" s="20"/>
      <c r="G15" s="18"/>
      <c r="H15" s="18"/>
      <c r="I15" s="21"/>
      <c r="J15" s="22" t="n">
        <f aca="false">Table1[[#This Row],[Qnt]]*Table1[[#This Row],[Custo/Und]]</f>
        <v>0</v>
      </c>
      <c r="K15" s="20"/>
      <c r="L15" s="18" t="s">
        <v>9</v>
      </c>
    </row>
    <row r="16" customFormat="false" ht="30" hidden="false" customHeight="true" outlineLevel="0" collapsed="false">
      <c r="A16" s="18" t="s">
        <v>35</v>
      </c>
      <c r="B16" s="19" t="s">
        <v>36</v>
      </c>
      <c r="C16" s="19" t="s">
        <v>34</v>
      </c>
      <c r="D16" s="19"/>
      <c r="E16" s="20" t="n">
        <v>1</v>
      </c>
      <c r="F16" s="20"/>
      <c r="G16" s="18"/>
      <c r="H16" s="18"/>
      <c r="I16" s="21"/>
      <c r="J16" s="22" t="n">
        <f aca="false">Table1[[#This Row],[Qnt]]*Table1[[#This Row],[Custo/Und]]</f>
        <v>0</v>
      </c>
      <c r="K16" s="20"/>
      <c r="L16" s="18" t="s">
        <v>9</v>
      </c>
    </row>
    <row r="17" customFormat="false" ht="30" hidden="false" customHeight="true" outlineLevel="0" collapsed="false">
      <c r="A17" s="18" t="s">
        <v>37</v>
      </c>
      <c r="B17" s="19" t="s">
        <v>38</v>
      </c>
      <c r="C17" s="19" t="s">
        <v>34</v>
      </c>
      <c r="D17" s="19"/>
      <c r="E17" s="20" t="n">
        <v>1</v>
      </c>
      <c r="F17" s="20"/>
      <c r="G17" s="18"/>
      <c r="H17" s="18"/>
      <c r="I17" s="21"/>
      <c r="J17" s="22" t="n">
        <f aca="false">Table1[[#This Row],[Qnt]]*Table1[[#This Row],[Custo/Und]]</f>
        <v>0</v>
      </c>
      <c r="K17" s="20"/>
      <c r="L17" s="18" t="s">
        <v>9</v>
      </c>
    </row>
    <row r="18" customFormat="false" ht="30" hidden="false" customHeight="true" outlineLevel="0" collapsed="false">
      <c r="A18" s="18" t="s">
        <v>39</v>
      </c>
      <c r="B18" s="19" t="s">
        <v>40</v>
      </c>
      <c r="C18" s="19" t="s">
        <v>34</v>
      </c>
      <c r="D18" s="19"/>
      <c r="E18" s="20" t="n">
        <v>1</v>
      </c>
      <c r="F18" s="20"/>
      <c r="G18" s="18"/>
      <c r="H18" s="18"/>
      <c r="I18" s="21"/>
      <c r="J18" s="22" t="n">
        <f aca="false">Table1[[#This Row],[Qnt]]*Table1[[#This Row],[Custo/Und]]</f>
        <v>0</v>
      </c>
      <c r="K18" s="20"/>
      <c r="L18" s="18" t="s">
        <v>9</v>
      </c>
    </row>
    <row r="19" customFormat="false" ht="30" hidden="false" customHeight="true" outlineLevel="0" collapsed="false">
      <c r="A19" s="18" t="s">
        <v>41</v>
      </c>
      <c r="B19" s="19" t="s">
        <v>42</v>
      </c>
      <c r="C19" s="19" t="s">
        <v>34</v>
      </c>
      <c r="D19" s="19"/>
      <c r="E19" s="20" t="n">
        <v>1</v>
      </c>
      <c r="F19" s="20"/>
      <c r="G19" s="18"/>
      <c r="H19" s="18"/>
      <c r="I19" s="21"/>
      <c r="J19" s="22" t="n">
        <f aca="false">Table1[[#This Row],[Qnt]]*Table1[[#This Row],[Custo/Und]]</f>
        <v>0</v>
      </c>
      <c r="K19" s="20"/>
      <c r="L19" s="18" t="s">
        <v>9</v>
      </c>
    </row>
    <row r="20" customFormat="false" ht="30" hidden="false" customHeight="true" outlineLevel="0" collapsed="false">
      <c r="A20" s="18" t="s">
        <v>43</v>
      </c>
      <c r="B20" s="19" t="s">
        <v>44</v>
      </c>
      <c r="C20" s="19" t="s">
        <v>34</v>
      </c>
      <c r="D20" s="19"/>
      <c r="E20" s="20" t="n">
        <v>1</v>
      </c>
      <c r="F20" s="20"/>
      <c r="G20" s="18"/>
      <c r="H20" s="18"/>
      <c r="I20" s="21"/>
      <c r="J20" s="22" t="n">
        <f aca="false">Table1[[#This Row],[Qnt]]*Table1[[#This Row],[Custo/Und]]</f>
        <v>0</v>
      </c>
      <c r="K20" s="20"/>
      <c r="L20" s="18" t="s">
        <v>9</v>
      </c>
    </row>
    <row r="21" customFormat="false" ht="30" hidden="false" customHeight="true" outlineLevel="0" collapsed="false">
      <c r="A21" s="18" t="s">
        <v>45</v>
      </c>
      <c r="B21" s="19" t="s">
        <v>46</v>
      </c>
      <c r="C21" s="19" t="s">
        <v>34</v>
      </c>
      <c r="D21" s="19"/>
      <c r="E21" s="20" t="n">
        <v>1</v>
      </c>
      <c r="F21" s="20"/>
      <c r="G21" s="18"/>
      <c r="H21" s="18"/>
      <c r="I21" s="21"/>
      <c r="J21" s="22" t="n">
        <f aca="false">Table1[[#This Row],[Qnt]]*Table1[[#This Row],[Custo/Und]]</f>
        <v>0</v>
      </c>
      <c r="K21" s="20"/>
      <c r="L21" s="18" t="s">
        <v>9</v>
      </c>
    </row>
    <row r="22" customFormat="false" ht="30" hidden="false" customHeight="true" outlineLevel="0" collapsed="false">
      <c r="A22" s="18" t="s">
        <v>47</v>
      </c>
      <c r="B22" s="19" t="s">
        <v>48</v>
      </c>
      <c r="C22" s="19" t="s">
        <v>49</v>
      </c>
      <c r="D22" s="19"/>
      <c r="E22" s="20" t="n">
        <v>12</v>
      </c>
      <c r="F22" s="20" t="s">
        <v>50</v>
      </c>
      <c r="G22" s="18"/>
      <c r="H22" s="18"/>
      <c r="I22" s="21" t="n">
        <v>1.72</v>
      </c>
      <c r="J22" s="22" t="n">
        <f aca="false">Table1[[#This Row],[Qnt]]*Table1[[#This Row],[Custo/Und]]</f>
        <v>20.64</v>
      </c>
      <c r="K22" s="23" t="s">
        <v>51</v>
      </c>
      <c r="L22" s="18" t="s">
        <v>9</v>
      </c>
    </row>
    <row r="23" customFormat="false" ht="30" hidden="false" customHeight="true" outlineLevel="0" collapsed="false">
      <c r="A23" s="18" t="s">
        <v>52</v>
      </c>
      <c r="B23" s="19" t="s">
        <v>53</v>
      </c>
      <c r="C23" s="19" t="s">
        <v>54</v>
      </c>
      <c r="D23" s="19"/>
      <c r="E23" s="20" t="n">
        <v>2</v>
      </c>
      <c r="F23" s="20" t="s">
        <v>50</v>
      </c>
      <c r="G23" s="18"/>
      <c r="H23" s="18"/>
      <c r="I23" s="21"/>
      <c r="J23" s="22" t="n">
        <f aca="false">Table1[[#This Row],[Qnt]]*Table1[[#This Row],[Custo/Und]]</f>
        <v>0</v>
      </c>
      <c r="K23" s="23" t="s">
        <v>55</v>
      </c>
      <c r="L23" s="18" t="s">
        <v>9</v>
      </c>
    </row>
    <row r="24" customFormat="false" ht="30" hidden="false" customHeight="true" outlineLevel="0" collapsed="false">
      <c r="A24" s="18" t="s">
        <v>56</v>
      </c>
      <c r="B24" s="19" t="s">
        <v>57</v>
      </c>
      <c r="C24" s="19" t="s">
        <v>58</v>
      </c>
      <c r="D24" s="19"/>
      <c r="E24" s="20" t="n">
        <v>1</v>
      </c>
      <c r="F24" s="20" t="s">
        <v>50</v>
      </c>
      <c r="G24" s="18"/>
      <c r="H24" s="18"/>
      <c r="I24" s="21" t="n">
        <v>16.67</v>
      </c>
      <c r="J24" s="22" t="n">
        <f aca="false">Table1[[#This Row],[Qnt]]*Table1[[#This Row],[Custo/Und]]</f>
        <v>16.67</v>
      </c>
      <c r="K24" s="23" t="s">
        <v>55</v>
      </c>
      <c r="L24" s="18" t="s">
        <v>9</v>
      </c>
    </row>
    <row r="25" customFormat="false" ht="30" hidden="false" customHeight="true" outlineLevel="0" collapsed="false">
      <c r="A25" s="18" t="s">
        <v>59</v>
      </c>
      <c r="B25" s="19" t="s">
        <v>60</v>
      </c>
      <c r="C25" s="19" t="s">
        <v>61</v>
      </c>
      <c r="D25" s="19"/>
      <c r="E25" s="20" t="n">
        <v>10</v>
      </c>
      <c r="F25" s="20" t="s">
        <v>50</v>
      </c>
      <c r="G25" s="18"/>
      <c r="H25" s="18"/>
      <c r="I25" s="21" t="n">
        <v>0.857</v>
      </c>
      <c r="J25" s="22" t="n">
        <f aca="false">Table1[[#This Row],[Qnt]]*Table1[[#This Row],[Custo/Und]]</f>
        <v>8.57</v>
      </c>
      <c r="K25" s="23" t="s">
        <v>62</v>
      </c>
      <c r="L25" s="18" t="s">
        <v>9</v>
      </c>
    </row>
    <row r="26" customFormat="false" ht="30" hidden="false" customHeight="true" outlineLevel="0" collapsed="false">
      <c r="A26" s="18" t="s">
        <v>63</v>
      </c>
      <c r="B26" s="19" t="s">
        <v>64</v>
      </c>
      <c r="C26" s="19" t="s">
        <v>65</v>
      </c>
      <c r="D26" s="19"/>
      <c r="E26" s="20" t="n">
        <v>1</v>
      </c>
      <c r="F26" s="20" t="s">
        <v>50</v>
      </c>
      <c r="G26" s="18"/>
      <c r="H26" s="18"/>
      <c r="I26" s="21" t="n">
        <v>6.8</v>
      </c>
      <c r="J26" s="22" t="n">
        <f aca="false">Table1[[#This Row],[Qnt]]*Table1[[#This Row],[Custo/Und]]</f>
        <v>6.8</v>
      </c>
      <c r="K26" s="23" t="s">
        <v>66</v>
      </c>
      <c r="L26" s="18" t="s">
        <v>9</v>
      </c>
    </row>
    <row r="27" customFormat="false" ht="30" hidden="false" customHeight="true" outlineLevel="0" collapsed="false">
      <c r="A27" s="18" t="s">
        <v>67</v>
      </c>
      <c r="B27" s="19" t="s">
        <v>68</v>
      </c>
      <c r="C27" s="19" t="s">
        <v>69</v>
      </c>
      <c r="D27" s="19"/>
      <c r="E27" s="20" t="n">
        <v>1</v>
      </c>
      <c r="F27" s="20" t="s">
        <v>50</v>
      </c>
      <c r="G27" s="18"/>
      <c r="H27" s="18"/>
      <c r="I27" s="21" t="n">
        <v>2.6</v>
      </c>
      <c r="J27" s="22" t="n">
        <f aca="false">Table1[[#This Row],[Qnt]]*Table1[[#This Row],[Custo/Und]]</f>
        <v>2.6</v>
      </c>
      <c r="K27" s="23" t="s">
        <v>70</v>
      </c>
      <c r="L27" s="18" t="s">
        <v>9</v>
      </c>
    </row>
    <row r="28" customFormat="false" ht="30" hidden="false" customHeight="true" outlineLevel="0" collapsed="false">
      <c r="A28" s="18" t="s">
        <v>71</v>
      </c>
      <c r="B28" s="19" t="s">
        <v>72</v>
      </c>
      <c r="C28" s="19" t="s">
        <v>73</v>
      </c>
      <c r="D28" s="19"/>
      <c r="E28" s="20" t="n">
        <v>2</v>
      </c>
      <c r="F28" s="20" t="s">
        <v>50</v>
      </c>
      <c r="G28" s="18"/>
      <c r="H28" s="18"/>
      <c r="I28" s="21" t="n">
        <v>14</v>
      </c>
      <c r="J28" s="22" t="n">
        <f aca="false">Table1[[#This Row],[Qnt]]*Table1[[#This Row],[Custo/Und]]</f>
        <v>28</v>
      </c>
      <c r="K28" s="20" t="s">
        <v>74</v>
      </c>
      <c r="L28" s="18" t="s">
        <v>9</v>
      </c>
    </row>
    <row r="29" customFormat="false" ht="30" hidden="false" customHeight="true" outlineLevel="0" collapsed="false">
      <c r="A29" s="18" t="s">
        <v>75</v>
      </c>
      <c r="B29" s="19" t="s">
        <v>76</v>
      </c>
      <c r="C29" s="19" t="s">
        <v>73</v>
      </c>
      <c r="D29" s="19"/>
      <c r="E29" s="20" t="n">
        <v>4</v>
      </c>
      <c r="F29" s="20" t="s">
        <v>50</v>
      </c>
      <c r="G29" s="18"/>
      <c r="H29" s="18"/>
      <c r="I29" s="21" t="n">
        <v>12</v>
      </c>
      <c r="J29" s="22" t="n">
        <f aca="false">Table1[[#This Row],[Qnt]]*Table1[[#This Row],[Custo/Und]]</f>
        <v>48</v>
      </c>
      <c r="K29" s="20" t="s">
        <v>74</v>
      </c>
      <c r="L29" s="18" t="s">
        <v>9</v>
      </c>
    </row>
    <row r="30" customFormat="false" ht="30" hidden="false" customHeight="true" outlineLevel="0" collapsed="false">
      <c r="A30" s="18" t="s">
        <v>77</v>
      </c>
      <c r="B30" s="19" t="s">
        <v>78</v>
      </c>
      <c r="C30" s="19" t="s">
        <v>79</v>
      </c>
      <c r="D30" s="19"/>
      <c r="E30" s="20" t="n">
        <v>2</v>
      </c>
      <c r="F30" s="20" t="s">
        <v>50</v>
      </c>
      <c r="G30" s="18"/>
      <c r="H30" s="18"/>
      <c r="I30" s="21" t="n">
        <v>37</v>
      </c>
      <c r="J30" s="22" t="n">
        <f aca="false">Table1[[#This Row],[Qnt]]*Table1[[#This Row],[Custo/Und]]</f>
        <v>74</v>
      </c>
      <c r="K30" s="20" t="s">
        <v>74</v>
      </c>
      <c r="L30" s="18" t="s">
        <v>9</v>
      </c>
    </row>
    <row r="31" customFormat="false" ht="30" hidden="false" customHeight="true" outlineLevel="0" collapsed="false">
      <c r="A31" s="18" t="s">
        <v>80</v>
      </c>
      <c r="B31" s="19" t="s">
        <v>81</v>
      </c>
      <c r="C31" s="19" t="s">
        <v>82</v>
      </c>
      <c r="D31" s="19"/>
      <c r="E31" s="20" t="n">
        <v>10</v>
      </c>
      <c r="F31" s="20"/>
      <c r="G31" s="18"/>
      <c r="H31" s="18"/>
      <c r="I31" s="21" t="n">
        <v>0</v>
      </c>
      <c r="J31" s="22" t="n">
        <f aca="false">Table1[[#This Row],[Qnt]]*Table1[[#This Row],[Custo/Und]]</f>
        <v>0</v>
      </c>
      <c r="K31" s="20" t="s">
        <v>74</v>
      </c>
      <c r="L31" s="18" t="s">
        <v>9</v>
      </c>
    </row>
    <row r="32" customFormat="false" ht="30" hidden="false" customHeight="true" outlineLevel="0" collapsed="false">
      <c r="A32" s="18" t="s">
        <v>83</v>
      </c>
      <c r="B32" s="19" t="s">
        <v>84</v>
      </c>
      <c r="C32" s="19" t="s">
        <v>85</v>
      </c>
      <c r="D32" s="19"/>
      <c r="E32" s="20" t="n">
        <v>20</v>
      </c>
      <c r="F32" s="20"/>
      <c r="G32" s="18"/>
      <c r="H32" s="18"/>
      <c r="I32" s="21" t="n">
        <v>0</v>
      </c>
      <c r="J32" s="22" t="n">
        <f aca="false">Table1[[#This Row],[Qnt]]*Table1[[#This Row],[Custo/Und]]</f>
        <v>0</v>
      </c>
      <c r="K32" s="20" t="s">
        <v>74</v>
      </c>
      <c r="L32" s="18" t="s">
        <v>9</v>
      </c>
    </row>
    <row r="33" customFormat="false" ht="30" hidden="false" customHeight="true" outlineLevel="0" collapsed="false">
      <c r="A33" s="18" t="s">
        <v>86</v>
      </c>
      <c r="B33" s="19" t="s">
        <v>87</v>
      </c>
      <c r="C33" s="19" t="s">
        <v>88</v>
      </c>
      <c r="D33" s="19"/>
      <c r="E33" s="20" t="n">
        <v>2</v>
      </c>
      <c r="F33" s="20"/>
      <c r="G33" s="18"/>
      <c r="H33" s="18"/>
      <c r="I33" s="21" t="n">
        <v>0</v>
      </c>
      <c r="J33" s="22" t="n">
        <f aca="false">Table1[[#This Row],[Qnt]]*Table1[[#This Row],[Custo/Und]]</f>
        <v>0</v>
      </c>
      <c r="K33" s="20" t="s">
        <v>74</v>
      </c>
      <c r="L33" s="18" t="s">
        <v>9</v>
      </c>
    </row>
    <row r="34" customFormat="false" ht="30" hidden="false" customHeight="true" outlineLevel="0" collapsed="false">
      <c r="A34" s="18" t="s">
        <v>89</v>
      </c>
      <c r="B34" s="19" t="s">
        <v>90</v>
      </c>
      <c r="C34" s="19" t="s">
        <v>91</v>
      </c>
      <c r="D34" s="19"/>
      <c r="E34" s="20" t="n">
        <v>8</v>
      </c>
      <c r="F34" s="20"/>
      <c r="G34" s="18"/>
      <c r="H34" s="18"/>
      <c r="I34" s="21" t="n">
        <v>0</v>
      </c>
      <c r="J34" s="22" t="n">
        <f aca="false">Table1[[#This Row],[Qnt]]*Table1[[#This Row],[Custo/Und]]</f>
        <v>0</v>
      </c>
      <c r="K34" s="20" t="s">
        <v>74</v>
      </c>
      <c r="L34" s="18" t="s">
        <v>9</v>
      </c>
    </row>
    <row r="35" customFormat="false" ht="30" hidden="false" customHeight="true" outlineLevel="0" collapsed="false">
      <c r="A35" s="18" t="s">
        <v>92</v>
      </c>
      <c r="B35" s="19" t="s">
        <v>93</v>
      </c>
      <c r="C35" s="19" t="s">
        <v>94</v>
      </c>
      <c r="D35" s="19"/>
      <c r="E35" s="20" t="n">
        <v>6</v>
      </c>
      <c r="F35" s="20"/>
      <c r="G35" s="18"/>
      <c r="H35" s="18"/>
      <c r="I35" s="21" t="n">
        <v>0</v>
      </c>
      <c r="J35" s="22" t="n">
        <f aca="false">Table1[[#This Row],[Qnt]]*Table1[[#This Row],[Custo/Und]]</f>
        <v>0</v>
      </c>
      <c r="K35" s="20" t="s">
        <v>74</v>
      </c>
      <c r="L35" s="18" t="s">
        <v>9</v>
      </c>
    </row>
    <row r="36" customFormat="false" ht="30" hidden="false" customHeight="true" outlineLevel="0" collapsed="false">
      <c r="A36" s="18" t="s">
        <v>95</v>
      </c>
      <c r="B36" s="19" t="s">
        <v>96</v>
      </c>
      <c r="C36" s="19" t="s">
        <v>97</v>
      </c>
      <c r="D36" s="19"/>
      <c r="E36" s="20" t="n">
        <v>4</v>
      </c>
      <c r="F36" s="20"/>
      <c r="G36" s="18"/>
      <c r="H36" s="18"/>
      <c r="I36" s="21" t="n">
        <v>0</v>
      </c>
      <c r="J36" s="22" t="n">
        <f aca="false">Table1[[#This Row],[Qnt]]*Table1[[#This Row],[Custo/Und]]</f>
        <v>0</v>
      </c>
      <c r="K36" s="20" t="s">
        <v>74</v>
      </c>
      <c r="L36" s="18" t="s">
        <v>9</v>
      </c>
    </row>
    <row r="37" customFormat="false" ht="30" hidden="false" customHeight="true" outlineLevel="0" collapsed="false">
      <c r="A37" s="18" t="s">
        <v>98</v>
      </c>
      <c r="B37" s="19" t="s">
        <v>99</v>
      </c>
      <c r="C37" s="19" t="s">
        <v>100</v>
      </c>
      <c r="D37" s="19"/>
      <c r="E37" s="20" t="n">
        <v>4</v>
      </c>
      <c r="F37" s="20"/>
      <c r="G37" s="18"/>
      <c r="H37" s="18"/>
      <c r="I37" s="21" t="n">
        <v>0</v>
      </c>
      <c r="J37" s="22" t="n">
        <f aca="false">Table1[[#This Row],[Qnt]]*Table1[[#This Row],[Custo/Und]]</f>
        <v>0</v>
      </c>
      <c r="K37" s="20" t="s">
        <v>74</v>
      </c>
      <c r="L37" s="18" t="s">
        <v>9</v>
      </c>
    </row>
    <row r="38" customFormat="false" ht="30" hidden="false" customHeight="true" outlineLevel="0" collapsed="false">
      <c r="A38" s="18" t="s">
        <v>101</v>
      </c>
      <c r="B38" s="19" t="s">
        <v>102</v>
      </c>
      <c r="C38" s="19" t="s">
        <v>103</v>
      </c>
      <c r="D38" s="19"/>
      <c r="E38" s="20" t="n">
        <v>2</v>
      </c>
      <c r="F38" s="20"/>
      <c r="G38" s="18"/>
      <c r="H38" s="18"/>
      <c r="I38" s="21" t="n">
        <v>0</v>
      </c>
      <c r="J38" s="22" t="n">
        <f aca="false">Table1[[#This Row],[Qnt]]*Table1[[#This Row],[Custo/Und]]</f>
        <v>0</v>
      </c>
      <c r="K38" s="20" t="s">
        <v>74</v>
      </c>
      <c r="L38" s="18" t="s">
        <v>9</v>
      </c>
    </row>
    <row r="39" customFormat="false" ht="30" hidden="false" customHeight="true" outlineLevel="0" collapsed="false">
      <c r="A39" s="18" t="s">
        <v>104</v>
      </c>
      <c r="B39" s="19" t="s">
        <v>105</v>
      </c>
      <c r="C39" s="19" t="s">
        <v>106</v>
      </c>
      <c r="D39" s="19"/>
      <c r="E39" s="24" t="n">
        <v>12</v>
      </c>
      <c r="F39" s="20"/>
      <c r="G39" s="18"/>
      <c r="H39" s="18"/>
      <c r="I39" s="21" t="n">
        <v>0</v>
      </c>
      <c r="J39" s="22" t="n">
        <f aca="false">Table1[[#This Row],[Qnt]]*Table1[[#This Row],[Custo/Und]]</f>
        <v>0</v>
      </c>
      <c r="K39" s="20" t="s">
        <v>74</v>
      </c>
      <c r="L39" s="18" t="s">
        <v>9</v>
      </c>
    </row>
    <row r="40" customFormat="false" ht="30" hidden="false" customHeight="true" outlineLevel="0" collapsed="false">
      <c r="A40" s="18" t="s">
        <v>107</v>
      </c>
      <c r="B40" s="19" t="s">
        <v>108</v>
      </c>
      <c r="C40" s="19" t="s">
        <v>108</v>
      </c>
      <c r="D40" s="19"/>
      <c r="E40" s="20" t="n">
        <v>1</v>
      </c>
      <c r="F40" s="20" t="s">
        <v>50</v>
      </c>
      <c r="G40" s="18"/>
      <c r="H40" s="18"/>
      <c r="I40" s="21" t="n">
        <v>56</v>
      </c>
      <c r="J40" s="22" t="n">
        <f aca="false">Table1[[#This Row],[Qnt]]*Table1[[#This Row],[Custo/Und]]</f>
        <v>56</v>
      </c>
      <c r="K40" s="23" t="s">
        <v>109</v>
      </c>
      <c r="L40" s="18" t="s">
        <v>9</v>
      </c>
    </row>
    <row r="41" customFormat="false" ht="30" hidden="false" customHeight="true" outlineLevel="0" collapsed="false">
      <c r="A41" s="18" t="s">
        <v>110</v>
      </c>
      <c r="B41" s="19" t="s">
        <v>111</v>
      </c>
      <c r="C41" s="19" t="s">
        <v>112</v>
      </c>
      <c r="D41" s="19"/>
      <c r="E41" s="20" t="n">
        <v>1</v>
      </c>
      <c r="F41" s="20" t="s">
        <v>50</v>
      </c>
      <c r="G41" s="18"/>
      <c r="H41" s="18"/>
      <c r="I41" s="21" t="n">
        <v>0</v>
      </c>
      <c r="J41" s="22" t="n">
        <f aca="false">Table1[[#This Row],[Qnt]]*Table1[[#This Row],[Custo/Und]]</f>
        <v>0</v>
      </c>
      <c r="K41" s="23" t="s">
        <v>109</v>
      </c>
      <c r="L41" s="18" t="s">
        <v>9</v>
      </c>
    </row>
    <row r="42" customFormat="false" ht="30" hidden="false" customHeight="true" outlineLevel="0" collapsed="false">
      <c r="A42" s="18" t="s">
        <v>113</v>
      </c>
      <c r="B42" s="19" t="s">
        <v>114</v>
      </c>
      <c r="C42" s="19" t="s">
        <v>115</v>
      </c>
      <c r="D42" s="19"/>
      <c r="E42" s="20" t="n">
        <v>4</v>
      </c>
      <c r="F42" s="20" t="s">
        <v>50</v>
      </c>
      <c r="G42" s="18"/>
      <c r="H42" s="18"/>
      <c r="I42" s="21" t="n">
        <v>0</v>
      </c>
      <c r="J42" s="22" t="n">
        <f aca="false">Table1[[#This Row],[Qnt]]*Table1[[#This Row],[Custo/Und]]</f>
        <v>0</v>
      </c>
      <c r="K42" s="23" t="s">
        <v>109</v>
      </c>
      <c r="L42" s="18" t="s">
        <v>9</v>
      </c>
    </row>
    <row r="43" customFormat="false" ht="30" hidden="false" customHeight="true" outlineLevel="0" collapsed="false">
      <c r="A43" s="18" t="s">
        <v>116</v>
      </c>
      <c r="B43" s="19" t="s">
        <v>117</v>
      </c>
      <c r="C43" s="19" t="s">
        <v>118</v>
      </c>
      <c r="D43" s="19"/>
      <c r="E43" s="20" t="n">
        <v>4</v>
      </c>
      <c r="F43" s="20"/>
      <c r="G43" s="18"/>
      <c r="H43" s="18"/>
      <c r="I43" s="21" t="n">
        <v>4.95</v>
      </c>
      <c r="J43" s="22" t="n">
        <f aca="false">Table1[[#This Row],[Qnt]]*Table1[[#This Row],[Custo/Und]]</f>
        <v>19.8</v>
      </c>
      <c r="K43" s="23" t="s">
        <v>119</v>
      </c>
      <c r="L43" s="18" t="s">
        <v>9</v>
      </c>
    </row>
    <row r="44" customFormat="false" ht="30" hidden="false" customHeight="true" outlineLevel="0" collapsed="false">
      <c r="A44" s="18" t="s">
        <v>120</v>
      </c>
      <c r="B44" s="19" t="s">
        <v>121</v>
      </c>
      <c r="C44" s="19" t="s">
        <v>122</v>
      </c>
      <c r="D44" s="19"/>
      <c r="E44" s="20" t="n">
        <v>3</v>
      </c>
      <c r="F44" s="20"/>
      <c r="G44" s="18"/>
      <c r="H44" s="18"/>
      <c r="I44" s="21" t="n">
        <v>0</v>
      </c>
      <c r="J44" s="22" t="n">
        <f aca="false">Table1[[#This Row],[Qnt]]*Table1[[#This Row],[Custo/Und]]</f>
        <v>0</v>
      </c>
      <c r="K44" s="20"/>
      <c r="L44" s="18" t="s">
        <v>9</v>
      </c>
    </row>
    <row r="45" customFormat="false" ht="30" hidden="false" customHeight="true" outlineLevel="0" collapsed="false">
      <c r="A45" s="18" t="s">
        <v>123</v>
      </c>
      <c r="B45" s="19" t="s">
        <v>124</v>
      </c>
      <c r="C45" s="19" t="s">
        <v>125</v>
      </c>
      <c r="D45" s="19"/>
      <c r="E45" s="20" t="n">
        <v>1</v>
      </c>
      <c r="F45" s="20"/>
      <c r="G45" s="18"/>
      <c r="H45" s="18"/>
      <c r="I45" s="21" t="n">
        <v>40</v>
      </c>
      <c r="J45" s="22" t="n">
        <f aca="false">Table1[[#This Row],[Qnt]]*Table1[[#This Row],[Custo/Und]]</f>
        <v>40</v>
      </c>
      <c r="K45" s="20"/>
      <c r="L45" s="18" t="s">
        <v>9</v>
      </c>
    </row>
    <row r="46" customFormat="false" ht="30" hidden="false" customHeight="true" outlineLevel="0" collapsed="false">
      <c r="A46" s="18" t="s">
        <v>126</v>
      </c>
      <c r="B46" s="19" t="s">
        <v>127</v>
      </c>
      <c r="C46" s="19" t="s">
        <v>128</v>
      </c>
      <c r="D46" s="19"/>
      <c r="E46" s="20" t="n">
        <v>1</v>
      </c>
      <c r="F46" s="20" t="s">
        <v>50</v>
      </c>
      <c r="G46" s="18"/>
      <c r="H46" s="18"/>
      <c r="I46" s="21" t="n">
        <v>20</v>
      </c>
      <c r="J46" s="22" t="n">
        <f aca="false">Table1[[#This Row],[Qnt]]*Table1[[#This Row],[Custo/Und]]</f>
        <v>20</v>
      </c>
      <c r="K46" s="23" t="s">
        <v>129</v>
      </c>
      <c r="L46" s="18" t="s">
        <v>9</v>
      </c>
    </row>
    <row r="47" customFormat="false" ht="30" hidden="false" customHeight="true" outlineLevel="0" collapsed="false">
      <c r="A47" s="18" t="s">
        <v>130</v>
      </c>
      <c r="B47" s="19" t="s">
        <v>131</v>
      </c>
      <c r="C47" s="19" t="s">
        <v>132</v>
      </c>
      <c r="D47" s="19"/>
      <c r="E47" s="20" t="n">
        <v>1</v>
      </c>
      <c r="F47" s="20" t="s">
        <v>133</v>
      </c>
      <c r="G47" s="18"/>
      <c r="H47" s="18"/>
      <c r="I47" s="21" t="n">
        <v>27.3</v>
      </c>
      <c r="J47" s="22" t="n">
        <f aca="false">Table1[[#This Row],[Qnt]]*Table1[[#This Row],[Custo/Und]]</f>
        <v>27.3</v>
      </c>
      <c r="K47" s="23" t="s">
        <v>134</v>
      </c>
      <c r="L47" s="18" t="s">
        <v>9</v>
      </c>
    </row>
    <row r="48" customFormat="false" ht="30" hidden="false" customHeight="true" outlineLevel="0" collapsed="false">
      <c r="A48" s="18"/>
      <c r="B48" s="19"/>
      <c r="C48" s="19"/>
      <c r="D48" s="19"/>
      <c r="E48" s="20"/>
      <c r="F48" s="20"/>
      <c r="G48" s="18"/>
      <c r="H48" s="18"/>
      <c r="I48" s="21"/>
      <c r="J48" s="22"/>
      <c r="K48" s="20"/>
      <c r="L48" s="18" t="s">
        <v>9</v>
      </c>
    </row>
    <row r="49" customFormat="false" ht="30" hidden="false" customHeight="true" outlineLevel="0" collapsed="false">
      <c r="A49" s="18"/>
      <c r="B49" s="19"/>
      <c r="C49" s="19"/>
      <c r="D49" s="19"/>
      <c r="E49" s="20"/>
      <c r="F49" s="20"/>
      <c r="G49" s="18"/>
      <c r="H49" s="18"/>
      <c r="I49" s="21"/>
      <c r="J49" s="22"/>
      <c r="K49" s="20"/>
      <c r="L49" s="18" t="s">
        <v>9</v>
      </c>
    </row>
    <row r="50" customFormat="false" ht="30" hidden="false" customHeight="true" outlineLevel="0" collapsed="false">
      <c r="A50" s="25"/>
      <c r="B50" s="25" t="s">
        <v>135</v>
      </c>
      <c r="C50" s="25"/>
      <c r="D50" s="25"/>
      <c r="E50" s="26" t="n">
        <f aca="false">SUBTOTAL(109,Table1[Qnt])</f>
        <v>131</v>
      </c>
      <c r="F50" s="26"/>
      <c r="G50" s="25"/>
      <c r="H50" s="25"/>
      <c r="I50" s="27"/>
      <c r="J50" s="28" t="n">
        <f aca="false">SUBTOTAL(109,Table1[Custo Total])</f>
        <v>368.38</v>
      </c>
    </row>
  </sheetData>
  <hyperlinks>
    <hyperlink ref="K22" r:id="rId1" display="http://www.aliexpress.com/item/Free-shipping-12-pcs-lot-LM8UU-8mm-linear-ball-bearing-Linear-Bearing-8mm-3d-printer-parts/32648199104.html?spm=2114.13010608.0.79.NBC4gu"/>
    <hyperlink ref="K23" r:id="rId2" display="http://www.aliexpress.com/item/Freeshipping-2pcs-20-teeth-GT2-Pulley-Bore-5mm-2M-GT2-timing-Belt-width-6mm-for-3D/32240661027.html?spm=2114.13010608.0.86.NBC4gu"/>
    <hyperlink ref="K24" r:id="rId3" display="http://www.aliexpress.com/item/Freeshipping-2pcs-20-teeth-GT2-Pulley-Bore-5mm-2M-GT2-timing-Belt-width-6mm-for-3D/32240661027.html?spm=2114.13010608.0.86.NBC4gu"/>
    <hyperlink ref="K25" r:id="rId4" display="http://www.aliexpress.com/item/free-shipping-10PCS-LOT-624-624Z-624ZZ-ball-bearing-4-13-5-mm-chrome-steel-bearing/32645768490.html?spm=2114.13010608.0.75.NBC4gu"/>
    <hyperlink ref="K26" r:id="rId5" display="http://www.aliexpress.com/item/Hot-Sale-Durable-2pcs-MK8-Drive-Gear-For-1-75mm-3mm-Filament-3D-Printer-Extruder-Pulley/32374263319.html?spm=2114.13010608.0.93.NBC4gu"/>
    <hyperlink ref="K27" r:id="rId6" display="http://www.aliexpress.com/item/1M-PTFE-Tube-Teflon-PiPe-to-J-head-hotend-RepRap-Rostock-Bowden-Extruderfor-1-75mm/32612409209.html?spm=2114.13010608.0.61.NBC4gu"/>
    <hyperlink ref="K40" r:id="rId7" display="http://www.aliexpress.com/item/Mega-2560-R3-1pcs-RAMPS-1-4-Controller-5pcs-A4988-Stepper-Driver-Module-for-3D-Printer/1439959836.html?spm=2114.13010608.0.68.NBC4gu"/>
    <hyperlink ref="K41" r:id="rId8" display="http://www.aliexpress.com/item/Mega-2560-R3-1pcs-RAMPS-1-4-Controller-5pcs-A4988-Stepper-Driver-Module-for-3D-Printer/1439959836.html?spm=2114.13010608.0.68.NBC4gu"/>
    <hyperlink ref="K42" r:id="rId9" display="http://www.aliexpress.com/item/Mega-2560-R3-1pcs-RAMPS-1-4-Controller-5pcs-A4988-Stepper-Driver-Module-for-3D-Printer/1439959836.html?spm=2114.13010608.0.68.NBC4gu"/>
    <hyperlink ref="K43" r:id="rId10" display="http://pt.aliexpress.com/item/FREE-SHIPPING-5pair-28BYJ-48-5V-4-phase-Stepper-Motor-Driver-Board-ULN2003-5-x-Stepper/32391167483.html?spm=2114.13010608.0.50.BcNgI3"/>
    <hyperlink ref="K46" r:id="rId11" display="http://pt.aliexpress.com/item/E3D-V6-3D-Print-J-head-hotend-Single-Cooling-Fan-for-1-75mm-3mm-Bowden-Filament/32648951718.html?spm=2114.13010608.0.50.0VzBn8"/>
  </hyperlinks>
  <printOptions headings="false" gridLines="false" gridLinesSet="true" horizontalCentered="true" verticalCentered="false"/>
  <pageMargins left="0.25" right="0.25" top="0.25" bottom="0.25" header="0.511805555555555" footer="0.511805555555555"/>
  <pageSetup paperSize="1" scale="100" firstPageNumber="0" fitToWidth="1" fitToHeight="0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2"/>
  <tableParts>
    <tablePart r:id="rId13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0" activeCellId="0" sqref="B20"/>
    </sheetView>
  </sheetViews>
  <sheetFormatPr defaultRowHeight="14.25"/>
  <cols>
    <col collapsed="false" hidden="false" max="1" min="1" style="0" width="12.1813953488372"/>
    <col collapsed="false" hidden="false" max="2" min="2" style="0" width="45.5348837209302"/>
    <col collapsed="false" hidden="false" max="3" min="3" style="0" width="21.1674418604651"/>
    <col collapsed="false" hidden="false" max="1025" min="4" style="0" width="8.86046511627907"/>
  </cols>
  <sheetData>
    <row r="1" customFormat="false" ht="23.25" hidden="false" customHeight="false" outlineLevel="0" collapsed="false">
      <c r="A1" s="29" t="s">
        <v>136</v>
      </c>
    </row>
    <row r="3" customFormat="false" ht="14.25" hidden="false" customHeight="false" outlineLevel="0" collapsed="false">
      <c r="B3" s="30" t="s">
        <v>137</v>
      </c>
      <c r="C3" s="31"/>
    </row>
    <row r="4" customFormat="false" ht="14.25" hidden="false" customHeight="false" outlineLevel="0" collapsed="false">
      <c r="B4" s="30" t="s">
        <v>138</v>
      </c>
      <c r="C4" s="31"/>
    </row>
    <row r="6" customFormat="false" ht="15" hidden="false" customHeight="false" outlineLevel="0" collapsed="false">
      <c r="A6" s="32" t="s">
        <v>15</v>
      </c>
      <c r="B6" s="32" t="s">
        <v>139</v>
      </c>
      <c r="C6" s="32" t="s">
        <v>140</v>
      </c>
    </row>
    <row r="7" customFormat="false" ht="25.5" hidden="false" customHeight="true" outlineLevel="0" collapsed="false">
      <c r="A7" s="33"/>
      <c r="B7" s="34"/>
      <c r="C7" s="35"/>
    </row>
    <row r="8" customFormat="false" ht="25.5" hidden="false" customHeight="true" outlineLevel="0" collapsed="false">
      <c r="A8" s="36"/>
      <c r="B8" s="37"/>
      <c r="C8" s="38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L31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/>
  <cols>
    <col collapsed="false" hidden="false" max="1" min="1" style="0" width="9.84651162790698"/>
    <col collapsed="false" hidden="false" max="3" min="2" style="1" width="7.62790697674419"/>
    <col collapsed="false" hidden="false" max="4" min="4" style="1" width="19.3209302325581"/>
    <col collapsed="false" hidden="false" max="5" min="5" style="1" width="15.0139534883721"/>
    <col collapsed="false" hidden="false" max="6" min="6" style="0" width="6.52093023255814"/>
    <col collapsed="false" hidden="false" max="7" min="7" style="0" width="6.27441860465116"/>
    <col collapsed="false" hidden="false" max="8" min="8" style="0" width="12.1813953488372"/>
    <col collapsed="false" hidden="false" max="9" min="9" style="1" width="8.86046511627907"/>
    <col collapsed="false" hidden="false" max="10" min="10" style="1" width="8.61395348837209"/>
    <col collapsed="false" hidden="false" max="11" min="11" style="0" width="6.52093023255814"/>
    <col collapsed="false" hidden="false" max="12" min="12" style="1" width="24.3674418604651"/>
    <col collapsed="false" hidden="false" max="13" min="13" style="1" width="13.293023255814"/>
    <col collapsed="false" hidden="false" max="14" min="14" style="1" width="10.706976744186"/>
    <col collapsed="false" hidden="false" max="15" min="15" style="1" width="9.22790697674419"/>
    <col collapsed="false" hidden="false" max="16" min="16" style="1" width="14.7674418604651"/>
    <col collapsed="false" hidden="false" max="1025" min="17" style="1" width="9.22790697674419"/>
  </cols>
  <sheetData>
    <row r="1" s="1" customFormat="true" ht="27" hidden="false" customHeight="true" outlineLevel="0" collapsed="false">
      <c r="A1" s="39" t="s">
        <v>141</v>
      </c>
      <c r="B1" s="3"/>
      <c r="C1" s="3"/>
      <c r="D1" s="0"/>
      <c r="E1" s="3"/>
      <c r="F1" s="3"/>
      <c r="G1" s="3"/>
      <c r="H1" s="3"/>
      <c r="I1" s="3"/>
      <c r="J1" s="3"/>
      <c r="L1" s="0"/>
    </row>
    <row r="2" s="1" customFormat="true" ht="15" hidden="false" customHeight="true" outlineLevel="0" collapsed="false">
      <c r="B2" s="0"/>
      <c r="C2" s="0"/>
      <c r="D2" s="0"/>
      <c r="E2" s="0"/>
      <c r="H2" s="4"/>
      <c r="I2" s="0"/>
      <c r="J2" s="0"/>
      <c r="L2" s="4" t="s">
        <v>142</v>
      </c>
    </row>
    <row r="3" s="1" customFormat="true" ht="16.5" hidden="false" customHeight="false" outlineLevel="0" collapsed="false">
      <c r="B3" s="0"/>
      <c r="C3" s="0"/>
      <c r="D3" s="5" t="s">
        <v>137</v>
      </c>
      <c r="E3" s="40" t="s">
        <v>143</v>
      </c>
      <c r="H3" s="7" t="s">
        <v>3</v>
      </c>
      <c r="I3" s="0"/>
      <c r="J3" s="0"/>
      <c r="L3" s="8" t="s">
        <v>144</v>
      </c>
    </row>
    <row r="4" s="1" customFormat="true" ht="18" hidden="false" customHeight="false" outlineLevel="0" collapsed="false">
      <c r="A4" s="11"/>
      <c r="B4" s="0"/>
      <c r="C4" s="0"/>
      <c r="D4" s="9" t="s">
        <v>138</v>
      </c>
      <c r="E4" s="41" t="s">
        <v>145</v>
      </c>
      <c r="F4" s="0"/>
      <c r="I4" s="0"/>
      <c r="J4" s="0"/>
    </row>
    <row r="5" s="1" customFormat="true" ht="18" hidden="false" customHeight="false" outlineLevel="0" collapsed="false">
      <c r="A5" s="11"/>
      <c r="B5" s="0"/>
      <c r="C5" s="0"/>
      <c r="D5" s="9" t="s">
        <v>146</v>
      </c>
      <c r="E5" s="41"/>
      <c r="F5" s="0"/>
      <c r="I5" s="0"/>
      <c r="J5" s="0"/>
    </row>
    <row r="6" s="1" customFormat="true" ht="16.5" hidden="false" customHeight="false" outlineLevel="0" collapsed="false">
      <c r="B6" s="0"/>
      <c r="C6" s="0"/>
      <c r="D6" s="9" t="s">
        <v>147</v>
      </c>
      <c r="E6" s="42"/>
      <c r="F6" s="13"/>
      <c r="G6" s="13"/>
      <c r="I6" s="13"/>
      <c r="J6" s="13"/>
    </row>
    <row r="7" s="1" customFormat="true" ht="16.5" hidden="false" customHeight="false" outlineLevel="0" collapsed="false">
      <c r="B7" s="0"/>
      <c r="C7" s="0"/>
      <c r="D7" s="9" t="s">
        <v>148</v>
      </c>
      <c r="E7" s="10" t="n">
        <f aca="false">Table14[[#Totals],[Qty]]</f>
        <v>46</v>
      </c>
      <c r="F7" s="13"/>
      <c r="G7" s="13"/>
      <c r="I7" s="13"/>
      <c r="J7" s="13"/>
    </row>
    <row r="8" s="1" customFormat="true" ht="16.5" hidden="false" customHeight="false" outlineLevel="0" collapsed="false">
      <c r="B8" s="0"/>
      <c r="C8" s="0"/>
      <c r="D8" s="14" t="s">
        <v>149</v>
      </c>
      <c r="E8" s="15" t="n">
        <f aca="false">Table14[[#Totals],[Cost]]</f>
        <v>5.85</v>
      </c>
      <c r="F8" s="13"/>
      <c r="G8" s="13"/>
      <c r="I8" s="13"/>
      <c r="J8" s="13"/>
    </row>
    <row r="9" s="1" customFormat="true" ht="15" hidden="false" customHeight="false" outlineLevel="0" collapsed="false">
      <c r="B9" s="0"/>
      <c r="C9" s="0"/>
      <c r="D9" s="0"/>
      <c r="E9" s="0"/>
      <c r="F9" s="13"/>
      <c r="G9" s="13"/>
      <c r="I9" s="13"/>
      <c r="J9" s="13"/>
    </row>
    <row r="10" s="1" customFormat="true" ht="19.5" hidden="false" customHeight="true" outlineLevel="0" collapsed="false">
      <c r="A10" s="43" t="s">
        <v>150</v>
      </c>
      <c r="B10" s="44" t="s">
        <v>151</v>
      </c>
      <c r="C10" s="44" t="s">
        <v>152</v>
      </c>
      <c r="D10" s="44" t="s">
        <v>153</v>
      </c>
      <c r="E10" s="44" t="s">
        <v>154</v>
      </c>
      <c r="F10" s="16" t="s">
        <v>155</v>
      </c>
      <c r="G10" s="16" t="s">
        <v>156</v>
      </c>
      <c r="H10" s="16" t="s">
        <v>157</v>
      </c>
      <c r="I10" s="16" t="s">
        <v>158</v>
      </c>
      <c r="J10" s="16" t="s">
        <v>159</v>
      </c>
    </row>
    <row r="11" s="1" customFormat="true" ht="50.1" hidden="false" customHeight="true" outlineLevel="0" collapsed="false">
      <c r="A11" s="45" t="s">
        <v>160</v>
      </c>
      <c r="B11" s="46" t="n">
        <v>50746</v>
      </c>
      <c r="C11" s="46" t="n">
        <v>4504369</v>
      </c>
      <c r="D11" s="45" t="s">
        <v>161</v>
      </c>
      <c r="E11" s="45" t="s">
        <v>162</v>
      </c>
      <c r="F11" s="47" t="n">
        <v>1</v>
      </c>
      <c r="G11" s="47" t="s">
        <v>163</v>
      </c>
      <c r="H11" s="48"/>
      <c r="I11" s="49" t="n">
        <v>0.1</v>
      </c>
      <c r="J11" s="50" t="n">
        <f aca="false">Table14[[#This Row],[Qty]]*Table14[[#This Row],[Unit Cost]]</f>
        <v>0.1</v>
      </c>
    </row>
    <row r="12" s="1" customFormat="true" ht="50.1" hidden="false" customHeight="true" outlineLevel="0" collapsed="false">
      <c r="A12" s="45" t="s">
        <v>164</v>
      </c>
      <c r="B12" s="46" t="n">
        <v>3024</v>
      </c>
      <c r="C12" s="46" t="n">
        <v>302401</v>
      </c>
      <c r="D12" s="45" t="s">
        <v>165</v>
      </c>
      <c r="E12" s="45" t="s">
        <v>162</v>
      </c>
      <c r="F12" s="47" t="n">
        <v>1</v>
      </c>
      <c r="G12" s="47" t="s">
        <v>163</v>
      </c>
      <c r="H12" s="48"/>
      <c r="I12" s="49" t="n">
        <v>0.1</v>
      </c>
      <c r="J12" s="50" t="n">
        <f aca="false">Table14[[#This Row],[Qty]]*Table14[[#This Row],[Unit Cost]]</f>
        <v>0.1</v>
      </c>
    </row>
    <row r="13" s="1" customFormat="true" ht="50.1" hidden="false" customHeight="true" outlineLevel="0" collapsed="false">
      <c r="A13" s="45" t="s">
        <v>164</v>
      </c>
      <c r="B13" s="46" t="n">
        <v>3023</v>
      </c>
      <c r="C13" s="46" t="n">
        <v>302301</v>
      </c>
      <c r="D13" s="45" t="s">
        <v>166</v>
      </c>
      <c r="E13" s="45" t="s">
        <v>162</v>
      </c>
      <c r="F13" s="47" t="n">
        <v>2</v>
      </c>
      <c r="G13" s="47" t="s">
        <v>163</v>
      </c>
      <c r="H13" s="48"/>
      <c r="I13" s="49" t="n">
        <v>0.1</v>
      </c>
      <c r="J13" s="50" t="n">
        <f aca="false">Table14[[#This Row],[Qty]]*Table14[[#This Row],[Unit Cost]]</f>
        <v>0.2</v>
      </c>
    </row>
    <row r="14" s="1" customFormat="true" ht="50.1" hidden="false" customHeight="true" outlineLevel="0" collapsed="false">
      <c r="A14" s="45" t="s">
        <v>164</v>
      </c>
      <c r="B14" s="46" t="n">
        <v>3023</v>
      </c>
      <c r="C14" s="46" t="n">
        <v>4211398</v>
      </c>
      <c r="D14" s="45" t="s">
        <v>166</v>
      </c>
      <c r="E14" s="45" t="s">
        <v>167</v>
      </c>
      <c r="F14" s="47" t="n">
        <v>1</v>
      </c>
      <c r="G14" s="47" t="s">
        <v>163</v>
      </c>
      <c r="H14" s="48"/>
      <c r="I14" s="49" t="n">
        <v>0.1</v>
      </c>
      <c r="J14" s="50" t="n">
        <f aca="false">Table14[[#This Row],[Qty]]*Table14[[#This Row],[Unit Cost]]</f>
        <v>0.1</v>
      </c>
    </row>
    <row r="15" s="1" customFormat="true" ht="50.1" hidden="false" customHeight="true" outlineLevel="0" collapsed="false">
      <c r="A15" s="45" t="s">
        <v>164</v>
      </c>
      <c r="B15" s="46" t="n">
        <v>3794</v>
      </c>
      <c r="C15" s="46" t="n">
        <v>379401</v>
      </c>
      <c r="D15" s="45" t="s">
        <v>168</v>
      </c>
      <c r="E15" s="45" t="s">
        <v>162</v>
      </c>
      <c r="F15" s="47" t="n">
        <v>1</v>
      </c>
      <c r="G15" s="47" t="s">
        <v>163</v>
      </c>
      <c r="H15" s="48"/>
      <c r="I15" s="49" t="n">
        <v>0.1</v>
      </c>
      <c r="J15" s="50" t="n">
        <f aca="false">Table14[[#This Row],[Qty]]*Table14[[#This Row],[Unit Cost]]</f>
        <v>0.1</v>
      </c>
    </row>
    <row r="16" s="1" customFormat="true" ht="50.1" hidden="false" customHeight="true" outlineLevel="0" collapsed="false">
      <c r="A16" s="45" t="s">
        <v>164</v>
      </c>
      <c r="B16" s="46" t="n">
        <v>3623</v>
      </c>
      <c r="C16" s="46" t="n">
        <v>362301</v>
      </c>
      <c r="D16" s="45" t="s">
        <v>169</v>
      </c>
      <c r="E16" s="45" t="s">
        <v>162</v>
      </c>
      <c r="F16" s="47" t="n">
        <v>1</v>
      </c>
      <c r="G16" s="47" t="s">
        <v>163</v>
      </c>
      <c r="H16" s="48"/>
      <c r="I16" s="49" t="n">
        <v>0.1</v>
      </c>
      <c r="J16" s="50" t="n">
        <f aca="false">Table14[[#This Row],[Qty]]*Table14[[#This Row],[Unit Cost]]</f>
        <v>0.1</v>
      </c>
    </row>
    <row r="17" s="1" customFormat="true" ht="50.1" hidden="false" customHeight="true" outlineLevel="0" collapsed="false">
      <c r="A17" s="45" t="s">
        <v>164</v>
      </c>
      <c r="B17" s="46" t="n">
        <v>3623</v>
      </c>
      <c r="C17" s="46" t="n">
        <v>362321</v>
      </c>
      <c r="D17" s="45" t="s">
        <v>169</v>
      </c>
      <c r="E17" s="45" t="s">
        <v>170</v>
      </c>
      <c r="F17" s="47" t="n">
        <v>1</v>
      </c>
      <c r="G17" s="47" t="s">
        <v>163</v>
      </c>
      <c r="H17" s="48"/>
      <c r="I17" s="49" t="n">
        <v>0.1</v>
      </c>
      <c r="J17" s="50" t="n">
        <f aca="false">Table14[[#This Row],[Qty]]*Table14[[#This Row],[Unit Cost]]</f>
        <v>0.1</v>
      </c>
    </row>
    <row r="18" s="1" customFormat="true" ht="50.1" hidden="false" customHeight="true" outlineLevel="0" collapsed="false">
      <c r="A18" s="45" t="s">
        <v>164</v>
      </c>
      <c r="B18" s="46" t="n">
        <v>94148</v>
      </c>
      <c r="C18" s="46" t="n">
        <v>302201</v>
      </c>
      <c r="D18" s="45" t="s">
        <v>171</v>
      </c>
      <c r="E18" s="45" t="s">
        <v>162</v>
      </c>
      <c r="F18" s="47" t="n">
        <v>1</v>
      </c>
      <c r="G18" s="47" t="s">
        <v>163</v>
      </c>
      <c r="H18" s="48"/>
      <c r="I18" s="49" t="n">
        <v>0.15</v>
      </c>
      <c r="J18" s="50" t="n">
        <f aca="false">Table14[[#This Row],[Qty]]*Table14[[#This Row],[Unit Cost]]</f>
        <v>0.15</v>
      </c>
    </row>
    <row r="19" s="1" customFormat="true" ht="50.1" hidden="false" customHeight="true" outlineLevel="0" collapsed="false">
      <c r="A19" s="45" t="s">
        <v>172</v>
      </c>
      <c r="B19" s="46" t="n">
        <v>6141</v>
      </c>
      <c r="C19" s="46" t="n">
        <v>4210633</v>
      </c>
      <c r="D19" s="45" t="s">
        <v>173</v>
      </c>
      <c r="E19" s="45" t="s">
        <v>174</v>
      </c>
      <c r="F19" s="47" t="n">
        <v>1</v>
      </c>
      <c r="G19" s="47" t="s">
        <v>163</v>
      </c>
      <c r="H19" s="48"/>
      <c r="I19" s="49" t="n">
        <v>0.1</v>
      </c>
      <c r="J19" s="50" t="n">
        <f aca="false">Table14[[#This Row],[Qty]]*Table14[[#This Row],[Unit Cost]]</f>
        <v>0.1</v>
      </c>
    </row>
    <row r="20" s="1" customFormat="true" ht="50.1" hidden="false" customHeight="true" outlineLevel="0" collapsed="false">
      <c r="A20" s="45" t="s">
        <v>172</v>
      </c>
      <c r="B20" s="46" t="n">
        <v>3070</v>
      </c>
      <c r="C20" s="46" t="n">
        <v>307021</v>
      </c>
      <c r="D20" s="45" t="s">
        <v>175</v>
      </c>
      <c r="E20" s="45" t="s">
        <v>170</v>
      </c>
      <c r="F20" s="47" t="n">
        <v>4</v>
      </c>
      <c r="G20" s="47" t="s">
        <v>163</v>
      </c>
      <c r="H20" s="48"/>
      <c r="I20" s="49" t="n">
        <v>0.1</v>
      </c>
      <c r="J20" s="50" t="n">
        <f aca="false">Table14[[#This Row],[Qty]]*Table14[[#This Row],[Unit Cost]]</f>
        <v>0.4</v>
      </c>
    </row>
    <row r="21" s="1" customFormat="true" ht="50.1" hidden="false" customHeight="true" outlineLevel="0" collapsed="false">
      <c r="A21" s="45" t="s">
        <v>172</v>
      </c>
      <c r="B21" s="46" t="n">
        <v>2412</v>
      </c>
      <c r="C21" s="46" t="n">
        <v>241201</v>
      </c>
      <c r="D21" s="45" t="s">
        <v>176</v>
      </c>
      <c r="E21" s="45" t="s">
        <v>162</v>
      </c>
      <c r="F21" s="47" t="n">
        <v>1</v>
      </c>
      <c r="G21" s="47" t="s">
        <v>163</v>
      </c>
      <c r="H21" s="48"/>
      <c r="I21" s="49" t="n">
        <v>0.1</v>
      </c>
      <c r="J21" s="50" t="n">
        <f aca="false">Table14[[#This Row],[Qty]]*Table14[[#This Row],[Unit Cost]]</f>
        <v>0.1</v>
      </c>
    </row>
    <row r="22" s="1" customFormat="true" ht="50.1" hidden="false" customHeight="true" outlineLevel="0" collapsed="false">
      <c r="A22" s="45" t="s">
        <v>172</v>
      </c>
      <c r="B22" s="46" t="n">
        <v>6019</v>
      </c>
      <c r="C22" s="46" t="n">
        <v>4538353</v>
      </c>
      <c r="D22" s="45" t="s">
        <v>177</v>
      </c>
      <c r="E22" s="45" t="s">
        <v>162</v>
      </c>
      <c r="F22" s="47" t="n">
        <v>4</v>
      </c>
      <c r="G22" s="47" t="s">
        <v>163</v>
      </c>
      <c r="H22" s="48"/>
      <c r="I22" s="49" t="n">
        <v>0.15</v>
      </c>
      <c r="J22" s="50" t="n">
        <f aca="false">Table14[[#This Row],[Qty]]*Table14[[#This Row],[Unit Cost]]</f>
        <v>0.6</v>
      </c>
    </row>
    <row r="23" s="1" customFormat="true" ht="50.1" hidden="false" customHeight="true" outlineLevel="0" collapsed="false">
      <c r="A23" s="45" t="s">
        <v>172</v>
      </c>
      <c r="B23" s="46" t="n">
        <v>2431</v>
      </c>
      <c r="C23" s="46" t="n">
        <v>4558168</v>
      </c>
      <c r="D23" s="45" t="s">
        <v>178</v>
      </c>
      <c r="E23" s="45" t="s">
        <v>162</v>
      </c>
      <c r="F23" s="47" t="n">
        <v>1</v>
      </c>
      <c r="G23" s="47" t="s">
        <v>163</v>
      </c>
      <c r="H23" s="48"/>
      <c r="I23" s="49" t="n">
        <v>0.2</v>
      </c>
      <c r="J23" s="50" t="n">
        <f aca="false">Table14[[#This Row],[Qty]]*Table14[[#This Row],[Unit Cost]]</f>
        <v>0.2</v>
      </c>
    </row>
    <row r="24" s="1" customFormat="true" ht="50.1" hidden="false" customHeight="true" outlineLevel="0" collapsed="false">
      <c r="A24" s="45" t="s">
        <v>172</v>
      </c>
      <c r="B24" s="46" t="n">
        <v>63868</v>
      </c>
      <c r="C24" s="46" t="n">
        <v>4535737</v>
      </c>
      <c r="D24" s="45" t="s">
        <v>179</v>
      </c>
      <c r="E24" s="45" t="s">
        <v>162</v>
      </c>
      <c r="F24" s="47" t="n">
        <v>4</v>
      </c>
      <c r="G24" s="47" t="s">
        <v>163</v>
      </c>
      <c r="H24" s="48"/>
      <c r="I24" s="49" t="n">
        <v>0.15</v>
      </c>
      <c r="J24" s="50" t="n">
        <f aca="false">Table14[[#This Row],[Qty]]*Table14[[#This Row],[Unit Cost]]</f>
        <v>0.6</v>
      </c>
    </row>
    <row r="25" s="1" customFormat="true" ht="50.1" hidden="false" customHeight="true" outlineLevel="0" collapsed="false">
      <c r="A25" s="45" t="s">
        <v>172</v>
      </c>
      <c r="B25" s="46" t="n">
        <v>2540</v>
      </c>
      <c r="C25" s="46" t="n">
        <v>4211632</v>
      </c>
      <c r="D25" s="45" t="s">
        <v>180</v>
      </c>
      <c r="E25" s="45" t="s">
        <v>167</v>
      </c>
      <c r="F25" s="47" t="n">
        <v>4</v>
      </c>
      <c r="G25" s="47" t="s">
        <v>163</v>
      </c>
      <c r="H25" s="48"/>
      <c r="I25" s="49" t="n">
        <v>0.15</v>
      </c>
      <c r="J25" s="50" t="n">
        <f aca="false">Table14[[#This Row],[Qty]]*Table14[[#This Row],[Unit Cost]]</f>
        <v>0.6</v>
      </c>
    </row>
    <row r="26" s="1" customFormat="true" ht="50.1" hidden="false" customHeight="true" outlineLevel="0" collapsed="false">
      <c r="A26" s="45" t="s">
        <v>172</v>
      </c>
      <c r="B26" s="46" t="n">
        <v>3176</v>
      </c>
      <c r="C26" s="46" t="n">
        <v>4225733</v>
      </c>
      <c r="D26" s="45" t="s">
        <v>181</v>
      </c>
      <c r="E26" s="45" t="s">
        <v>174</v>
      </c>
      <c r="F26" s="47" t="n">
        <v>1</v>
      </c>
      <c r="G26" s="47" t="s">
        <v>163</v>
      </c>
      <c r="H26" s="48"/>
      <c r="I26" s="49" t="n">
        <v>0.2</v>
      </c>
      <c r="J26" s="50" t="n">
        <f aca="false">Table14[[#This Row],[Qty]]*Table14[[#This Row],[Unit Cost]]</f>
        <v>0.2</v>
      </c>
    </row>
    <row r="27" s="1" customFormat="true" ht="50.1" hidden="false" customHeight="true" outlineLevel="0" collapsed="false">
      <c r="A27" s="45" t="s">
        <v>182</v>
      </c>
      <c r="B27" s="46" t="n">
        <v>49668</v>
      </c>
      <c r="C27" s="46" t="n">
        <v>4224793</v>
      </c>
      <c r="D27" s="45" t="s">
        <v>183</v>
      </c>
      <c r="E27" s="45" t="s">
        <v>184</v>
      </c>
      <c r="F27" s="47" t="n">
        <v>1</v>
      </c>
      <c r="G27" s="47" t="s">
        <v>163</v>
      </c>
      <c r="H27" s="48"/>
      <c r="I27" s="49" t="n">
        <v>0.1</v>
      </c>
      <c r="J27" s="50" t="n">
        <f aca="false">Table14[[#This Row],[Qty]]*Table14[[#This Row],[Unit Cost]]</f>
        <v>0.1</v>
      </c>
    </row>
    <row r="28" s="1" customFormat="true" ht="50.1" hidden="false" customHeight="true" outlineLevel="0" collapsed="false">
      <c r="A28" s="45" t="s">
        <v>185</v>
      </c>
      <c r="B28" s="46" t="n">
        <v>32123</v>
      </c>
      <c r="C28" s="46" t="n">
        <v>4211573</v>
      </c>
      <c r="D28" s="45" t="s">
        <v>186</v>
      </c>
      <c r="E28" s="45" t="s">
        <v>167</v>
      </c>
      <c r="F28" s="47" t="n">
        <v>4</v>
      </c>
      <c r="G28" s="47" t="s">
        <v>163</v>
      </c>
      <c r="H28" s="48"/>
      <c r="I28" s="49" t="n">
        <v>0.1</v>
      </c>
      <c r="J28" s="50" t="n">
        <f aca="false">Table14[[#This Row],[Qty]]*Table14[[#This Row],[Unit Cost]]</f>
        <v>0.4</v>
      </c>
    </row>
    <row r="29" s="1" customFormat="true" ht="50.1" hidden="false" customHeight="true" outlineLevel="0" collapsed="false">
      <c r="A29" s="45" t="s">
        <v>185</v>
      </c>
      <c r="B29" s="46" t="n">
        <v>6590</v>
      </c>
      <c r="C29" s="46" t="n">
        <v>4211622</v>
      </c>
      <c r="D29" s="45" t="s">
        <v>187</v>
      </c>
      <c r="E29" s="45" t="s">
        <v>167</v>
      </c>
      <c r="F29" s="47" t="n">
        <v>8</v>
      </c>
      <c r="G29" s="47" t="s">
        <v>163</v>
      </c>
      <c r="H29" s="48"/>
      <c r="I29" s="49" t="n">
        <v>0.15</v>
      </c>
      <c r="J29" s="50" t="n">
        <f aca="false">Table14[[#This Row],[Qty]]*Table14[[#This Row],[Unit Cost]]</f>
        <v>1.2</v>
      </c>
    </row>
    <row r="30" s="1" customFormat="true" ht="50.1" hidden="false" customHeight="true" outlineLevel="0" collapsed="false">
      <c r="A30" s="45" t="s">
        <v>188</v>
      </c>
      <c r="B30" s="46" t="n">
        <v>3957</v>
      </c>
      <c r="C30" s="46" t="n">
        <v>4211473</v>
      </c>
      <c r="D30" s="45" t="s">
        <v>189</v>
      </c>
      <c r="E30" s="45" t="s">
        <v>167</v>
      </c>
      <c r="F30" s="47" t="n">
        <v>4</v>
      </c>
      <c r="G30" s="47" t="s">
        <v>163</v>
      </c>
      <c r="H30" s="48"/>
      <c r="I30" s="49" t="n">
        <v>0.1</v>
      </c>
      <c r="J30" s="50" t="n">
        <f aca="false">Table14[[#This Row],[Qty]]*Table14[[#This Row],[Unit Cost]]</f>
        <v>0.4</v>
      </c>
    </row>
    <row r="31" s="1" customFormat="true" ht="15" hidden="false" customHeight="false" outlineLevel="0" collapsed="false">
      <c r="A31" s="25"/>
      <c r="B31" s="25"/>
      <c r="C31" s="25"/>
      <c r="D31" s="25" t="s">
        <v>135</v>
      </c>
      <c r="E31" s="25"/>
      <c r="F31" s="26" t="n">
        <f aca="false">SUBTOTAL(109,Table14[Qty])</f>
        <v>46</v>
      </c>
      <c r="G31" s="26"/>
      <c r="H31" s="25"/>
      <c r="I31" s="27"/>
      <c r="J31" s="28" t="n">
        <f aca="false">SUBTOTAL(109,Table14[Cost])</f>
        <v>5.85</v>
      </c>
    </row>
  </sheetData>
  <hyperlinks>
    <hyperlink ref="L3" r:id="rId1" display="Bill of Materials Template"/>
  </hyperlinks>
  <printOptions headings="false" gridLines="false" gridLinesSet="true" horizontalCentered="true" verticalCentered="false"/>
  <pageMargins left="0.25" right="0.25" top="0.25" bottom="0.25" header="0.511805555555555" footer="0.511805555555555"/>
  <pageSetup paperSize="1" scale="100" firstPageNumber="0" fitToWidth="1" fitToHeight="0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tableParts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9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25"/>
  <cols>
    <col collapsed="false" hidden="false" max="1" min="1" style="51" width="2.58604651162791"/>
    <col collapsed="false" hidden="false" max="2" min="2" style="51" width="68.5441860465116"/>
    <col collapsed="false" hidden="false" max="1025" min="3" style="0" width="8.86046511627907"/>
  </cols>
  <sheetData>
    <row r="1" customFormat="false" ht="42" hidden="false" customHeight="true" outlineLevel="0" collapsed="false">
      <c r="A1" s="52"/>
      <c r="B1" s="53" t="s">
        <v>144</v>
      </c>
      <c r="C1" s="54"/>
    </row>
    <row r="2" customFormat="false" ht="15" hidden="false" customHeight="false" outlineLevel="0" collapsed="false">
      <c r="A2" s="52"/>
      <c r="B2" s="55"/>
      <c r="C2" s="54"/>
    </row>
    <row r="3" customFormat="false" ht="14.25" hidden="false" customHeight="false" outlineLevel="0" collapsed="false">
      <c r="A3" s="52"/>
      <c r="B3" s="54" t="s">
        <v>190</v>
      </c>
      <c r="C3" s="54"/>
    </row>
    <row r="4" customFormat="false" ht="14.25" hidden="false" customHeight="false" outlineLevel="0" collapsed="false">
      <c r="A4" s="52"/>
      <c r="B4" s="56" t="s">
        <v>191</v>
      </c>
      <c r="C4" s="54"/>
    </row>
    <row r="5" customFormat="false" ht="15" hidden="false" customHeight="false" outlineLevel="0" collapsed="false">
      <c r="A5" s="52"/>
      <c r="B5" s="57"/>
      <c r="C5" s="54"/>
    </row>
    <row r="6" customFormat="false" ht="15.75" hidden="false" customHeight="false" outlineLevel="0" collapsed="false">
      <c r="A6" s="52"/>
      <c r="B6" s="58" t="s">
        <v>142</v>
      </c>
      <c r="C6" s="54"/>
    </row>
    <row r="7" customFormat="false" ht="15" hidden="false" customHeight="false" outlineLevel="0" collapsed="false">
      <c r="A7" s="52"/>
      <c r="B7" s="57"/>
      <c r="C7" s="54"/>
    </row>
    <row r="8" customFormat="false" ht="45" hidden="false" customHeight="false" outlineLevel="0" collapsed="false">
      <c r="A8" s="52"/>
      <c r="B8" s="57" t="s">
        <v>192</v>
      </c>
      <c r="C8" s="54"/>
    </row>
    <row r="9" customFormat="false" ht="15" hidden="false" customHeight="false" outlineLevel="0" collapsed="false">
      <c r="A9" s="52"/>
      <c r="B9" s="57"/>
      <c r="C9" s="54"/>
    </row>
    <row r="10" customFormat="false" ht="30" hidden="false" customHeight="false" outlineLevel="0" collapsed="false">
      <c r="A10" s="52"/>
      <c r="B10" s="57" t="s">
        <v>193</v>
      </c>
      <c r="C10" s="54"/>
    </row>
    <row r="11" customFormat="false" ht="15" hidden="false" customHeight="false" outlineLevel="0" collapsed="false">
      <c r="A11" s="52"/>
      <c r="B11" s="57"/>
      <c r="C11" s="54"/>
    </row>
    <row r="12" customFormat="false" ht="30" hidden="false" customHeight="false" outlineLevel="0" collapsed="false">
      <c r="A12" s="52"/>
      <c r="B12" s="57" t="s">
        <v>194</v>
      </c>
      <c r="C12" s="54"/>
    </row>
    <row r="13" customFormat="false" ht="15" hidden="false" customHeight="false" outlineLevel="0" collapsed="false">
      <c r="A13" s="52"/>
      <c r="B13" s="57"/>
      <c r="C13" s="54"/>
    </row>
    <row r="14" customFormat="false" ht="15" hidden="false" customHeight="false" outlineLevel="0" collapsed="false">
      <c r="A14" s="52"/>
      <c r="B14" s="59" t="s">
        <v>195</v>
      </c>
      <c r="C14" s="54"/>
    </row>
    <row r="15" customFormat="false" ht="15" hidden="false" customHeight="false" outlineLevel="0" collapsed="false">
      <c r="A15" s="52"/>
      <c r="B15" s="57" t="s">
        <v>196</v>
      </c>
      <c r="C15" s="54"/>
    </row>
    <row r="16" customFormat="false" ht="15" hidden="false" customHeight="false" outlineLevel="0" collapsed="false">
      <c r="A16" s="52"/>
      <c r="B16" s="60"/>
      <c r="C16" s="54"/>
    </row>
    <row r="17" customFormat="false" ht="29.25" hidden="false" customHeight="false" outlineLevel="0" collapsed="false">
      <c r="A17" s="52"/>
      <c r="B17" s="61" t="s">
        <v>197</v>
      </c>
      <c r="C17" s="54"/>
    </row>
    <row r="18" customFormat="false" ht="14.25" hidden="false" customHeight="false" outlineLevel="0" collapsed="false">
      <c r="A18" s="52"/>
      <c r="B18" s="52"/>
      <c r="C18" s="54"/>
    </row>
    <row r="19" customFormat="false" ht="14.25" hidden="false" customHeight="false" outlineLevel="0" collapsed="false">
      <c r="A19" s="52"/>
      <c r="B19" s="52"/>
      <c r="C19" s="54"/>
    </row>
    <row r="20" customFormat="false" ht="14.25" hidden="false" customHeight="false" outlineLevel="0" collapsed="false">
      <c r="A20" s="52"/>
      <c r="B20" s="52"/>
      <c r="C20" s="54"/>
    </row>
    <row r="21" customFormat="false" ht="14.25" hidden="false" customHeight="false" outlineLevel="0" collapsed="false">
      <c r="A21" s="52"/>
      <c r="B21" s="52"/>
      <c r="C21" s="54"/>
    </row>
    <row r="22" customFormat="false" ht="14.25" hidden="false" customHeight="false" outlineLevel="0" collapsed="false">
      <c r="A22" s="52"/>
      <c r="B22" s="52"/>
      <c r="C22" s="54"/>
    </row>
    <row r="23" customFormat="false" ht="14.25" hidden="false" customHeight="false" outlineLevel="0" collapsed="false">
      <c r="A23" s="52"/>
      <c r="B23" s="52"/>
      <c r="C23" s="54"/>
    </row>
    <row r="24" customFormat="false" ht="14.25" hidden="false" customHeight="false" outlineLevel="0" collapsed="false">
      <c r="A24" s="52"/>
      <c r="B24" s="52"/>
      <c r="C24" s="54"/>
    </row>
    <row r="25" customFormat="false" ht="14.25" hidden="false" customHeight="false" outlineLevel="0" collapsed="false">
      <c r="A25" s="52"/>
      <c r="B25" s="52"/>
      <c r="C25" s="54"/>
    </row>
    <row r="26" customFormat="false" ht="14.25" hidden="false" customHeight="false" outlineLevel="0" collapsed="false">
      <c r="A26" s="52"/>
      <c r="B26" s="52"/>
      <c r="C26" s="54"/>
    </row>
    <row r="27" customFormat="false" ht="14.25" hidden="false" customHeight="false" outlineLevel="0" collapsed="false">
      <c r="A27" s="52"/>
      <c r="B27" s="52"/>
      <c r="C27" s="54"/>
    </row>
    <row r="28" customFormat="false" ht="14.25" hidden="false" customHeight="false" outlineLevel="0" collapsed="false">
      <c r="A28" s="52"/>
      <c r="B28" s="52"/>
      <c r="C28" s="54"/>
    </row>
    <row r="29" customFormat="false" ht="14.25" hidden="false" customHeight="false" outlineLevel="0" collapsed="false">
      <c r="A29" s="52"/>
      <c r="B29" s="52"/>
      <c r="C29" s="54"/>
    </row>
  </sheetData>
  <hyperlinks>
    <hyperlink ref="B4" r:id="rId1" display="http://www.vertex42.com/ExcelTemplates/bill-of-materials.html"/>
    <hyperlink ref="B14" r:id="rId2" display="See License Agreement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LibreOffice/5.1.6.2$Linux_X86_64 LibreOffice_project/10m0$Build-2</Application>
  <Company>Vertex42 LLC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2007-12-24T15:22:31Z</dcterms:created>
  <dc:creator>www.vertex42.com</dc:creator>
  <dc:description>(c) 2012-2014 Vertex42 LLC. All Rights Reserved.</dc:description>
  <dc:language>pt-BR</dc:language>
  <cp:lastModifiedBy/>
  <cp:lastPrinted>2016-07-05T00:56:17Z</cp:lastPrinted>
  <dcterms:modified xsi:type="dcterms:W3CDTF">2018-04-16T01:13:01Z</dcterms:modified>
  <cp:revision>1</cp:revision>
  <dc:subject/>
  <dc:title>Bill of Materials Template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Vertex42 LLC</vt:lpwstr>
  </property>
  <property fmtid="{D5CDD505-2E9C-101B-9397-08002B2CF9AE}" pid="4" name="Copyright">
    <vt:lpwstr>2012-2014 Vertex42 LLC</vt:lpwstr>
  </property>
  <property fmtid="{D5CDD505-2E9C-101B-9397-08002B2CF9AE}" pid="5" name="DocSecurity">
    <vt:i4>0</vt:i4>
  </property>
  <property fmtid="{D5CDD505-2E9C-101B-9397-08002B2CF9AE}" pid="6" name="HyperlinksChanged">
    <vt:bool>0</vt:bool>
  </property>
  <property fmtid="{D5CDD505-2E9C-101B-9397-08002B2CF9AE}" pid="7" name="LinksUpToDate">
    <vt:bool>0</vt:bool>
  </property>
  <property fmtid="{D5CDD505-2E9C-101B-9397-08002B2CF9AE}" pid="8" name="ScaleCrop">
    <vt:bool>0</vt:bool>
  </property>
  <property fmtid="{D5CDD505-2E9C-101B-9397-08002B2CF9AE}" pid="9" name="ShareDoc">
    <vt:bool>0</vt:bool>
  </property>
  <property fmtid="{D5CDD505-2E9C-101B-9397-08002B2CF9AE}" pid="10" name="Version">
    <vt:lpwstr>1.1.0</vt:lpwstr>
  </property>
</Properties>
</file>