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excel dashboard\t20_world_cup_india\"/>
    </mc:Choice>
  </mc:AlternateContent>
  <xr:revisionPtr revIDLastSave="0" documentId="13_ncr:1_{FAC6E8A0-8F74-43D9-A0DD-86B5AB9763B6}" xr6:coauthVersionLast="47" xr6:coauthVersionMax="47" xr10:uidLastSave="{00000000-0000-0000-0000-000000000000}"/>
  <bookViews>
    <workbookView xWindow="-108" yWindow="-108" windowWidth="23256" windowHeight="12456" tabRatio="793" xr2:uid="{79FADCA3-C63B-4568-B694-4985695F60F0}"/>
  </bookViews>
  <sheets>
    <sheet name="summary" sheetId="3" r:id="rId1"/>
    <sheet name="data_bat_bowl" sheetId="1" state="hidden" r:id="rId2"/>
    <sheet name="match_data" sheetId="2" state="hidden" r:id="rId3"/>
  </sheets>
  <definedNames>
    <definedName name="flag_lookup">INDEX(match_data!$D$34:$D$42,MATCH(match_data!$C$18,match_data!$A$34:$A$42,0))</definedName>
    <definedName name="match_no">match_data!$C$18</definedName>
    <definedName name="match_stats">match_data!$A$3:$N$12</definedName>
    <definedName name="matches">summary!$H$5:$P$8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0" i="3" l="1"/>
  <c r="F19" i="3" l="1"/>
  <c r="D22" i="2"/>
  <c r="F22" i="2" a="1"/>
  <c r="F22" i="2" s="1"/>
  <c r="H15" i="3" s="1"/>
  <c r="D23" i="2"/>
  <c r="F23" i="2" a="1"/>
  <c r="F23" i="2" s="1"/>
  <c r="H17" i="3" s="1"/>
  <c r="D24" i="2"/>
  <c r="D25" i="2"/>
  <c r="D26" i="2"/>
  <c r="F26" i="2" a="1"/>
  <c r="F26" i="2" s="1"/>
  <c r="D27" i="2"/>
  <c r="F27" i="2" a="1"/>
  <c r="F27" i="2" s="1"/>
  <c r="F21" i="2" l="1" a="1"/>
  <c r="F21" i="2" s="1"/>
  <c r="H13" i="3" s="1"/>
  <c r="M13" i="3" l="1"/>
  <c r="I13" i="3"/>
  <c r="N13" i="3"/>
  <c r="K13" i="3"/>
  <c r="O13" i="3"/>
  <c r="L13" i="3"/>
  <c r="B15" i="3"/>
  <c r="B14" i="3"/>
  <c r="C13" i="3"/>
  <c r="M15" i="3" l="1"/>
  <c r="O15" i="3"/>
  <c r="L15" i="3"/>
  <c r="K15" i="3"/>
  <c r="I15" i="3"/>
  <c r="N15" i="3"/>
  <c r="H21" i="3"/>
  <c r="M21" i="3"/>
  <c r="L21" i="3"/>
  <c r="J21" i="3"/>
  <c r="K21" i="3"/>
  <c r="I21" i="3"/>
  <c r="L17" i="3"/>
  <c r="K17" i="3"/>
  <c r="O17" i="3"/>
  <c r="N17" i="3"/>
  <c r="I17" i="3"/>
  <c r="M17" i="3"/>
  <c r="H23" i="3"/>
  <c r="J23" i="3"/>
  <c r="I23" i="3"/>
  <c r="M23" i="3"/>
  <c r="L23" i="3"/>
  <c r="K23" i="3"/>
  <c r="E17" i="3"/>
  <c r="C17" i="3"/>
  <c r="C21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<sst xmlns="http://schemas.openxmlformats.org/spreadsheetml/2006/main" count="403" uniqueCount="188">
  <si>
    <t>retired hurt</t>
  </si>
  <si>
    <t>Virat Kohli </t>
  </si>
  <si>
    <t>c White b Adair</t>
  </si>
  <si>
    <t>not out</t>
  </si>
  <si>
    <t>Suryakumar Yadav </t>
  </si>
  <si>
    <t>c Dockrell b White</t>
  </si>
  <si>
    <t>Shivam Dube </t>
  </si>
  <si>
    <t>Mohammed Siraj </t>
  </si>
  <si>
    <t>batting</t>
  </si>
  <si>
    <t>c Haris Rauf b Shaheen Shah Afridi</t>
  </si>
  <si>
    <t>c Usman Khan b Naseem Shah</t>
  </si>
  <si>
    <t>c Babar Azam b Mohammad Amir</t>
  </si>
  <si>
    <t>Axar Patel </t>
  </si>
  <si>
    <t>b Naseem Shah</t>
  </si>
  <si>
    <t>c Mohammad Amir b Haris Rauf</t>
  </si>
  <si>
    <t>c &amp; b Naseem Shah</t>
  </si>
  <si>
    <t>Hardik Pandya </t>
  </si>
  <si>
    <t>c Iftikhar Ahmed b Haris Rauf</t>
  </si>
  <si>
    <t>Ravindra Jadeja </t>
  </si>
  <si>
    <t>c Imad Wasim b Mohammad Amir</t>
  </si>
  <si>
    <t>Arshdeep Singh </t>
  </si>
  <si>
    <t>run out (Babar Azam/†Mohammad Rizwan)</t>
  </si>
  <si>
    <t>Jasprit Bumrah </t>
  </si>
  <si>
    <t>c Imad Wasim b Haris Rauf</t>
  </si>
  <si>
    <t>c Harmeet Singh b Netravalkar</t>
  </si>
  <si>
    <t>b Ali Khan</t>
  </si>
  <si>
    <t>Shivam Dube</t>
  </si>
  <si>
    <t>c †Gous b Netravalkar</t>
  </si>
  <si>
    <t>Mohammed Siraj</t>
  </si>
  <si>
    <t>Match abandoned without a ball bowled</t>
  </si>
  <si>
    <t>c Rashid Khan b Fazalhaq Farooqi</t>
  </si>
  <si>
    <t>c Mohammad Nabi b Rashid Khan</t>
  </si>
  <si>
    <t>lbw b Rashid Khan</t>
  </si>
  <si>
    <t>c Mohammad Nabi b Fazalhaq Farooqi</t>
  </si>
  <si>
    <t>c Azmatullah Omarzai b Naveen-ul-Haq</t>
  </si>
  <si>
    <t>c Gulbadin Naib b Fazalhaq Farooqi</t>
  </si>
  <si>
    <t>run out (†Rahmanullah Gurbaz/Naveen-ul-Haq)</t>
  </si>
  <si>
    <t>c Jaker Ali b Shakib Al Hasan</t>
  </si>
  <si>
    <t>b Tanzim Hasan Sakib</t>
  </si>
  <si>
    <t>c Tanzim Hasan Sakib b Rishad Hossain</t>
  </si>
  <si>
    <t>c †Litton Das b Tanzim Hasan Sakib</t>
  </si>
  <si>
    <t>b Rishad Hossain</t>
  </si>
  <si>
    <t>b Starc</t>
  </si>
  <si>
    <t>c David b Hazlewood</t>
  </si>
  <si>
    <t>c Hazlewood b Stoinis</t>
  </si>
  <si>
    <t>c †Wade b Starc</t>
  </si>
  <si>
    <t>c Warner b Stoinis</t>
  </si>
  <si>
    <t>Jasprit Bumrah</t>
  </si>
  <si>
    <t>b Rashid</t>
  </si>
  <si>
    <t>b Topley</t>
  </si>
  <si>
    <t>c Bairstow b Curran</t>
  </si>
  <si>
    <t>c Jordan b Archer</t>
  </si>
  <si>
    <t>c Curran b Jordan</t>
  </si>
  <si>
    <t>c †Buttler b Jordan</t>
  </si>
  <si>
    <t>c Salt b Jordan</t>
  </si>
  <si>
    <t>c Klaasen b Maharaj</t>
  </si>
  <si>
    <t>c Rabada b Jansen</t>
  </si>
  <si>
    <t>c †de Kock b Maharaj</t>
  </si>
  <si>
    <t>c Klaasen b Rabada</t>
  </si>
  <si>
    <t>run out (†de Kock)</t>
  </si>
  <si>
    <t>c Miller b Nortje</t>
  </si>
  <si>
    <t>c Maharaj b Nortje</t>
  </si>
  <si>
    <t>bowling</t>
  </si>
  <si>
    <t>Arshdeep Singh</t>
  </si>
  <si>
    <t>Hardik Pandya</t>
  </si>
  <si>
    <t>Axar Patel</t>
  </si>
  <si>
    <t>Ravindra Jadeja</t>
  </si>
  <si>
    <t>Bowling</t>
  </si>
  <si>
    <t>O</t>
  </si>
  <si>
    <t>M</t>
  </si>
  <si>
    <t>R</t>
  </si>
  <si>
    <t>W</t>
  </si>
  <si>
    <t>ECON</t>
  </si>
  <si>
    <t>0s</t>
  </si>
  <si>
    <t>4s</t>
  </si>
  <si>
    <t>6s</t>
  </si>
  <si>
    <t>WD</t>
  </si>
  <si>
    <t>NB</t>
  </si>
  <si>
    <t>Batting</t>
  </si>
  <si>
    <t>B</t>
  </si>
  <si>
    <t>SR</t>
  </si>
  <si>
    <t>Kuldeep Yadav</t>
  </si>
  <si>
    <t>Result</t>
  </si>
  <si>
    <t>Date of Match</t>
  </si>
  <si>
    <t>Round</t>
  </si>
  <si>
    <t>Score</t>
  </si>
  <si>
    <t>Overs Played</t>
  </si>
  <si>
    <t>Man of the Match</t>
  </si>
  <si>
    <t>match no</t>
  </si>
  <si>
    <t>India won by 6 runs</t>
  </si>
  <si>
    <t>India won by 47 runs</t>
  </si>
  <si>
    <t>India won by 50 runs</t>
  </si>
  <si>
    <t>India won by 24 runs</t>
  </si>
  <si>
    <t>India won by 68 runs</t>
  </si>
  <si>
    <t>India won by 7 runs</t>
  </si>
  <si>
    <t>Group</t>
  </si>
  <si>
    <t>Super Eight</t>
  </si>
  <si>
    <t>Semi Final</t>
  </si>
  <si>
    <t>Final</t>
  </si>
  <si>
    <t>opponent</t>
  </si>
  <si>
    <t>USA</t>
  </si>
  <si>
    <t>IRELAND</t>
  </si>
  <si>
    <t>PAKISTAN</t>
  </si>
  <si>
    <t>CANADA</t>
  </si>
  <si>
    <t>AFGHANISTAN</t>
  </si>
  <si>
    <t>BANGLADESH</t>
  </si>
  <si>
    <t>AUSTRALIA</t>
  </si>
  <si>
    <t>ENGLAND</t>
  </si>
  <si>
    <t>SOUTH AFRICA</t>
  </si>
  <si>
    <t>INDIA</t>
  </si>
  <si>
    <t>WON</t>
  </si>
  <si>
    <t>NP</t>
  </si>
  <si>
    <t xml:space="preserve">Match Result </t>
  </si>
  <si>
    <t>HARDIK PANDYA</t>
  </si>
  <si>
    <t>ROHIT SHARMA</t>
  </si>
  <si>
    <t>AXAR PATEL</t>
  </si>
  <si>
    <t>VIRAT KOHLI</t>
  </si>
  <si>
    <t>JASPRIT BUMRAH</t>
  </si>
  <si>
    <t>ARSHDEEP SINGH</t>
  </si>
  <si>
    <t>SURYAKUMAR YADAV</t>
  </si>
  <si>
    <t xml:space="preserve">top score </t>
  </si>
  <si>
    <t>top wicket</t>
  </si>
  <si>
    <t>title</t>
  </si>
  <si>
    <t>result</t>
  </si>
  <si>
    <t>toss</t>
  </si>
  <si>
    <t>venue</t>
  </si>
  <si>
    <t>Nassau County International Cricket Stadium,USA</t>
  </si>
  <si>
    <t>Central Broward Regional Park Stadium Turf Ground,USA</t>
  </si>
  <si>
    <t>Kensington Oval,Barbados</t>
  </si>
  <si>
    <t>Sir Vivian Richards Stadium,Antigua</t>
  </si>
  <si>
    <t>Daren Sammy National Cricket Stadium,St Lucia</t>
  </si>
  <si>
    <t>Providence Stadium,Guyana</t>
  </si>
  <si>
    <t xml:space="preserve"> Toss</t>
  </si>
  <si>
    <t xml:space="preserve"> bat first</t>
  </si>
  <si>
    <t>97/2</t>
  </si>
  <si>
    <t>119/10</t>
  </si>
  <si>
    <t>111/3</t>
  </si>
  <si>
    <t>181/8</t>
  </si>
  <si>
    <t>196/5</t>
  </si>
  <si>
    <t>205/5</t>
  </si>
  <si>
    <t>171/7</t>
  </si>
  <si>
    <t>176/7</t>
  </si>
  <si>
    <t>96/10</t>
  </si>
  <si>
    <t>113/7</t>
  </si>
  <si>
    <t>110/8</t>
  </si>
  <si>
    <t>134/10</t>
  </si>
  <si>
    <t>146/8</t>
  </si>
  <si>
    <t>181/7</t>
  </si>
  <si>
    <t>103/10</t>
  </si>
  <si>
    <t>169/8</t>
  </si>
  <si>
    <t>ind score</t>
  </si>
  <si>
    <t>opponent score</t>
  </si>
  <si>
    <t>match</t>
  </si>
  <si>
    <t>GROUP</t>
  </si>
  <si>
    <t>SUPER EIGHT</t>
  </si>
  <si>
    <t>SEMI FINAL</t>
  </si>
  <si>
    <t>FINAL</t>
  </si>
  <si>
    <t>TEAM ABBR.</t>
  </si>
  <si>
    <t>IRE</t>
  </si>
  <si>
    <t>PAK</t>
  </si>
  <si>
    <t>CAN</t>
  </si>
  <si>
    <t>AFG</t>
  </si>
  <si>
    <t>BAN</t>
  </si>
  <si>
    <t>AUS</t>
  </si>
  <si>
    <t>ENG</t>
  </si>
  <si>
    <t>SA</t>
  </si>
  <si>
    <t>IND</t>
  </si>
  <si>
    <t>VS</t>
  </si>
  <si>
    <t>MATCHES</t>
  </si>
  <si>
    <t>place</t>
  </si>
  <si>
    <t>MATCH SUMMARY</t>
  </si>
  <si>
    <t>BATTING</t>
  </si>
  <si>
    <t>SCORES</t>
  </si>
  <si>
    <t xml:space="preserve">India won by 8 wickets </t>
  </si>
  <si>
    <t xml:space="preserve">India won by 7 wickets </t>
  </si>
  <si>
    <t>RUNS</t>
  </si>
  <si>
    <t>OVERS</t>
  </si>
  <si>
    <t>FOUR</t>
  </si>
  <si>
    <t>SIXES</t>
  </si>
  <si>
    <t>flag team</t>
  </si>
  <si>
    <t>TEAM</t>
  </si>
  <si>
    <t>INDIA'S JOURNEY TO VICTORY</t>
  </si>
  <si>
    <t>Rohit Sharma</t>
  </si>
  <si>
    <t>Rishabh Pant</t>
  </si>
  <si>
    <t>Kuldeep Yadav </t>
  </si>
  <si>
    <t>Rohit Sharma </t>
  </si>
  <si>
    <t>Rishabh Pant </t>
  </si>
  <si>
    <t>ICC MEN'S T20 WORLD CUP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</si>
</sst>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sz val="14"/>
      <color rgb="FF2B2C2D"/>
      <name val="Arial"/>
      <family val="2"/>
    </font>
    <font>
      <sz val="14"/>
      <color rgb="FF48494A"/>
      <name val="Arial"/>
      <family val="2"/>
    </font>
    <font>
      <sz val="14"/>
      <color theme="1"/>
      <name val="Calibri"/>
      <family val="2"/>
      <scheme val="minor"/>
    </font>
    <font>
      <b/>
      <sz val="14"/>
      <color rgb="FF48494A"/>
      <name val="Arial"/>
      <family val="2"/>
    </font>
    <font>
      <sz val="22"/>
      <color theme="1"/>
      <name val="Calibri"/>
      <family val="2"/>
      <scheme val="minor"/>
    </font>
    <font>
      <sz val="14"/>
      <color rgb="FF48494A"/>
      <name val="Calibri"/>
      <family val="2"/>
      <scheme val="minor"/>
    </font>
    <font>
      <b/>
      <sz val="14"/>
      <color rgb="FF48494A"/>
      <name val="Calibri"/>
      <family val="2"/>
      <scheme val="minor"/>
    </font>
    <font>
      <sz val="14"/>
      <color rgb="FF2B2C2D"/>
      <name val="Calibri"/>
      <family val="2"/>
      <scheme val="minor"/>
    </font>
    <font>
      <sz val="18"/>
      <color theme="1"/>
      <name val="Calibri"/>
      <family val="2"/>
      <scheme val="minor"/>
    </font>
    <font>
      <sz val="22"/>
      <color theme="4"/>
      <name val="Calibri"/>
      <family val="2"/>
      <scheme val="minor"/>
    </font>
    <font>
      <sz val="22"/>
      <color rgb="FFFF0000"/>
      <name val="Calibri"/>
      <family val="2"/>
      <scheme val="minor"/>
    </font>
    <font>
      <sz val="10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4"/>
      <color theme="1"/>
      <name val="Arial"/>
      <family val="2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rgb="FF0033CC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6"/>
      <color rgb="FF0033CC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D9E1F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/>
      <right style="thin">
        <color theme="4" tint="0.39997558519241921"/>
      </right>
      <top style="thin">
        <color indexed="64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97">
    <xf numFmtId="0" fontId="0" fillId="0" borderId="0" xfId="0"/>
    <xf numFmtId="0" fontId="1" fillId="0" borderId="1" xfId="0" applyFont="1" applyBorder="1"/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right" vertical="center"/>
    </xf>
    <xf numFmtId="0" fontId="3" fillId="0" borderId="1" xfId="0" applyFont="1" applyBorder="1"/>
    <xf numFmtId="16" fontId="3" fillId="0" borderId="1" xfId="0" applyNumberFormat="1" applyFont="1" applyBorder="1"/>
    <xf numFmtId="0" fontId="5" fillId="0" borderId="0" xfId="0" applyFont="1"/>
    <xf numFmtId="0" fontId="6" fillId="2" borderId="1" xfId="0" applyFont="1" applyFill="1" applyBorder="1" applyAlignment="1">
      <alignment horizontal="left" vertical="center"/>
    </xf>
    <xf numFmtId="0" fontId="6" fillId="2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vertical="center" wrapText="1"/>
    </xf>
    <xf numFmtId="0" fontId="6" fillId="2" borderId="1" xfId="0" applyFont="1" applyFill="1" applyBorder="1" applyAlignment="1">
      <alignment horizontal="right" vertical="center"/>
    </xf>
    <xf numFmtId="0" fontId="8" fillId="0" borderId="1" xfId="0" applyFont="1" applyBorder="1"/>
    <xf numFmtId="0" fontId="9" fillId="0" borderId="0" xfId="0" applyFont="1"/>
    <xf numFmtId="16" fontId="9" fillId="0" borderId="0" xfId="0" applyNumberFormat="1" applyFont="1"/>
    <xf numFmtId="0" fontId="10" fillId="0" borderId="0" xfId="0" applyFont="1"/>
    <xf numFmtId="0" fontId="11" fillId="0" borderId="0" xfId="0" applyFont="1"/>
    <xf numFmtId="0" fontId="12" fillId="0" borderId="0" xfId="0" applyFont="1"/>
    <xf numFmtId="0" fontId="12" fillId="0" borderId="0" xfId="0" applyFont="1" applyAlignment="1">
      <alignment vertical="center" wrapText="1"/>
    </xf>
    <xf numFmtId="17" fontId="3" fillId="0" borderId="1" xfId="0" applyNumberFormat="1" applyFont="1" applyBorder="1"/>
    <xf numFmtId="1" fontId="6" fillId="2" borderId="1" xfId="0" applyNumberFormat="1" applyFont="1" applyFill="1" applyBorder="1" applyAlignment="1">
      <alignment horizontal="right" vertical="center"/>
    </xf>
    <xf numFmtId="1" fontId="3" fillId="0" borderId="1" xfId="0" applyNumberFormat="1" applyFont="1" applyBorder="1"/>
    <xf numFmtId="0" fontId="0" fillId="0" borderId="1" xfId="0" applyBorder="1"/>
    <xf numFmtId="0" fontId="2" fillId="3" borderId="1" xfId="0" applyFont="1" applyFill="1" applyBorder="1" applyAlignment="1">
      <alignment horizontal="right" vertical="center"/>
    </xf>
    <xf numFmtId="0" fontId="4" fillId="3" borderId="1" xfId="0" applyFont="1" applyFill="1" applyBorder="1" applyAlignment="1">
      <alignment horizontal="right" vertical="center"/>
    </xf>
    <xf numFmtId="0" fontId="3" fillId="3" borderId="1" xfId="0" applyFont="1" applyFill="1" applyBorder="1"/>
    <xf numFmtId="0" fontId="6" fillId="3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right" vertical="center"/>
    </xf>
    <xf numFmtId="0" fontId="0" fillId="0" borderId="2" xfId="0" applyBorder="1"/>
    <xf numFmtId="0" fontId="13" fillId="0" borderId="0" xfId="1"/>
    <xf numFmtId="0" fontId="7" fillId="0" borderId="6" xfId="0" applyFont="1" applyBorder="1" applyAlignment="1">
      <alignment horizontal="center" vertical="center"/>
    </xf>
    <xf numFmtId="0" fontId="2" fillId="0" borderId="1" xfId="0" applyFont="1" applyBorder="1" applyAlignment="1">
      <alignment horizontal="right" vertical="center"/>
    </xf>
    <xf numFmtId="0" fontId="7" fillId="0" borderId="6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/>
    </xf>
    <xf numFmtId="0" fontId="0" fillId="0" borderId="8" xfId="0" applyBorder="1"/>
    <xf numFmtId="0" fontId="0" fillId="0" borderId="3" xfId="0" applyBorder="1" applyAlignment="1">
      <alignment wrapText="1"/>
    </xf>
    <xf numFmtId="0" fontId="0" fillId="0" borderId="3" xfId="0" applyBorder="1"/>
    <xf numFmtId="0" fontId="0" fillId="0" borderId="9" xfId="0" applyBorder="1"/>
    <xf numFmtId="0" fontId="0" fillId="0" borderId="10" xfId="0" applyBorder="1" applyAlignment="1">
      <alignment wrapText="1"/>
    </xf>
    <xf numFmtId="0" fontId="0" fillId="0" borderId="10" xfId="0" applyBorder="1"/>
    <xf numFmtId="0" fontId="0" fillId="0" borderId="11" xfId="0" applyBorder="1"/>
    <xf numFmtId="0" fontId="0" fillId="0" borderId="4" xfId="0" applyBorder="1" applyAlignment="1">
      <alignment wrapText="1"/>
    </xf>
    <xf numFmtId="0" fontId="0" fillId="0" borderId="4" xfId="0" applyBorder="1"/>
    <xf numFmtId="0" fontId="0" fillId="0" borderId="5" xfId="0" applyBorder="1"/>
    <xf numFmtId="0" fontId="16" fillId="0" borderId="0" xfId="0" applyFont="1" applyAlignment="1">
      <alignment vertical="center" wrapText="1"/>
    </xf>
    <xf numFmtId="0" fontId="0" fillId="6" borderId="0" xfId="0" applyFill="1"/>
    <xf numFmtId="0" fontId="15" fillId="10" borderId="0" xfId="0" applyFont="1" applyFill="1" applyAlignment="1">
      <alignment horizontal="center"/>
    </xf>
    <xf numFmtId="0" fontId="15" fillId="10" borderId="0" xfId="0" applyFont="1" applyFill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19" fillId="5" borderId="0" xfId="0" applyFont="1" applyFill="1" applyAlignment="1">
      <alignment horizontal="center" vertical="center"/>
    </xf>
    <xf numFmtId="0" fontId="6" fillId="2" borderId="1" xfId="0" applyFont="1" applyFill="1" applyBorder="1" applyAlignment="1">
      <alignment vertical="center"/>
    </xf>
    <xf numFmtId="0" fontId="7" fillId="2" borderId="1" xfId="0" applyFont="1" applyFill="1" applyBorder="1" applyAlignment="1">
      <alignment horizontal="right" vertical="center"/>
    </xf>
    <xf numFmtId="0" fontId="5" fillId="0" borderId="1" xfId="0" applyFont="1" applyBorder="1"/>
    <xf numFmtId="0" fontId="0" fillId="4" borderId="1" xfId="0" applyFill="1" applyBorder="1"/>
    <xf numFmtId="0" fontId="3" fillId="4" borderId="1" xfId="0" applyFont="1" applyFill="1" applyBorder="1"/>
    <xf numFmtId="1" fontId="6" fillId="4" borderId="1" xfId="0" applyNumberFormat="1" applyFont="1" applyFill="1" applyBorder="1" applyAlignment="1">
      <alignment horizontal="right" vertical="center"/>
    </xf>
    <xf numFmtId="16" fontId="6" fillId="4" borderId="1" xfId="0" applyNumberFormat="1" applyFont="1" applyFill="1" applyBorder="1" applyAlignment="1">
      <alignment horizontal="right" vertical="center"/>
    </xf>
    <xf numFmtId="16" fontId="3" fillId="4" borderId="1" xfId="0" applyNumberFormat="1" applyFont="1" applyFill="1" applyBorder="1"/>
    <xf numFmtId="0" fontId="6" fillId="0" borderId="1" xfId="0" applyFont="1" applyBorder="1" applyAlignment="1">
      <alignment horizontal="right" vertical="center"/>
    </xf>
    <xf numFmtId="0" fontId="17" fillId="6" borderId="0" xfId="0" applyFont="1" applyFill="1" applyAlignment="1" applyProtection="1">
      <alignment horizontal="center" vertical="center" wrapText="1"/>
      <protection locked="0"/>
    </xf>
    <xf numFmtId="0" fontId="0" fillId="6" borderId="0" xfId="0" applyFill="1" applyAlignment="1" applyProtection="1">
      <alignment vertical="center"/>
      <protection locked="0"/>
    </xf>
    <xf numFmtId="0" fontId="0" fillId="6" borderId="0" xfId="0" applyFill="1" applyProtection="1">
      <protection locked="0"/>
    </xf>
    <xf numFmtId="0" fontId="3" fillId="6" borderId="0" xfId="0" applyFont="1" applyFill="1" applyProtection="1">
      <protection locked="0"/>
    </xf>
    <xf numFmtId="0" fontId="0" fillId="6" borderId="0" xfId="0" applyFill="1" applyAlignment="1" applyProtection="1">
      <alignment horizontal="center"/>
      <protection locked="0"/>
    </xf>
    <xf numFmtId="0" fontId="15" fillId="6" borderId="0" xfId="0" applyFont="1" applyFill="1" applyAlignment="1" applyProtection="1">
      <alignment vertical="center"/>
      <protection locked="0"/>
    </xf>
    <xf numFmtId="0" fontId="3" fillId="6" borderId="0" xfId="0" applyFont="1" applyFill="1" applyAlignment="1" applyProtection="1">
      <alignment vertical="center"/>
      <protection locked="0"/>
    </xf>
    <xf numFmtId="0" fontId="15" fillId="6" borderId="0" xfId="0" applyFont="1" applyFill="1" applyAlignment="1" applyProtection="1">
      <alignment horizontal="center" vertical="center"/>
      <protection locked="0"/>
    </xf>
    <xf numFmtId="0" fontId="14" fillId="6" borderId="0" xfId="0" applyFont="1" applyFill="1" applyAlignment="1" applyProtection="1">
      <alignment horizontal="left" vertical="center" indent="7"/>
      <protection locked="0"/>
    </xf>
    <xf numFmtId="0" fontId="14" fillId="6" borderId="0" xfId="0" applyFont="1" applyFill="1" applyAlignment="1" applyProtection="1">
      <alignment vertical="center"/>
      <protection locked="0"/>
    </xf>
    <xf numFmtId="0" fontId="3" fillId="6" borderId="0" xfId="0" applyFont="1" applyFill="1" applyAlignment="1" applyProtection="1">
      <alignment horizontal="left" vertical="center" indent="7"/>
      <protection locked="0"/>
    </xf>
    <xf numFmtId="0" fontId="14" fillId="6" borderId="0" xfId="0" applyFont="1" applyFill="1" applyProtection="1">
      <protection locked="0"/>
    </xf>
    <xf numFmtId="0" fontId="17" fillId="6" borderId="0" xfId="0" applyFont="1" applyFill="1" applyAlignment="1" applyProtection="1">
      <alignment horizontal="center" vertical="center"/>
      <protection locked="0"/>
    </xf>
    <xf numFmtId="0" fontId="17" fillId="8" borderId="1" xfId="0" applyFont="1" applyFill="1" applyBorder="1" applyAlignment="1">
      <alignment horizontal="center" vertical="center"/>
    </xf>
    <xf numFmtId="0" fontId="19" fillId="9" borderId="0" xfId="0" applyFont="1" applyFill="1" applyAlignment="1">
      <alignment horizontal="center" vertical="center"/>
    </xf>
    <xf numFmtId="0" fontId="0" fillId="9" borderId="0" xfId="0" applyFill="1"/>
    <xf numFmtId="0" fontId="15" fillId="6" borderId="0" xfId="0" applyFont="1" applyFill="1" applyAlignment="1">
      <alignment vertical="center"/>
    </xf>
    <xf numFmtId="0" fontId="0" fillId="6" borderId="0" xfId="0" applyFill="1" applyAlignment="1">
      <alignment vertical="center"/>
    </xf>
    <xf numFmtId="0" fontId="15" fillId="6" borderId="0" xfId="0" applyFont="1" applyFill="1" applyAlignment="1">
      <alignment horizontal="center" vertical="center"/>
    </xf>
    <xf numFmtId="0" fontId="18" fillId="7" borderId="0" xfId="0" applyFont="1" applyFill="1" applyAlignment="1" applyProtection="1">
      <alignment horizontal="center" vertical="center"/>
      <protection locked="0"/>
    </xf>
    <xf numFmtId="0" fontId="18" fillId="6" borderId="0" xfId="0" applyFont="1" applyFill="1" applyAlignment="1">
      <alignment horizontal="center" vertical="center"/>
    </xf>
    <xf numFmtId="0" fontId="18" fillId="6" borderId="15" xfId="0" applyFont="1" applyFill="1" applyBorder="1" applyAlignment="1">
      <alignment horizontal="center" vertical="center"/>
    </xf>
    <xf numFmtId="0" fontId="19" fillId="6" borderId="0" xfId="0" applyFont="1" applyFill="1" applyAlignment="1" applyProtection="1">
      <alignment horizontal="center" vertical="center"/>
      <protection locked="0"/>
    </xf>
    <xf numFmtId="0" fontId="21" fillId="6" borderId="0" xfId="0" applyFont="1" applyFill="1" applyAlignment="1" applyProtection="1">
      <alignment horizontal="center" vertical="center"/>
      <protection locked="0"/>
    </xf>
    <xf numFmtId="0" fontId="15" fillId="10" borderId="0" xfId="0" applyFont="1" applyFill="1" applyAlignment="1">
      <alignment horizontal="center" vertical="center"/>
    </xf>
    <xf numFmtId="0" fontId="17" fillId="8" borderId="12" xfId="0" applyFont="1" applyFill="1" applyBorder="1" applyAlignment="1">
      <alignment horizontal="center" vertical="center"/>
    </xf>
    <xf numFmtId="0" fontId="17" fillId="8" borderId="13" xfId="0" applyFont="1" applyFill="1" applyBorder="1" applyAlignment="1">
      <alignment horizontal="center" vertical="center"/>
    </xf>
    <xf numFmtId="0" fontId="17" fillId="8" borderId="14" xfId="0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 wrapText="1"/>
    </xf>
    <xf numFmtId="0" fontId="14" fillId="6" borderId="0" xfId="0" applyFont="1" applyFill="1" applyAlignment="1">
      <alignment horizontal="center" vertical="center" wrapText="1"/>
    </xf>
    <xf numFmtId="0" fontId="17" fillId="6" borderId="0" xfId="0" applyFont="1" applyFill="1" applyAlignment="1" applyProtection="1">
      <alignment horizontal="center" vertical="center" wrapText="1"/>
      <protection locked="0"/>
    </xf>
    <xf numFmtId="0" fontId="17" fillId="6" borderId="0" xfId="0" applyFont="1" applyFill="1" applyAlignment="1">
      <alignment horizontal="center" vertical="center" wrapText="1"/>
    </xf>
    <xf numFmtId="0" fontId="20" fillId="6" borderId="0" xfId="0" applyFont="1" applyFill="1" applyAlignment="1" applyProtection="1">
      <alignment horizontal="left" vertical="center" wrapText="1" indent="3"/>
      <protection locked="0"/>
    </xf>
    <xf numFmtId="0" fontId="0" fillId="6" borderId="0" xfId="0" applyFill="1" applyAlignment="1" applyProtection="1">
      <alignment horizontal="center"/>
      <protection locked="0"/>
    </xf>
    <xf numFmtId="0" fontId="3" fillId="6" borderId="0" xfId="0" applyFont="1" applyFill="1" applyAlignment="1" applyProtection="1">
      <alignment horizontal="center" vertical="center" wrapText="1"/>
      <protection locked="0"/>
    </xf>
    <xf numFmtId="0" fontId="22" fillId="6" borderId="0" xfId="0" applyFont="1" applyFill="1" applyAlignment="1" applyProtection="1">
      <alignment horizontal="left" vertical="center" wrapText="1" indent="2"/>
      <protection locked="0"/>
    </xf>
    <xf numFmtId="0" fontId="0" fillId="6" borderId="0" xfId="0" applyFill="1" applyAlignment="1" applyProtection="1">
      <alignment horizontal="center" vertical="center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0033CC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emf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5" Type="http://schemas.openxmlformats.org/officeDocument/2006/relationships/image" Target="../media/image10.png"/><Relationship Id="rId4" Type="http://schemas.openxmlformats.org/officeDocument/2006/relationships/image" Target="../media/image9.png"/><Relationship Id="rId9" Type="http://schemas.openxmlformats.org/officeDocument/2006/relationships/image" Target="../media/image1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49481</xdr:colOff>
          <xdr:row>16</xdr:row>
          <xdr:rowOff>29688</xdr:rowOff>
        </xdr:from>
        <xdr:to>
          <xdr:col>5</xdr:col>
          <xdr:colOff>864821</xdr:colOff>
          <xdr:row>17</xdr:row>
          <xdr:rowOff>306779</xdr:rowOff>
        </xdr:to>
        <xdr:pic>
          <xdr:nvPicPr>
            <xdr:cNvPr id="9" name="Picture 8">
              <a:extLst>
                <a:ext uri="{FF2B5EF4-FFF2-40B4-BE49-F238E27FC236}">
                  <a16:creationId xmlns:a16="http://schemas.microsoft.com/office/drawing/2014/main" id="{944F6E21-DDF9-E7E3-47F9-154C4EC480F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flag_lookup" spid="_x0000_s208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205845" y="4294909"/>
              <a:ext cx="815340" cy="59376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1</xdr:col>
      <xdr:colOff>69274</xdr:colOff>
      <xdr:row>16</xdr:row>
      <xdr:rowOff>9896</xdr:rowOff>
    </xdr:from>
    <xdr:to>
      <xdr:col>1</xdr:col>
      <xdr:colOff>841169</xdr:colOff>
      <xdr:row>17</xdr:row>
      <xdr:rowOff>286987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F305742-B06A-6B33-594E-2CC913F476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5" y="4275117"/>
          <a:ext cx="771895" cy="593766"/>
        </a:xfrm>
        <a:prstGeom prst="rect">
          <a:avLst/>
        </a:prstGeom>
      </xdr:spPr>
    </xdr:pic>
    <xdr:clientData/>
  </xdr:twoCellAnchor>
  <xdr:twoCellAnchor editAs="oneCell">
    <xdr:from>
      <xdr:col>16</xdr:col>
      <xdr:colOff>438150</xdr:colOff>
      <xdr:row>1</xdr:row>
      <xdr:rowOff>152400</xdr:rowOff>
    </xdr:from>
    <xdr:to>
      <xdr:col>21</xdr:col>
      <xdr:colOff>380998</xdr:colOff>
      <xdr:row>21</xdr:row>
      <xdr:rowOff>133350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D83EAB99-C7E2-A620-89F5-AE85581E77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73200" y="333375"/>
          <a:ext cx="3524248" cy="5800725"/>
        </a:xfrm>
        <a:prstGeom prst="rect">
          <a:avLst/>
        </a:prstGeom>
        <a:ln>
          <a:solidFill>
            <a:schemeClr val="tx1"/>
          </a:solidFill>
          <a:prstDash val="sysDot"/>
        </a:ln>
      </xdr:spPr>
    </xdr:pic>
    <xdr:clientData/>
  </xdr:twoCellAnchor>
  <xdr:twoCellAnchor editAs="oneCell">
    <xdr:from>
      <xdr:col>3</xdr:col>
      <xdr:colOff>190499</xdr:colOff>
      <xdr:row>16</xdr:row>
      <xdr:rowOff>114300</xdr:rowOff>
    </xdr:from>
    <xdr:to>
      <xdr:col>3</xdr:col>
      <xdr:colOff>733424</xdr:colOff>
      <xdr:row>18</xdr:row>
      <xdr:rowOff>104776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C836F0A-62E1-EDAD-852C-15D7B2C64F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1749" y="4543425"/>
          <a:ext cx="542925" cy="619126"/>
        </a:xfrm>
        <a:prstGeom prst="rect">
          <a:avLst/>
        </a:prstGeom>
      </xdr:spPr>
    </xdr:pic>
    <xdr:clientData/>
  </xdr:twoCellAnchor>
  <xdr:twoCellAnchor>
    <xdr:from>
      <xdr:col>0</xdr:col>
      <xdr:colOff>314325</xdr:colOff>
      <xdr:row>9</xdr:row>
      <xdr:rowOff>114300</xdr:rowOff>
    </xdr:from>
    <xdr:to>
      <xdr:col>6</xdr:col>
      <xdr:colOff>285750</xdr:colOff>
      <xdr:row>21</xdr:row>
      <xdr:rowOff>180975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C2E369A9-A016-6095-BA2E-427999C2AF9A}"/>
            </a:ext>
          </a:extLst>
        </xdr:cNvPr>
        <xdr:cNvSpPr/>
      </xdr:nvSpPr>
      <xdr:spPr>
        <a:xfrm>
          <a:off x="314325" y="2609850"/>
          <a:ext cx="4981575" cy="3571875"/>
        </a:xfrm>
        <a:prstGeom prst="round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6</xdr:col>
      <xdr:colOff>619125</xdr:colOff>
      <xdr:row>9</xdr:row>
      <xdr:rowOff>123826</xdr:rowOff>
    </xdr:from>
    <xdr:to>
      <xdr:col>15</xdr:col>
      <xdr:colOff>200025</xdr:colOff>
      <xdr:row>17</xdr:row>
      <xdr:rowOff>276226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6D8F2A72-1E44-CD10-40FA-9890EECA0610}"/>
            </a:ext>
          </a:extLst>
        </xdr:cNvPr>
        <xdr:cNvSpPr/>
      </xdr:nvSpPr>
      <xdr:spPr>
        <a:xfrm>
          <a:off x="5629275" y="2619376"/>
          <a:ext cx="7429500" cy="2400300"/>
        </a:xfrm>
        <a:prstGeom prst="round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6</xdr:col>
      <xdr:colOff>666750</xdr:colOff>
      <xdr:row>18</xdr:row>
      <xdr:rowOff>133350</xdr:rowOff>
    </xdr:from>
    <xdr:to>
      <xdr:col>13</xdr:col>
      <xdr:colOff>161925</xdr:colOff>
      <xdr:row>23</xdr:row>
      <xdr:rowOff>266700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799E8D3C-0C41-B951-1D2C-1597DFED223A}"/>
            </a:ext>
          </a:extLst>
        </xdr:cNvPr>
        <xdr:cNvSpPr/>
      </xdr:nvSpPr>
      <xdr:spPr>
        <a:xfrm>
          <a:off x="5676900" y="5191125"/>
          <a:ext cx="5591175" cy="1704975"/>
        </a:xfrm>
        <a:prstGeom prst="round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IN" sz="11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600075</xdr:colOff>
      <xdr:row>1</xdr:row>
      <xdr:rowOff>66675</xdr:rowOff>
    </xdr:from>
    <xdr:to>
      <xdr:col>16</xdr:col>
      <xdr:colOff>142875</xdr:colOff>
      <xdr:row>8</xdr:row>
      <xdr:rowOff>142875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41242958-46B6-C076-C10D-8FF1E10276DC}"/>
            </a:ext>
          </a:extLst>
        </xdr:cNvPr>
        <xdr:cNvSpPr/>
      </xdr:nvSpPr>
      <xdr:spPr>
        <a:xfrm>
          <a:off x="5610225" y="247650"/>
          <a:ext cx="8267700" cy="2209800"/>
        </a:xfrm>
        <a:prstGeom prst="round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</xdr:colOff>
      <xdr:row>33</xdr:row>
      <xdr:rowOff>1</xdr:rowOff>
    </xdr:from>
    <xdr:to>
      <xdr:col>3</xdr:col>
      <xdr:colOff>762001</xdr:colOff>
      <xdr:row>34</xdr:row>
      <xdr:rowOff>8467</xdr:rowOff>
    </xdr:to>
    <xdr:pic>
      <xdr:nvPicPr>
        <xdr:cNvPr id="19" name="match1">
          <a:extLst>
            <a:ext uri="{FF2B5EF4-FFF2-40B4-BE49-F238E27FC236}">
              <a16:creationId xmlns:a16="http://schemas.microsoft.com/office/drawing/2014/main" id="{E0A321C8-30CA-DF8B-712C-1D546413C2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84601" y="7857068"/>
          <a:ext cx="762000" cy="228599"/>
        </a:xfrm>
        <a:prstGeom prst="rect">
          <a:avLst/>
        </a:prstGeom>
      </xdr:spPr>
    </xdr:pic>
    <xdr:clientData/>
  </xdr:twoCellAnchor>
  <xdr:twoCellAnchor>
    <xdr:from>
      <xdr:col>3</xdr:col>
      <xdr:colOff>50801</xdr:colOff>
      <xdr:row>33</xdr:row>
      <xdr:rowOff>211665</xdr:rowOff>
    </xdr:from>
    <xdr:to>
      <xdr:col>3</xdr:col>
      <xdr:colOff>736601</xdr:colOff>
      <xdr:row>35</xdr:row>
      <xdr:rowOff>16934</xdr:rowOff>
    </xdr:to>
    <xdr:pic>
      <xdr:nvPicPr>
        <xdr:cNvPr id="22" name="match2">
          <a:extLst>
            <a:ext uri="{FF2B5EF4-FFF2-40B4-BE49-F238E27FC236}">
              <a16:creationId xmlns:a16="http://schemas.microsoft.com/office/drawing/2014/main" id="{8220CF35-B6A9-9A1C-6BFE-F786E365AC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1" y="8068732"/>
          <a:ext cx="685800" cy="211669"/>
        </a:xfrm>
        <a:prstGeom prst="rect">
          <a:avLst/>
        </a:prstGeom>
      </xdr:spPr>
    </xdr:pic>
    <xdr:clientData/>
  </xdr:twoCellAnchor>
  <xdr:twoCellAnchor>
    <xdr:from>
      <xdr:col>3</xdr:col>
      <xdr:colOff>84668</xdr:colOff>
      <xdr:row>35</xdr:row>
      <xdr:rowOff>8467</xdr:rowOff>
    </xdr:from>
    <xdr:to>
      <xdr:col>3</xdr:col>
      <xdr:colOff>694268</xdr:colOff>
      <xdr:row>35</xdr:row>
      <xdr:rowOff>220133</xdr:rowOff>
    </xdr:to>
    <xdr:pic>
      <xdr:nvPicPr>
        <xdr:cNvPr id="24" name="match3">
          <a:extLst>
            <a:ext uri="{FF2B5EF4-FFF2-40B4-BE49-F238E27FC236}">
              <a16:creationId xmlns:a16="http://schemas.microsoft.com/office/drawing/2014/main" id="{92F65D2F-E22A-9959-FCF1-4B0A2AB608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72668" y="8305800"/>
          <a:ext cx="609600" cy="211666"/>
        </a:xfrm>
        <a:prstGeom prst="rect">
          <a:avLst/>
        </a:prstGeom>
      </xdr:spPr>
    </xdr:pic>
    <xdr:clientData/>
  </xdr:twoCellAnchor>
  <xdr:twoCellAnchor>
    <xdr:from>
      <xdr:col>3</xdr:col>
      <xdr:colOff>42333</xdr:colOff>
      <xdr:row>35</xdr:row>
      <xdr:rowOff>211669</xdr:rowOff>
    </xdr:from>
    <xdr:to>
      <xdr:col>3</xdr:col>
      <xdr:colOff>745066</xdr:colOff>
      <xdr:row>37</xdr:row>
      <xdr:rowOff>1</xdr:rowOff>
    </xdr:to>
    <xdr:pic>
      <xdr:nvPicPr>
        <xdr:cNvPr id="26" name="match4">
          <a:extLst>
            <a:ext uri="{FF2B5EF4-FFF2-40B4-BE49-F238E27FC236}">
              <a16:creationId xmlns:a16="http://schemas.microsoft.com/office/drawing/2014/main" id="{61DBD444-5A20-2482-F244-1159B34C3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30333" y="8509002"/>
          <a:ext cx="702733" cy="228599"/>
        </a:xfrm>
        <a:prstGeom prst="rect">
          <a:avLst/>
        </a:prstGeom>
      </xdr:spPr>
    </xdr:pic>
    <xdr:clientData/>
  </xdr:twoCellAnchor>
  <xdr:twoCellAnchor>
    <xdr:from>
      <xdr:col>3</xdr:col>
      <xdr:colOff>59267</xdr:colOff>
      <xdr:row>37</xdr:row>
      <xdr:rowOff>1</xdr:rowOff>
    </xdr:from>
    <xdr:to>
      <xdr:col>3</xdr:col>
      <xdr:colOff>728134</xdr:colOff>
      <xdr:row>38</xdr:row>
      <xdr:rowOff>8467</xdr:rowOff>
    </xdr:to>
    <xdr:pic>
      <xdr:nvPicPr>
        <xdr:cNvPr id="28" name="match5">
          <a:extLst>
            <a:ext uri="{FF2B5EF4-FFF2-40B4-BE49-F238E27FC236}">
              <a16:creationId xmlns:a16="http://schemas.microsoft.com/office/drawing/2014/main" id="{F189ADD9-F4A3-E783-FA6F-9E4852C661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47267" y="8737601"/>
          <a:ext cx="668867" cy="228599"/>
        </a:xfrm>
        <a:prstGeom prst="rect">
          <a:avLst/>
        </a:prstGeom>
      </xdr:spPr>
    </xdr:pic>
    <xdr:clientData/>
  </xdr:twoCellAnchor>
  <xdr:twoCellAnchor>
    <xdr:from>
      <xdr:col>3</xdr:col>
      <xdr:colOff>50801</xdr:colOff>
      <xdr:row>37</xdr:row>
      <xdr:rowOff>211667</xdr:rowOff>
    </xdr:from>
    <xdr:to>
      <xdr:col>3</xdr:col>
      <xdr:colOff>736601</xdr:colOff>
      <xdr:row>39</xdr:row>
      <xdr:rowOff>16933</xdr:rowOff>
    </xdr:to>
    <xdr:pic>
      <xdr:nvPicPr>
        <xdr:cNvPr id="30" name="match6">
          <a:extLst>
            <a:ext uri="{FF2B5EF4-FFF2-40B4-BE49-F238E27FC236}">
              <a16:creationId xmlns:a16="http://schemas.microsoft.com/office/drawing/2014/main" id="{549EC59F-AAB9-09B1-A976-E2C1E545E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38801" y="8949267"/>
          <a:ext cx="685800" cy="245533"/>
        </a:xfrm>
        <a:prstGeom prst="rect">
          <a:avLst/>
        </a:prstGeom>
      </xdr:spPr>
    </xdr:pic>
    <xdr:clientData/>
  </xdr:twoCellAnchor>
  <xdr:twoCellAnchor>
    <xdr:from>
      <xdr:col>3</xdr:col>
      <xdr:colOff>59266</xdr:colOff>
      <xdr:row>38</xdr:row>
      <xdr:rowOff>203201</xdr:rowOff>
    </xdr:from>
    <xdr:to>
      <xdr:col>3</xdr:col>
      <xdr:colOff>761999</xdr:colOff>
      <xdr:row>40</xdr:row>
      <xdr:rowOff>8466</xdr:rowOff>
    </xdr:to>
    <xdr:pic>
      <xdr:nvPicPr>
        <xdr:cNvPr id="32" name="match7">
          <a:extLst>
            <a:ext uri="{FF2B5EF4-FFF2-40B4-BE49-F238E27FC236}">
              <a16:creationId xmlns:a16="http://schemas.microsoft.com/office/drawing/2014/main" id="{5C5F435A-E13E-CBB2-BDD7-5E7CEA991D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47266" y="9160934"/>
          <a:ext cx="702733" cy="245532"/>
        </a:xfrm>
        <a:prstGeom prst="rect">
          <a:avLst/>
        </a:prstGeom>
      </xdr:spPr>
    </xdr:pic>
    <xdr:clientData/>
  </xdr:twoCellAnchor>
  <xdr:twoCellAnchor>
    <xdr:from>
      <xdr:col>3</xdr:col>
      <xdr:colOff>42334</xdr:colOff>
      <xdr:row>40</xdr:row>
      <xdr:rowOff>0</xdr:rowOff>
    </xdr:from>
    <xdr:to>
      <xdr:col>3</xdr:col>
      <xdr:colOff>736601</xdr:colOff>
      <xdr:row>41</xdr:row>
      <xdr:rowOff>25400</xdr:rowOff>
    </xdr:to>
    <xdr:pic>
      <xdr:nvPicPr>
        <xdr:cNvPr id="34" name="match8">
          <a:extLst>
            <a:ext uri="{FF2B5EF4-FFF2-40B4-BE49-F238E27FC236}">
              <a16:creationId xmlns:a16="http://schemas.microsoft.com/office/drawing/2014/main" id="{604D8D21-5E6B-2983-A451-6F2655CC4D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30334" y="9398000"/>
          <a:ext cx="694267" cy="245533"/>
        </a:xfrm>
        <a:prstGeom prst="rect">
          <a:avLst/>
        </a:prstGeom>
      </xdr:spPr>
    </xdr:pic>
    <xdr:clientData/>
  </xdr:twoCellAnchor>
  <xdr:twoCellAnchor>
    <xdr:from>
      <xdr:col>3</xdr:col>
      <xdr:colOff>59267</xdr:colOff>
      <xdr:row>41</xdr:row>
      <xdr:rowOff>1</xdr:rowOff>
    </xdr:from>
    <xdr:to>
      <xdr:col>3</xdr:col>
      <xdr:colOff>736600</xdr:colOff>
      <xdr:row>42</xdr:row>
      <xdr:rowOff>16933</xdr:rowOff>
    </xdr:to>
    <xdr:pic>
      <xdr:nvPicPr>
        <xdr:cNvPr id="36" name="match9">
          <a:extLst>
            <a:ext uri="{FF2B5EF4-FFF2-40B4-BE49-F238E27FC236}">
              <a16:creationId xmlns:a16="http://schemas.microsoft.com/office/drawing/2014/main" id="{0E7CCDBB-A37A-1354-5C98-66DC603EB2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47267" y="9618134"/>
          <a:ext cx="677333" cy="23706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9446F-5F07-4798-88BA-1D087BF9165A}">
  <sheetPr codeName="shsum"/>
  <dimension ref="A1:Z29"/>
  <sheetViews>
    <sheetView tabSelected="1" zoomScale="80" zoomScaleNormal="80" workbookViewId="0">
      <selection activeCell="H6" sqref="H6:H7"/>
    </sheetView>
  </sheetViews>
  <sheetFormatPr defaultColWidth="0" defaultRowHeight="14.4" zeroHeight="1" x14ac:dyDescent="0.3"/>
  <cols>
    <col min="1" max="1" width="9.21875" style="61" customWidth="1"/>
    <col min="2" max="6" width="12.77734375" style="61" customWidth="1"/>
    <col min="7" max="7" width="12.21875" style="61" customWidth="1"/>
    <col min="8" max="18" width="12.77734375" style="45" customWidth="1"/>
    <col min="19" max="26" width="8.88671875" style="45" customWidth="1"/>
    <col min="27" max="16384" width="8.88671875" style="45" hidden="1"/>
  </cols>
  <sheetData>
    <row r="1" spans="1:16" x14ac:dyDescent="0.3">
      <c r="A1" s="60"/>
      <c r="B1" s="60"/>
      <c r="G1" s="45"/>
    </row>
    <row r="2" spans="1:16" ht="22.05" customHeight="1" x14ac:dyDescent="0.3">
      <c r="A2" s="82" t="s">
        <v>187</v>
      </c>
      <c r="B2" s="82"/>
      <c r="C2" s="82"/>
      <c r="D2" s="82"/>
      <c r="E2" s="82"/>
      <c r="F2" s="82"/>
      <c r="G2" s="45"/>
      <c r="K2" s="79" t="s">
        <v>168</v>
      </c>
      <c r="L2" s="79"/>
    </row>
    <row r="3" spans="1:16" ht="22.05" customHeight="1" x14ac:dyDescent="0.3">
      <c r="A3" s="82" t="s">
        <v>181</v>
      </c>
      <c r="B3" s="82"/>
      <c r="C3" s="82"/>
      <c r="D3" s="82"/>
      <c r="E3" s="82"/>
      <c r="F3" s="82"/>
      <c r="G3" s="45"/>
      <c r="K3" s="80"/>
      <c r="L3" s="80"/>
    </row>
    <row r="4" spans="1:16" ht="25.8" customHeight="1" x14ac:dyDescent="0.35">
      <c r="A4" s="62"/>
      <c r="B4" s="63"/>
      <c r="C4" s="64"/>
      <c r="D4" s="64"/>
      <c r="G4" s="45"/>
      <c r="H4" s="84" t="s">
        <v>153</v>
      </c>
      <c r="I4" s="85"/>
      <c r="J4" s="85"/>
      <c r="K4" s="86"/>
      <c r="L4" s="84" t="s">
        <v>154</v>
      </c>
      <c r="M4" s="85"/>
      <c r="N4" s="86"/>
      <c r="O4" s="72" t="s">
        <v>155</v>
      </c>
      <c r="P4" s="72" t="s">
        <v>156</v>
      </c>
    </row>
    <row r="5" spans="1:16" ht="25.05" customHeight="1" x14ac:dyDescent="0.4">
      <c r="C5" s="81" t="s">
        <v>180</v>
      </c>
      <c r="D5" s="81"/>
      <c r="H5" s="48">
        <v>1</v>
      </c>
      <c r="I5" s="46">
        <v>2</v>
      </c>
      <c r="J5" s="46">
        <v>3</v>
      </c>
      <c r="K5" s="46">
        <v>4</v>
      </c>
      <c r="L5" s="46">
        <v>5</v>
      </c>
      <c r="M5" s="46">
        <v>6</v>
      </c>
      <c r="N5" s="46">
        <v>7</v>
      </c>
      <c r="O5" s="46">
        <v>8</v>
      </c>
      <c r="P5" s="46">
        <v>9</v>
      </c>
    </row>
    <row r="6" spans="1:16" ht="25.05" customHeight="1" x14ac:dyDescent="0.3">
      <c r="C6" s="78" t="s">
        <v>166</v>
      </c>
      <c r="D6" s="78"/>
      <c r="E6" s="90" t="s">
        <v>167</v>
      </c>
      <c r="F6" s="90"/>
      <c r="G6" s="65"/>
      <c r="H6" s="87" t="s">
        <v>158</v>
      </c>
      <c r="I6" s="83" t="s">
        <v>159</v>
      </c>
      <c r="J6" s="83" t="s">
        <v>100</v>
      </c>
      <c r="K6" s="83" t="s">
        <v>160</v>
      </c>
      <c r="L6" s="83" t="s">
        <v>161</v>
      </c>
      <c r="M6" s="83" t="s">
        <v>162</v>
      </c>
      <c r="N6" s="83" t="s">
        <v>163</v>
      </c>
      <c r="O6" s="83" t="s">
        <v>164</v>
      </c>
      <c r="P6" s="83" t="s">
        <v>165</v>
      </c>
    </row>
    <row r="7" spans="1:16" ht="25.05" customHeight="1" x14ac:dyDescent="0.3">
      <c r="C7" s="78"/>
      <c r="D7" s="78"/>
      <c r="E7" s="90"/>
      <c r="F7" s="90"/>
      <c r="G7" s="65"/>
      <c r="H7" s="87"/>
      <c r="I7" s="83"/>
      <c r="J7" s="83"/>
      <c r="K7" s="83"/>
      <c r="L7" s="83"/>
      <c r="M7" s="83"/>
      <c r="N7" s="83"/>
      <c r="O7" s="83"/>
      <c r="P7" s="83"/>
    </row>
    <row r="8" spans="1:16" ht="25.05" customHeight="1" x14ac:dyDescent="0.3">
      <c r="H8" s="49" t="s">
        <v>110</v>
      </c>
      <c r="I8" s="47" t="s">
        <v>110</v>
      </c>
      <c r="J8" s="47" t="s">
        <v>110</v>
      </c>
      <c r="K8" s="47" t="s">
        <v>110</v>
      </c>
      <c r="L8" s="47" t="s">
        <v>110</v>
      </c>
      <c r="M8" s="47" t="s">
        <v>110</v>
      </c>
      <c r="N8" s="47" t="s">
        <v>110</v>
      </c>
      <c r="O8" s="47" t="s">
        <v>110</v>
      </c>
      <c r="P8" s="47" t="s">
        <v>110</v>
      </c>
    </row>
    <row r="9" spans="1:16" x14ac:dyDescent="0.3"/>
    <row r="10" spans="1:16" x14ac:dyDescent="0.3">
      <c r="G10" s="45"/>
    </row>
    <row r="11" spans="1:16" x14ac:dyDescent="0.3">
      <c r="G11" s="45"/>
    </row>
    <row r="12" spans="1:16" ht="25.05" customHeight="1" x14ac:dyDescent="0.3">
      <c r="C12" s="81" t="s">
        <v>170</v>
      </c>
      <c r="D12" s="81"/>
      <c r="E12" s="81"/>
      <c r="F12" s="66"/>
      <c r="G12" s="45"/>
      <c r="H12" s="73" t="s">
        <v>171</v>
      </c>
      <c r="I12" s="74"/>
      <c r="J12" s="74"/>
      <c r="K12" s="73" t="s">
        <v>175</v>
      </c>
      <c r="L12" s="73" t="s">
        <v>176</v>
      </c>
      <c r="M12" s="73" t="s">
        <v>177</v>
      </c>
      <c r="N12" s="73" t="s">
        <v>178</v>
      </c>
      <c r="O12" s="73" t="s">
        <v>80</v>
      </c>
    </row>
    <row r="13" spans="1:16" ht="25.05" customHeight="1" x14ac:dyDescent="0.3">
      <c r="C13" s="81" t="str">
        <f>match_data!D22</f>
        <v>INDIA     vs     IRELAND</v>
      </c>
      <c r="D13" s="81"/>
      <c r="E13" s="81"/>
      <c r="F13" s="64"/>
      <c r="G13" s="75"/>
      <c r="H13" s="91" t="str">
        <f>match_data!F21</f>
        <v>Rohit Sharma</v>
      </c>
      <c r="I13" s="88" t="str">
        <f>match_data!G21</f>
        <v>retired hurt</v>
      </c>
      <c r="J13" s="88"/>
      <c r="K13" s="88">
        <f>match_data!H21</f>
        <v>52</v>
      </c>
      <c r="L13" s="88">
        <f>match_data!I21</f>
        <v>37</v>
      </c>
      <c r="M13" s="88">
        <f>match_data!K21</f>
        <v>4</v>
      </c>
      <c r="N13" s="88">
        <f>match_data!L21</f>
        <v>3</v>
      </c>
      <c r="O13" s="88">
        <f>match_data!M21</f>
        <v>140.54</v>
      </c>
      <c r="P13" s="76"/>
    </row>
    <row r="14" spans="1:16" ht="25.05" customHeight="1" x14ac:dyDescent="0.3">
      <c r="B14" s="67" t="str">
        <f>match_data!D27</f>
        <v xml:space="preserve">     Nassau County International Cricket Stadium,USA</v>
      </c>
      <c r="C14" s="68"/>
      <c r="D14" s="68"/>
      <c r="E14" s="66"/>
      <c r="F14" s="66"/>
      <c r="G14" s="45"/>
      <c r="H14" s="91"/>
      <c r="I14" s="88"/>
      <c r="J14" s="88"/>
      <c r="K14" s="88"/>
      <c r="L14" s="88"/>
      <c r="M14" s="88"/>
      <c r="N14" s="88"/>
      <c r="O14" s="88"/>
      <c r="P14" s="76"/>
    </row>
    <row r="15" spans="1:16" ht="25.05" customHeight="1" x14ac:dyDescent="0.3">
      <c r="B15" s="69" t="str">
        <f>match_data!D23</f>
        <v xml:space="preserve">    INDIA won Toss,chose to Bowl first</v>
      </c>
      <c r="C15" s="70"/>
      <c r="E15" s="66"/>
      <c r="F15" s="66"/>
      <c r="G15" s="45"/>
      <c r="H15" s="91" t="str">
        <f>match_data!F22</f>
        <v>Rishabh Pant</v>
      </c>
      <c r="I15" s="88" t="str">
        <f>match_data!G22</f>
        <v>not out</v>
      </c>
      <c r="J15" s="88"/>
      <c r="K15" s="88">
        <f>match_data!H22</f>
        <v>36</v>
      </c>
      <c r="L15" s="88">
        <f>match_data!I22</f>
        <v>26</v>
      </c>
      <c r="M15" s="88">
        <f>match_data!K22</f>
        <v>3</v>
      </c>
      <c r="N15" s="88">
        <f>match_data!L22</f>
        <v>2</v>
      </c>
      <c r="O15" s="88">
        <f>match_data!M22</f>
        <v>138.46</v>
      </c>
      <c r="P15" s="76"/>
    </row>
    <row r="16" spans="1:16" ht="25.05" customHeight="1" x14ac:dyDescent="0.3">
      <c r="C16" s="66"/>
      <c r="D16" s="71" t="s">
        <v>172</v>
      </c>
      <c r="E16" s="66"/>
      <c r="F16" s="66"/>
      <c r="G16" s="45"/>
      <c r="H16" s="91"/>
      <c r="I16" s="88"/>
      <c r="J16" s="88"/>
      <c r="K16" s="88"/>
      <c r="L16" s="88"/>
      <c r="M16" s="88"/>
      <c r="N16" s="88"/>
      <c r="O16" s="88"/>
      <c r="P16" s="76"/>
    </row>
    <row r="17" spans="2:16" ht="25.05" customHeight="1" x14ac:dyDescent="0.3">
      <c r="B17" s="93"/>
      <c r="C17" s="90" t="str">
        <f>match_data!D25</f>
        <v>97/2 in 12.2 overs</v>
      </c>
      <c r="D17" s="96"/>
      <c r="E17" s="90" t="str">
        <f>match_data!D26</f>
        <v>96/10 in 16 overs</v>
      </c>
      <c r="F17" s="94"/>
      <c r="G17" s="45"/>
      <c r="H17" s="91" t="str">
        <f>match_data!F23</f>
        <v>Suryakumar Yadav </v>
      </c>
      <c r="I17" s="88" t="str">
        <f>match_data!G23</f>
        <v>c Dockrell b White</v>
      </c>
      <c r="J17" s="88"/>
      <c r="K17" s="88">
        <f>match_data!H23</f>
        <v>2</v>
      </c>
      <c r="L17" s="88">
        <f>match_data!I23</f>
        <v>4</v>
      </c>
      <c r="M17" s="88">
        <f>match_data!K23</f>
        <v>0</v>
      </c>
      <c r="N17" s="88">
        <f>match_data!L23</f>
        <v>0</v>
      </c>
      <c r="O17" s="88">
        <f>match_data!M23</f>
        <v>50</v>
      </c>
      <c r="P17" s="76"/>
    </row>
    <row r="18" spans="2:16" ht="25.05" customHeight="1" x14ac:dyDescent="0.3">
      <c r="B18" s="93"/>
      <c r="C18" s="90"/>
      <c r="D18" s="96"/>
      <c r="E18" s="90"/>
      <c r="F18" s="94"/>
      <c r="G18" s="45"/>
      <c r="H18" s="91"/>
      <c r="I18" s="88"/>
      <c r="J18" s="88"/>
      <c r="K18" s="88"/>
      <c r="L18" s="88"/>
      <c r="M18" s="88"/>
      <c r="N18" s="88"/>
      <c r="O18" s="88"/>
      <c r="P18" s="76"/>
    </row>
    <row r="19" spans="2:16" ht="25.05" customHeight="1" x14ac:dyDescent="0.3">
      <c r="B19" s="71" t="s">
        <v>166</v>
      </c>
      <c r="C19" s="90"/>
      <c r="D19" s="96"/>
      <c r="E19" s="90"/>
      <c r="F19" s="59" t="str">
        <f>VLOOKUP(match_no,match_data!A34:B42,2)</f>
        <v>IRE</v>
      </c>
      <c r="G19" s="45"/>
    </row>
    <row r="20" spans="2:16" ht="25.05" customHeight="1" x14ac:dyDescent="0.3">
      <c r="C20" s="95" t="str">
        <f>IF(match_no=4,"","Man of Match : "&amp;VLOOKUP(match_no,match_stats,14))</f>
        <v>Man of Match : JASPRIT BUMRAH</v>
      </c>
      <c r="D20" s="95"/>
      <c r="E20" s="95"/>
      <c r="F20" s="95"/>
      <c r="G20" s="45"/>
      <c r="H20" s="73" t="s">
        <v>67</v>
      </c>
      <c r="I20" s="73" t="s">
        <v>68</v>
      </c>
      <c r="J20" s="73" t="s">
        <v>69</v>
      </c>
      <c r="K20" s="73" t="s">
        <v>70</v>
      </c>
      <c r="L20" s="73" t="s">
        <v>71</v>
      </c>
      <c r="M20" s="73" t="s">
        <v>72</v>
      </c>
      <c r="N20" s="77"/>
      <c r="O20" s="77"/>
      <c r="P20" s="77"/>
    </row>
    <row r="21" spans="2:16" ht="25.05" customHeight="1" x14ac:dyDescent="0.3">
      <c r="C21" s="92" t="str">
        <f>match_data!D24</f>
        <v xml:space="preserve">India won by 8 wickets </v>
      </c>
      <c r="D21" s="92"/>
      <c r="E21" s="92"/>
      <c r="F21" s="92"/>
      <c r="G21" s="45"/>
      <c r="H21" s="91" t="str">
        <f>match_data!F26</f>
        <v>Hardik Pandya</v>
      </c>
      <c r="I21" s="88">
        <f>match_data!G26</f>
        <v>4</v>
      </c>
      <c r="J21" s="88">
        <f>match_data!H26</f>
        <v>1</v>
      </c>
      <c r="K21" s="88">
        <f>match_data!I26</f>
        <v>27</v>
      </c>
      <c r="L21" s="88">
        <f>match_data!J26</f>
        <v>3</v>
      </c>
      <c r="M21" s="88">
        <f>match_data!K26</f>
        <v>6.75</v>
      </c>
      <c r="N21" s="89"/>
      <c r="O21" s="89"/>
    </row>
    <row r="22" spans="2:16" ht="25.05" customHeight="1" x14ac:dyDescent="0.3">
      <c r="C22" s="92"/>
      <c r="D22" s="92"/>
      <c r="E22" s="92"/>
      <c r="F22" s="92"/>
      <c r="G22" s="45"/>
      <c r="H22" s="91"/>
      <c r="I22" s="88"/>
      <c r="J22" s="88"/>
      <c r="K22" s="88"/>
      <c r="L22" s="88"/>
      <c r="M22" s="88"/>
      <c r="N22" s="89"/>
      <c r="O22" s="89"/>
    </row>
    <row r="23" spans="2:16" ht="25.05" customHeight="1" x14ac:dyDescent="0.3">
      <c r="G23" s="45"/>
      <c r="H23" s="91" t="str">
        <f>match_data!F27</f>
        <v>Jasprit Bumrah</v>
      </c>
      <c r="I23" s="88">
        <f>match_data!G27</f>
        <v>3</v>
      </c>
      <c r="J23" s="88">
        <f>match_data!H27</f>
        <v>1</v>
      </c>
      <c r="K23" s="88">
        <f>match_data!I27</f>
        <v>6</v>
      </c>
      <c r="L23" s="88">
        <f>match_data!J27</f>
        <v>2</v>
      </c>
      <c r="M23" s="88">
        <f>match_data!K27</f>
        <v>2</v>
      </c>
      <c r="N23" s="89"/>
      <c r="O23" s="89"/>
    </row>
    <row r="24" spans="2:16" ht="25.05" customHeight="1" x14ac:dyDescent="0.3">
      <c r="G24" s="45"/>
      <c r="H24" s="91"/>
      <c r="I24" s="88"/>
      <c r="J24" s="88"/>
      <c r="K24" s="88"/>
      <c r="L24" s="88"/>
      <c r="M24" s="88"/>
      <c r="N24" s="89"/>
      <c r="O24" s="89"/>
    </row>
    <row r="25" spans="2:16" x14ac:dyDescent="0.3"/>
    <row r="26" spans="2:16" x14ac:dyDescent="0.3"/>
    <row r="27" spans="2:16" x14ac:dyDescent="0.3"/>
    <row r="28" spans="2:16" x14ac:dyDescent="0.3"/>
    <row r="29" spans="2:16" x14ac:dyDescent="0.3"/>
  </sheetData>
  <sheetProtection selectLockedCells="1"/>
  <mergeCells count="63">
    <mergeCell ref="L23:L24"/>
    <mergeCell ref="C17:C19"/>
    <mergeCell ref="E17:E19"/>
    <mergeCell ref="H15:H16"/>
    <mergeCell ref="I15:J16"/>
    <mergeCell ref="H17:H18"/>
    <mergeCell ref="C20:F20"/>
    <mergeCell ref="D17:D19"/>
    <mergeCell ref="N21:N22"/>
    <mergeCell ref="C21:F22"/>
    <mergeCell ref="C13:E13"/>
    <mergeCell ref="B17:B18"/>
    <mergeCell ref="F17:F18"/>
    <mergeCell ref="I13:J14"/>
    <mergeCell ref="H13:H14"/>
    <mergeCell ref="M13:M14"/>
    <mergeCell ref="N13:N14"/>
    <mergeCell ref="N17:N18"/>
    <mergeCell ref="M17:M18"/>
    <mergeCell ref="L17:L18"/>
    <mergeCell ref="K17:K18"/>
    <mergeCell ref="I17:J18"/>
    <mergeCell ref="O21:O22"/>
    <mergeCell ref="M23:M24"/>
    <mergeCell ref="N23:N24"/>
    <mergeCell ref="O23:O24"/>
    <mergeCell ref="E6:F7"/>
    <mergeCell ref="H23:H24"/>
    <mergeCell ref="I23:I24"/>
    <mergeCell ref="J23:J24"/>
    <mergeCell ref="K23:K24"/>
    <mergeCell ref="O17:O18"/>
    <mergeCell ref="H21:H22"/>
    <mergeCell ref="I21:I22"/>
    <mergeCell ref="J21:J22"/>
    <mergeCell ref="K21:K22"/>
    <mergeCell ref="L21:L22"/>
    <mergeCell ref="M21:M22"/>
    <mergeCell ref="O13:O14"/>
    <mergeCell ref="K15:K16"/>
    <mergeCell ref="L15:L16"/>
    <mergeCell ref="M15:M16"/>
    <mergeCell ref="N15:N16"/>
    <mergeCell ref="O15:O16"/>
    <mergeCell ref="L13:L14"/>
    <mergeCell ref="K13:K14"/>
    <mergeCell ref="N6:N7"/>
    <mergeCell ref="P6:P7"/>
    <mergeCell ref="H4:K4"/>
    <mergeCell ref="L4:N4"/>
    <mergeCell ref="H6:H7"/>
    <mergeCell ref="I6:I7"/>
    <mergeCell ref="J6:J7"/>
    <mergeCell ref="K6:K7"/>
    <mergeCell ref="L6:L7"/>
    <mergeCell ref="M6:M7"/>
    <mergeCell ref="O6:O7"/>
    <mergeCell ref="C6:D7"/>
    <mergeCell ref="K2:L3"/>
    <mergeCell ref="C12:E12"/>
    <mergeCell ref="C5:D5"/>
    <mergeCell ref="A3:F3"/>
    <mergeCell ref="A2:F2"/>
  </mergeCells>
  <pageMargins left="0.7" right="0.7" top="0.75" bottom="0.75" header="0.3" footer="0.3"/>
  <pageSetup orientation="portrait" r:id="rId1"/>
  <ignoredErrors>
    <ignoredError sqref="C13 B14:B15 C17 E17 F19 C20:C21" unlockedFormula="1"/>
  </ignoredError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88D2F2-5380-41A4-8E34-19F09392CA63}">
  <sheetPr codeName="Sheet1"/>
  <dimension ref="A2:X126"/>
  <sheetViews>
    <sheetView zoomScale="90" zoomScaleNormal="90" workbookViewId="0">
      <selection activeCell="B82" sqref="B82"/>
    </sheetView>
  </sheetViews>
  <sheetFormatPr defaultRowHeight="14.4" x14ac:dyDescent="0.3"/>
  <cols>
    <col min="1" max="1" width="7.77734375" style="22" bestFit="1" customWidth="1"/>
    <col min="2" max="2" width="44.77734375" style="22" bestFit="1" customWidth="1"/>
    <col min="3" max="3" width="24.5546875" style="22" bestFit="1" customWidth="1"/>
    <col min="4" max="6" width="3.77734375" style="22" bestFit="1" customWidth="1"/>
    <col min="7" max="8" width="3.44140625" style="22" bestFit="1" customWidth="1"/>
    <col min="9" max="9" width="9.21875" style="22" bestFit="1" customWidth="1"/>
    <col min="10" max="10" width="11.44140625" style="22" bestFit="1" customWidth="1"/>
    <col min="11" max="11" width="12.21875" style="22" customWidth="1"/>
    <col min="12" max="12" width="7.77734375" style="22" bestFit="1" customWidth="1"/>
    <col min="13" max="13" width="47" style="22" bestFit="1" customWidth="1"/>
    <col min="14" max="14" width="5.21875" style="22" bestFit="1" customWidth="1"/>
    <col min="15" max="15" width="14.77734375" style="22" bestFit="1" customWidth="1"/>
    <col min="16" max="16" width="4.109375" style="22" bestFit="1" customWidth="1"/>
    <col min="17" max="17" width="3.77734375" style="22" bestFit="1" customWidth="1"/>
    <col min="18" max="18" width="8.6640625" style="22" bestFit="1" customWidth="1"/>
    <col min="19" max="19" width="4.109375" style="22" bestFit="1" customWidth="1"/>
    <col min="20" max="21" width="4" style="22" bestFit="1" customWidth="1"/>
    <col min="22" max="22" width="5.6640625" style="22" bestFit="1" customWidth="1"/>
    <col min="23" max="23" width="4.77734375" style="22" bestFit="1" customWidth="1"/>
    <col min="24" max="24" width="12.6640625" style="22" bestFit="1" customWidth="1"/>
    <col min="25" max="25" width="8.88671875" style="22"/>
    <col min="26" max="26" width="15.109375" style="22" customWidth="1"/>
    <col min="27" max="16384" width="8.88671875" style="22"/>
  </cols>
  <sheetData>
    <row r="2" spans="1:24" ht="28.8" x14ac:dyDescent="0.55000000000000004">
      <c r="C2" s="52" t="s">
        <v>8</v>
      </c>
      <c r="L2" s="53"/>
      <c r="O2" s="52" t="s">
        <v>62</v>
      </c>
    </row>
    <row r="3" spans="1:24" ht="18" x14ac:dyDescent="0.35">
      <c r="A3" s="4" t="s">
        <v>152</v>
      </c>
      <c r="B3" s="7" t="s">
        <v>78</v>
      </c>
      <c r="C3" s="8"/>
      <c r="D3" s="26" t="s">
        <v>70</v>
      </c>
      <c r="E3" s="9" t="s">
        <v>79</v>
      </c>
      <c r="F3" s="9" t="s">
        <v>69</v>
      </c>
      <c r="G3" s="9" t="s">
        <v>74</v>
      </c>
      <c r="H3" s="9" t="s">
        <v>75</v>
      </c>
      <c r="I3" s="9" t="s">
        <v>80</v>
      </c>
      <c r="J3" s="4" t="s">
        <v>120</v>
      </c>
      <c r="K3" s="54"/>
      <c r="L3" s="4" t="s">
        <v>152</v>
      </c>
      <c r="M3" s="2" t="s">
        <v>67</v>
      </c>
      <c r="N3" s="3" t="s">
        <v>68</v>
      </c>
      <c r="O3" s="3" t="s">
        <v>69</v>
      </c>
      <c r="P3" s="3" t="s">
        <v>70</v>
      </c>
      <c r="Q3" s="23" t="s">
        <v>71</v>
      </c>
      <c r="R3" s="3" t="s">
        <v>72</v>
      </c>
      <c r="S3" s="3" t="s">
        <v>73</v>
      </c>
      <c r="T3" s="3" t="s">
        <v>74</v>
      </c>
      <c r="U3" s="3" t="s">
        <v>75</v>
      </c>
      <c r="V3" s="3" t="s">
        <v>76</v>
      </c>
      <c r="W3" s="3" t="s">
        <v>77</v>
      </c>
      <c r="X3" s="3" t="s">
        <v>121</v>
      </c>
    </row>
    <row r="4" spans="1:24" ht="18" x14ac:dyDescent="0.35">
      <c r="A4" s="4">
        <v>1</v>
      </c>
      <c r="B4" s="4" t="s">
        <v>182</v>
      </c>
      <c r="C4" s="10" t="s">
        <v>0</v>
      </c>
      <c r="D4" s="27">
        <v>52</v>
      </c>
      <c r="E4" s="11">
        <v>37</v>
      </c>
      <c r="F4" s="11">
        <v>48</v>
      </c>
      <c r="G4" s="11">
        <v>4</v>
      </c>
      <c r="H4" s="11">
        <v>3</v>
      </c>
      <c r="I4" s="11">
        <v>140.54</v>
      </c>
      <c r="J4" s="20">
        <v>1</v>
      </c>
      <c r="K4" s="55"/>
      <c r="L4" s="22">
        <v>1</v>
      </c>
      <c r="M4" s="4" t="s">
        <v>63</v>
      </c>
      <c r="N4" s="3">
        <v>4</v>
      </c>
      <c r="O4" s="3">
        <v>0</v>
      </c>
      <c r="P4" s="3">
        <v>35</v>
      </c>
      <c r="Q4" s="24">
        <v>2</v>
      </c>
      <c r="R4" s="3">
        <v>8.75</v>
      </c>
      <c r="S4" s="3">
        <v>14</v>
      </c>
      <c r="T4" s="3">
        <v>3</v>
      </c>
      <c r="U4" s="3">
        <v>1</v>
      </c>
      <c r="V4" s="3">
        <v>5</v>
      </c>
      <c r="W4" s="3">
        <v>1</v>
      </c>
      <c r="X4" s="3"/>
    </row>
    <row r="5" spans="1:24" ht="18" x14ac:dyDescent="0.35">
      <c r="A5" s="4">
        <v>1</v>
      </c>
      <c r="B5" s="4" t="s">
        <v>1</v>
      </c>
      <c r="C5" s="10" t="s">
        <v>2</v>
      </c>
      <c r="D5" s="27">
        <v>1</v>
      </c>
      <c r="E5" s="11">
        <v>5</v>
      </c>
      <c r="F5" s="11">
        <v>13</v>
      </c>
      <c r="G5" s="11">
        <v>0</v>
      </c>
      <c r="H5" s="11">
        <v>0</v>
      </c>
      <c r="I5" s="11">
        <v>20</v>
      </c>
      <c r="J5" s="20"/>
      <c r="K5" s="55"/>
      <c r="L5" s="22">
        <v>1</v>
      </c>
      <c r="M5" s="4" t="s">
        <v>28</v>
      </c>
      <c r="N5" s="3">
        <v>3</v>
      </c>
      <c r="O5" s="3">
        <v>0</v>
      </c>
      <c r="P5" s="3">
        <v>13</v>
      </c>
      <c r="Q5" s="24">
        <v>1</v>
      </c>
      <c r="R5" s="3">
        <v>4.33</v>
      </c>
      <c r="S5" s="3">
        <v>14</v>
      </c>
      <c r="T5" s="3">
        <v>2</v>
      </c>
      <c r="U5" s="3">
        <v>0</v>
      </c>
      <c r="V5" s="3">
        <v>0</v>
      </c>
      <c r="W5" s="3">
        <v>0</v>
      </c>
      <c r="X5" s="4"/>
    </row>
    <row r="6" spans="1:24" ht="18" x14ac:dyDescent="0.35">
      <c r="A6" s="4">
        <v>1</v>
      </c>
      <c r="B6" s="4" t="s">
        <v>183</v>
      </c>
      <c r="C6" s="10" t="s">
        <v>3</v>
      </c>
      <c r="D6" s="27">
        <v>36</v>
      </c>
      <c r="E6" s="11">
        <v>26</v>
      </c>
      <c r="F6" s="11">
        <v>46</v>
      </c>
      <c r="G6" s="11">
        <v>3</v>
      </c>
      <c r="H6" s="11">
        <v>2</v>
      </c>
      <c r="I6" s="11">
        <v>138.46</v>
      </c>
      <c r="J6" s="20">
        <v>2</v>
      </c>
      <c r="K6" s="56"/>
      <c r="L6" s="22">
        <v>1</v>
      </c>
      <c r="M6" s="4" t="s">
        <v>47</v>
      </c>
      <c r="N6" s="3">
        <v>3</v>
      </c>
      <c r="O6" s="3">
        <v>1</v>
      </c>
      <c r="P6" s="3">
        <v>6</v>
      </c>
      <c r="Q6" s="24">
        <v>2</v>
      </c>
      <c r="R6" s="3">
        <v>2</v>
      </c>
      <c r="S6" s="3">
        <v>13</v>
      </c>
      <c r="T6" s="3">
        <v>0</v>
      </c>
      <c r="U6" s="3">
        <v>0</v>
      </c>
      <c r="V6" s="3">
        <v>0</v>
      </c>
      <c r="W6" s="3">
        <v>0</v>
      </c>
      <c r="X6" s="3">
        <v>2</v>
      </c>
    </row>
    <row r="7" spans="1:24" ht="18" x14ac:dyDescent="0.35">
      <c r="A7" s="4">
        <v>1</v>
      </c>
      <c r="B7" s="4" t="s">
        <v>4</v>
      </c>
      <c r="C7" s="10" t="s">
        <v>5</v>
      </c>
      <c r="D7" s="27">
        <v>2</v>
      </c>
      <c r="E7" s="11">
        <v>4</v>
      </c>
      <c r="F7" s="11">
        <v>9</v>
      </c>
      <c r="G7" s="11">
        <v>0</v>
      </c>
      <c r="H7" s="11">
        <v>0</v>
      </c>
      <c r="I7" s="11">
        <v>50</v>
      </c>
      <c r="J7" s="20">
        <v>3</v>
      </c>
      <c r="K7" s="56"/>
      <c r="L7" s="22">
        <v>1</v>
      </c>
      <c r="M7" s="4" t="s">
        <v>64</v>
      </c>
      <c r="N7" s="3">
        <v>4</v>
      </c>
      <c r="O7" s="3">
        <v>1</v>
      </c>
      <c r="P7" s="3">
        <v>27</v>
      </c>
      <c r="Q7" s="24">
        <v>3</v>
      </c>
      <c r="R7" s="3">
        <v>6.75</v>
      </c>
      <c r="S7" s="3">
        <v>14</v>
      </c>
      <c r="T7" s="3">
        <v>2</v>
      </c>
      <c r="U7" s="3">
        <v>2</v>
      </c>
      <c r="V7" s="3">
        <v>0</v>
      </c>
      <c r="W7" s="3">
        <v>0</v>
      </c>
      <c r="X7" s="3">
        <v>1</v>
      </c>
    </row>
    <row r="8" spans="1:24" ht="18" x14ac:dyDescent="0.35">
      <c r="A8" s="4">
        <v>1</v>
      </c>
      <c r="B8" s="4" t="s">
        <v>6</v>
      </c>
      <c r="C8" s="10" t="s">
        <v>3</v>
      </c>
      <c r="D8" s="27">
        <v>0</v>
      </c>
      <c r="E8" s="11">
        <v>2</v>
      </c>
      <c r="F8" s="11">
        <v>3</v>
      </c>
      <c r="G8" s="11">
        <v>0</v>
      </c>
      <c r="H8" s="11">
        <v>0</v>
      </c>
      <c r="I8" s="11">
        <v>0</v>
      </c>
      <c r="J8" s="20"/>
      <c r="K8" s="56"/>
      <c r="L8" s="22">
        <v>1</v>
      </c>
      <c r="M8" s="4" t="s">
        <v>65</v>
      </c>
      <c r="N8" s="3">
        <v>1</v>
      </c>
      <c r="O8" s="3">
        <v>0</v>
      </c>
      <c r="P8" s="3">
        <v>3</v>
      </c>
      <c r="Q8" s="24">
        <v>1</v>
      </c>
      <c r="R8" s="3">
        <v>3</v>
      </c>
      <c r="S8" s="3">
        <v>3</v>
      </c>
      <c r="T8" s="3">
        <v>0</v>
      </c>
      <c r="U8" s="3">
        <v>0</v>
      </c>
      <c r="V8" s="3">
        <v>0</v>
      </c>
      <c r="W8" s="3">
        <v>0</v>
      </c>
      <c r="X8" s="4"/>
    </row>
    <row r="9" spans="1:24" ht="18" x14ac:dyDescent="0.35">
      <c r="A9" s="4">
        <v>1</v>
      </c>
      <c r="B9" s="4" t="s">
        <v>64</v>
      </c>
      <c r="C9" s="4"/>
      <c r="D9" s="25"/>
      <c r="E9" s="4"/>
      <c r="F9" s="4"/>
      <c r="G9" s="4"/>
      <c r="H9" s="4"/>
      <c r="I9" s="4"/>
      <c r="J9" s="20"/>
      <c r="K9" s="56"/>
      <c r="L9" s="22">
        <v>1</v>
      </c>
      <c r="M9" s="4" t="s">
        <v>66</v>
      </c>
      <c r="N9" s="3">
        <v>1</v>
      </c>
      <c r="O9" s="3">
        <v>0</v>
      </c>
      <c r="P9" s="3">
        <v>7</v>
      </c>
      <c r="Q9" s="24">
        <v>0</v>
      </c>
      <c r="R9" s="3">
        <v>7</v>
      </c>
      <c r="S9" s="3">
        <v>2</v>
      </c>
      <c r="T9" s="3">
        <v>1</v>
      </c>
      <c r="U9" s="3">
        <v>0</v>
      </c>
      <c r="V9" s="3">
        <v>0</v>
      </c>
      <c r="W9" s="3">
        <v>0</v>
      </c>
      <c r="X9" s="4"/>
    </row>
    <row r="10" spans="1:24" ht="18" x14ac:dyDescent="0.35">
      <c r="A10" s="4">
        <v>1</v>
      </c>
      <c r="B10" s="4" t="s">
        <v>66</v>
      </c>
      <c r="C10" s="4"/>
      <c r="D10" s="25"/>
      <c r="E10" s="4"/>
      <c r="F10" s="4"/>
      <c r="G10" s="4"/>
      <c r="H10" s="4"/>
      <c r="I10" s="4"/>
      <c r="J10" s="20"/>
      <c r="K10" s="56"/>
      <c r="L10" s="22">
        <v>2</v>
      </c>
      <c r="M10" s="4" t="s">
        <v>63</v>
      </c>
      <c r="N10" s="3">
        <v>4</v>
      </c>
      <c r="O10" s="3">
        <v>0</v>
      </c>
      <c r="P10" s="3">
        <v>31</v>
      </c>
      <c r="Q10" s="24">
        <v>1</v>
      </c>
      <c r="R10" s="3">
        <v>7.75</v>
      </c>
      <c r="S10" s="3">
        <v>11</v>
      </c>
      <c r="T10" s="3">
        <v>4</v>
      </c>
      <c r="U10" s="3">
        <v>0</v>
      </c>
      <c r="V10" s="3">
        <v>1</v>
      </c>
      <c r="W10" s="3">
        <v>0</v>
      </c>
      <c r="X10" s="4"/>
    </row>
    <row r="11" spans="1:24" ht="18" x14ac:dyDescent="0.35">
      <c r="A11" s="4">
        <v>1</v>
      </c>
      <c r="B11" s="4" t="s">
        <v>65</v>
      </c>
      <c r="C11" s="4"/>
      <c r="D11" s="25"/>
      <c r="E11" s="4"/>
      <c r="F11" s="4"/>
      <c r="G11" s="4"/>
      <c r="H11" s="4"/>
      <c r="I11" s="4"/>
      <c r="J11" s="20"/>
      <c r="K11" s="56"/>
      <c r="L11" s="22">
        <v>2</v>
      </c>
      <c r="M11" s="4" t="s">
        <v>28</v>
      </c>
      <c r="N11" s="3">
        <v>4</v>
      </c>
      <c r="O11" s="3">
        <v>0</v>
      </c>
      <c r="P11" s="3">
        <v>19</v>
      </c>
      <c r="Q11" s="24">
        <v>0</v>
      </c>
      <c r="R11" s="3">
        <v>4.75</v>
      </c>
      <c r="S11" s="3">
        <v>11</v>
      </c>
      <c r="T11" s="3">
        <v>1</v>
      </c>
      <c r="U11" s="3">
        <v>0</v>
      </c>
      <c r="V11" s="3">
        <v>1</v>
      </c>
      <c r="W11" s="3">
        <v>1</v>
      </c>
      <c r="X11" s="4"/>
    </row>
    <row r="12" spans="1:24" ht="18" x14ac:dyDescent="0.35">
      <c r="A12" s="4">
        <v>1</v>
      </c>
      <c r="B12" s="4" t="s">
        <v>47</v>
      </c>
      <c r="C12" s="4"/>
      <c r="D12" s="25"/>
      <c r="E12" s="4"/>
      <c r="F12" s="4"/>
      <c r="G12" s="4"/>
      <c r="H12" s="4"/>
      <c r="I12" s="4"/>
      <c r="J12" s="20"/>
      <c r="K12" s="56"/>
      <c r="L12" s="22">
        <v>2</v>
      </c>
      <c r="M12" s="4" t="s">
        <v>47</v>
      </c>
      <c r="N12" s="3">
        <v>4</v>
      </c>
      <c r="O12" s="3">
        <v>0</v>
      </c>
      <c r="P12" s="3">
        <v>14</v>
      </c>
      <c r="Q12" s="24">
        <v>3</v>
      </c>
      <c r="R12" s="3">
        <v>3.5</v>
      </c>
      <c r="S12" s="3">
        <v>15</v>
      </c>
      <c r="T12" s="3">
        <v>1</v>
      </c>
      <c r="U12" s="3">
        <v>0</v>
      </c>
      <c r="V12" s="3">
        <v>0</v>
      </c>
      <c r="W12" s="3">
        <v>0</v>
      </c>
      <c r="X12" s="4">
        <v>1</v>
      </c>
    </row>
    <row r="13" spans="1:24" ht="18" x14ac:dyDescent="0.35">
      <c r="A13" s="4">
        <v>1</v>
      </c>
      <c r="B13" s="4" t="s">
        <v>20</v>
      </c>
      <c r="C13" s="4"/>
      <c r="D13" s="25"/>
      <c r="E13" s="4"/>
      <c r="F13" s="4"/>
      <c r="G13" s="4"/>
      <c r="H13" s="4"/>
      <c r="I13" s="4"/>
      <c r="J13" s="20"/>
      <c r="K13" s="56"/>
      <c r="L13" s="22">
        <v>2</v>
      </c>
      <c r="M13" s="4" t="s">
        <v>64</v>
      </c>
      <c r="N13" s="3">
        <v>4</v>
      </c>
      <c r="O13" s="3">
        <v>0</v>
      </c>
      <c r="P13" s="3">
        <v>24</v>
      </c>
      <c r="Q13" s="24">
        <v>2</v>
      </c>
      <c r="R13" s="3">
        <v>6</v>
      </c>
      <c r="S13" s="3">
        <v>11</v>
      </c>
      <c r="T13" s="3">
        <v>1</v>
      </c>
      <c r="U13" s="3">
        <v>1</v>
      </c>
      <c r="V13" s="3">
        <v>1</v>
      </c>
      <c r="W13" s="3">
        <v>0</v>
      </c>
      <c r="X13" s="4">
        <v>2</v>
      </c>
    </row>
    <row r="14" spans="1:24" ht="18" x14ac:dyDescent="0.35">
      <c r="A14" s="4">
        <v>1</v>
      </c>
      <c r="B14" s="4" t="s">
        <v>7</v>
      </c>
      <c r="C14" s="4"/>
      <c r="D14" s="25"/>
      <c r="E14" s="4"/>
      <c r="F14" s="4"/>
      <c r="G14" s="4"/>
      <c r="H14" s="4"/>
      <c r="I14" s="4"/>
      <c r="J14" s="20"/>
      <c r="K14" s="56"/>
      <c r="L14" s="22">
        <v>2</v>
      </c>
      <c r="M14" s="4" t="s">
        <v>66</v>
      </c>
      <c r="N14" s="3">
        <v>2</v>
      </c>
      <c r="O14" s="3">
        <v>0</v>
      </c>
      <c r="P14" s="3">
        <v>10</v>
      </c>
      <c r="Q14" s="24">
        <v>0</v>
      </c>
      <c r="R14" s="3">
        <v>5</v>
      </c>
      <c r="S14" s="3">
        <v>5</v>
      </c>
      <c r="T14" s="3">
        <v>1</v>
      </c>
      <c r="U14" s="3">
        <v>0</v>
      </c>
      <c r="V14" s="3">
        <v>0</v>
      </c>
      <c r="W14" s="3">
        <v>0</v>
      </c>
      <c r="X14" s="4"/>
    </row>
    <row r="15" spans="1:24" ht="36" x14ac:dyDescent="0.35">
      <c r="A15" s="4">
        <v>2</v>
      </c>
      <c r="B15" s="4" t="s">
        <v>185</v>
      </c>
      <c r="C15" s="10" t="s">
        <v>9</v>
      </c>
      <c r="D15" s="27">
        <v>13</v>
      </c>
      <c r="E15" s="11">
        <v>12</v>
      </c>
      <c r="F15" s="11">
        <v>15</v>
      </c>
      <c r="G15" s="11">
        <v>1</v>
      </c>
      <c r="H15" s="11">
        <v>1</v>
      </c>
      <c r="I15" s="11">
        <v>108.33</v>
      </c>
      <c r="J15" s="20">
        <v>3</v>
      </c>
      <c r="K15" s="56"/>
      <c r="L15" s="22">
        <v>2</v>
      </c>
      <c r="M15" s="4" t="s">
        <v>65</v>
      </c>
      <c r="N15" s="3">
        <v>2</v>
      </c>
      <c r="O15" s="3">
        <v>0</v>
      </c>
      <c r="P15" s="3">
        <v>11</v>
      </c>
      <c r="Q15" s="24">
        <v>1</v>
      </c>
      <c r="R15" s="3">
        <v>5.5</v>
      </c>
      <c r="S15" s="3">
        <v>6</v>
      </c>
      <c r="T15" s="3">
        <v>0</v>
      </c>
      <c r="U15" s="3">
        <v>1</v>
      </c>
      <c r="V15" s="3">
        <v>0</v>
      </c>
      <c r="W15" s="3">
        <v>0</v>
      </c>
      <c r="X15" s="4"/>
    </row>
    <row r="16" spans="1:24" ht="36" x14ac:dyDescent="0.35">
      <c r="A16" s="4">
        <v>2</v>
      </c>
      <c r="B16" s="4" t="s">
        <v>1</v>
      </c>
      <c r="C16" s="10" t="s">
        <v>10</v>
      </c>
      <c r="D16" s="27">
        <v>4</v>
      </c>
      <c r="E16" s="11">
        <v>3</v>
      </c>
      <c r="F16" s="11">
        <v>7</v>
      </c>
      <c r="G16" s="11">
        <v>1</v>
      </c>
      <c r="H16" s="11">
        <v>0</v>
      </c>
      <c r="I16" s="11">
        <v>133.33000000000001</v>
      </c>
      <c r="J16" s="20"/>
      <c r="K16" s="56"/>
      <c r="L16" s="22">
        <v>3</v>
      </c>
      <c r="M16" s="4" t="s">
        <v>63</v>
      </c>
      <c r="N16" s="4">
        <v>4</v>
      </c>
      <c r="O16" s="4">
        <v>0</v>
      </c>
      <c r="P16" s="4">
        <v>9</v>
      </c>
      <c r="Q16" s="25">
        <v>4</v>
      </c>
      <c r="R16" s="4">
        <v>2.25</v>
      </c>
      <c r="S16" s="4">
        <v>17</v>
      </c>
      <c r="T16" s="4">
        <v>0</v>
      </c>
      <c r="U16" s="4">
        <v>0</v>
      </c>
      <c r="V16" s="4">
        <v>1</v>
      </c>
      <c r="W16" s="4">
        <v>0</v>
      </c>
      <c r="X16" s="4">
        <v>1</v>
      </c>
    </row>
    <row r="17" spans="1:24" ht="36" x14ac:dyDescent="0.35">
      <c r="A17" s="4">
        <v>2</v>
      </c>
      <c r="B17" s="4" t="s">
        <v>183</v>
      </c>
      <c r="C17" s="10" t="s">
        <v>11</v>
      </c>
      <c r="D17" s="27">
        <v>42</v>
      </c>
      <c r="E17" s="11">
        <v>31</v>
      </c>
      <c r="F17" s="11">
        <v>65</v>
      </c>
      <c r="G17" s="11">
        <v>6</v>
      </c>
      <c r="H17" s="11">
        <v>0</v>
      </c>
      <c r="I17" s="11">
        <v>135.47999999999999</v>
      </c>
      <c r="J17" s="20">
        <v>1</v>
      </c>
      <c r="K17" s="56"/>
      <c r="L17" s="22">
        <v>3</v>
      </c>
      <c r="M17" s="4" t="s">
        <v>28</v>
      </c>
      <c r="N17" s="4">
        <v>4</v>
      </c>
      <c r="O17" s="4">
        <v>0</v>
      </c>
      <c r="P17" s="4">
        <v>25</v>
      </c>
      <c r="Q17" s="25">
        <v>0</v>
      </c>
      <c r="R17" s="4">
        <v>6.25</v>
      </c>
      <c r="S17" s="4">
        <v>11</v>
      </c>
      <c r="T17" s="4">
        <v>1</v>
      </c>
      <c r="U17" s="4">
        <v>1</v>
      </c>
      <c r="V17" s="4">
        <v>0</v>
      </c>
      <c r="W17" s="4">
        <v>0</v>
      </c>
      <c r="X17" s="4"/>
    </row>
    <row r="18" spans="1:24" ht="18" x14ac:dyDescent="0.35">
      <c r="A18" s="4">
        <v>2</v>
      </c>
      <c r="B18" s="4" t="s">
        <v>12</v>
      </c>
      <c r="C18" s="10" t="s">
        <v>13</v>
      </c>
      <c r="D18" s="27">
        <v>20</v>
      </c>
      <c r="E18" s="11">
        <v>18</v>
      </c>
      <c r="F18" s="11">
        <v>26</v>
      </c>
      <c r="G18" s="11">
        <v>2</v>
      </c>
      <c r="H18" s="11">
        <v>1</v>
      </c>
      <c r="I18" s="11">
        <v>111.11</v>
      </c>
      <c r="J18" s="20">
        <v>2</v>
      </c>
      <c r="K18" s="56"/>
      <c r="L18" s="22">
        <v>3</v>
      </c>
      <c r="M18" s="4" t="s">
        <v>47</v>
      </c>
      <c r="N18" s="4">
        <v>4</v>
      </c>
      <c r="O18" s="4">
        <v>0</v>
      </c>
      <c r="P18" s="4">
        <v>25</v>
      </c>
      <c r="Q18" s="25">
        <v>0</v>
      </c>
      <c r="R18" s="4">
        <v>6.25</v>
      </c>
      <c r="S18" s="4">
        <v>14</v>
      </c>
      <c r="T18" s="4">
        <v>1</v>
      </c>
      <c r="U18" s="4">
        <v>1</v>
      </c>
      <c r="V18" s="4">
        <v>1</v>
      </c>
      <c r="W18" s="4">
        <v>0</v>
      </c>
      <c r="X18" s="4"/>
    </row>
    <row r="19" spans="1:24" ht="36" x14ac:dyDescent="0.35">
      <c r="A19" s="4">
        <v>2</v>
      </c>
      <c r="B19" s="4" t="s">
        <v>4</v>
      </c>
      <c r="C19" s="10" t="s">
        <v>14</v>
      </c>
      <c r="D19" s="27">
        <v>7</v>
      </c>
      <c r="E19" s="11">
        <v>8</v>
      </c>
      <c r="F19" s="11">
        <v>16</v>
      </c>
      <c r="G19" s="11">
        <v>1</v>
      </c>
      <c r="H19" s="11">
        <v>0</v>
      </c>
      <c r="I19" s="11">
        <v>87.5</v>
      </c>
      <c r="J19" s="20"/>
      <c r="K19" s="56"/>
      <c r="L19" s="22">
        <v>3</v>
      </c>
      <c r="M19" s="4" t="s">
        <v>64</v>
      </c>
      <c r="N19" s="4">
        <v>4</v>
      </c>
      <c r="O19" s="4">
        <v>1</v>
      </c>
      <c r="P19" s="4">
        <v>14</v>
      </c>
      <c r="Q19" s="25">
        <v>2</v>
      </c>
      <c r="R19" s="4">
        <v>3.5</v>
      </c>
      <c r="S19" s="4">
        <v>19</v>
      </c>
      <c r="T19" s="4">
        <v>1</v>
      </c>
      <c r="U19" s="4">
        <v>1</v>
      </c>
      <c r="V19" s="4">
        <v>0</v>
      </c>
      <c r="W19" s="4">
        <v>0</v>
      </c>
      <c r="X19" s="4">
        <v>2</v>
      </c>
    </row>
    <row r="20" spans="1:24" ht="18" x14ac:dyDescent="0.35">
      <c r="A20" s="4">
        <v>2</v>
      </c>
      <c r="B20" s="4" t="s">
        <v>6</v>
      </c>
      <c r="C20" s="10" t="s">
        <v>15</v>
      </c>
      <c r="D20" s="27">
        <v>3</v>
      </c>
      <c r="E20" s="11">
        <v>9</v>
      </c>
      <c r="F20" s="11">
        <v>7</v>
      </c>
      <c r="G20" s="11">
        <v>0</v>
      </c>
      <c r="H20" s="11">
        <v>0</v>
      </c>
      <c r="I20" s="11">
        <v>33.33</v>
      </c>
      <c r="J20" s="20"/>
      <c r="K20" s="56"/>
      <c r="L20" s="22">
        <v>3</v>
      </c>
      <c r="M20" s="4" t="s">
        <v>26</v>
      </c>
      <c r="N20" s="4">
        <v>1</v>
      </c>
      <c r="O20" s="4">
        <v>0</v>
      </c>
      <c r="P20" s="4">
        <v>11</v>
      </c>
      <c r="Q20" s="25">
        <v>0</v>
      </c>
      <c r="R20" s="4">
        <v>11</v>
      </c>
      <c r="S20" s="4">
        <v>3</v>
      </c>
      <c r="T20" s="4">
        <v>1</v>
      </c>
      <c r="U20" s="4">
        <v>1</v>
      </c>
      <c r="V20" s="4">
        <v>0</v>
      </c>
      <c r="W20" s="4">
        <v>0</v>
      </c>
      <c r="X20" s="4"/>
    </row>
    <row r="21" spans="1:24" ht="36" x14ac:dyDescent="0.35">
      <c r="A21" s="4">
        <v>2</v>
      </c>
      <c r="B21" s="4" t="s">
        <v>16</v>
      </c>
      <c r="C21" s="10" t="s">
        <v>17</v>
      </c>
      <c r="D21" s="27">
        <v>7</v>
      </c>
      <c r="E21" s="11">
        <v>12</v>
      </c>
      <c r="F21" s="11">
        <v>24</v>
      </c>
      <c r="G21" s="11">
        <v>1</v>
      </c>
      <c r="H21" s="11">
        <v>0</v>
      </c>
      <c r="I21" s="11">
        <v>58.33</v>
      </c>
      <c r="J21" s="20"/>
      <c r="K21" s="56"/>
      <c r="L21" s="22">
        <v>3</v>
      </c>
      <c r="M21" s="4" t="s">
        <v>65</v>
      </c>
      <c r="N21" s="4">
        <v>3</v>
      </c>
      <c r="O21" s="4">
        <v>0</v>
      </c>
      <c r="P21" s="4">
        <v>25</v>
      </c>
      <c r="Q21" s="25">
        <v>1</v>
      </c>
      <c r="R21" s="4">
        <v>8.33</v>
      </c>
      <c r="S21" s="4">
        <v>5</v>
      </c>
      <c r="T21" s="4">
        <v>0</v>
      </c>
      <c r="U21" s="4">
        <v>2</v>
      </c>
      <c r="V21" s="4">
        <v>1</v>
      </c>
      <c r="W21" s="4">
        <v>0</v>
      </c>
      <c r="X21" s="4"/>
    </row>
    <row r="22" spans="1:24" ht="36" x14ac:dyDescent="0.35">
      <c r="A22" s="4">
        <v>2</v>
      </c>
      <c r="B22" s="4" t="s">
        <v>18</v>
      </c>
      <c r="C22" s="10" t="s">
        <v>19</v>
      </c>
      <c r="D22" s="27">
        <v>0</v>
      </c>
      <c r="E22" s="11">
        <v>1</v>
      </c>
      <c r="F22" s="11">
        <v>1</v>
      </c>
      <c r="G22" s="11">
        <v>0</v>
      </c>
      <c r="H22" s="11">
        <v>0</v>
      </c>
      <c r="I22" s="11">
        <v>0</v>
      </c>
      <c r="J22" s="20"/>
      <c r="K22" s="56"/>
      <c r="L22" s="22">
        <v>4</v>
      </c>
      <c r="M22" s="1" t="s">
        <v>29</v>
      </c>
      <c r="N22" s="4"/>
      <c r="O22" s="4"/>
      <c r="P22" s="4"/>
      <c r="Q22" s="25"/>
      <c r="R22" s="4"/>
      <c r="S22" s="4"/>
      <c r="T22" s="4"/>
      <c r="U22" s="4"/>
      <c r="V22" s="4"/>
      <c r="W22" s="4"/>
      <c r="X22" s="4"/>
    </row>
    <row r="23" spans="1:24" ht="54" x14ac:dyDescent="0.35">
      <c r="A23" s="4">
        <v>2</v>
      </c>
      <c r="B23" s="4" t="s">
        <v>20</v>
      </c>
      <c r="C23" s="10" t="s">
        <v>21</v>
      </c>
      <c r="D23" s="27">
        <v>9</v>
      </c>
      <c r="E23" s="11">
        <v>13</v>
      </c>
      <c r="F23" s="11">
        <v>26</v>
      </c>
      <c r="G23" s="11">
        <v>1</v>
      </c>
      <c r="H23" s="11">
        <v>0</v>
      </c>
      <c r="I23" s="11">
        <v>69.23</v>
      </c>
      <c r="J23" s="20"/>
      <c r="K23" s="56"/>
      <c r="L23" s="22">
        <v>5</v>
      </c>
      <c r="M23" s="4" t="s">
        <v>63</v>
      </c>
      <c r="N23" s="4">
        <v>4</v>
      </c>
      <c r="O23" s="4">
        <v>0</v>
      </c>
      <c r="P23" s="4">
        <v>36</v>
      </c>
      <c r="Q23" s="25">
        <v>3</v>
      </c>
      <c r="R23" s="4">
        <v>9</v>
      </c>
      <c r="S23" s="4">
        <v>12</v>
      </c>
      <c r="T23" s="4">
        <v>3</v>
      </c>
      <c r="U23" s="4">
        <v>2</v>
      </c>
      <c r="V23" s="4">
        <v>5</v>
      </c>
      <c r="W23" s="4">
        <v>0</v>
      </c>
      <c r="X23" s="4">
        <v>2</v>
      </c>
    </row>
    <row r="24" spans="1:24" ht="36" x14ac:dyDescent="0.35">
      <c r="A24" s="4">
        <v>2</v>
      </c>
      <c r="B24" s="4" t="s">
        <v>22</v>
      </c>
      <c r="C24" s="10" t="s">
        <v>23</v>
      </c>
      <c r="D24" s="27">
        <v>0</v>
      </c>
      <c r="E24" s="11">
        <v>1</v>
      </c>
      <c r="F24" s="11">
        <v>1</v>
      </c>
      <c r="G24" s="11">
        <v>0</v>
      </c>
      <c r="H24" s="11">
        <v>0</v>
      </c>
      <c r="I24" s="11">
        <v>0</v>
      </c>
      <c r="J24" s="20"/>
      <c r="K24" s="56"/>
      <c r="L24" s="22">
        <v>5</v>
      </c>
      <c r="M24" s="4" t="s">
        <v>47</v>
      </c>
      <c r="N24" s="4">
        <v>4</v>
      </c>
      <c r="O24" s="4">
        <v>1</v>
      </c>
      <c r="P24" s="4">
        <v>7</v>
      </c>
      <c r="Q24" s="25">
        <v>3</v>
      </c>
      <c r="R24" s="4">
        <v>1.75</v>
      </c>
      <c r="S24" s="4">
        <v>20</v>
      </c>
      <c r="T24" s="4">
        <v>1</v>
      </c>
      <c r="U24" s="4">
        <v>0</v>
      </c>
      <c r="V24" s="4">
        <v>0</v>
      </c>
      <c r="W24" s="4">
        <v>0</v>
      </c>
      <c r="X24" s="4">
        <v>1</v>
      </c>
    </row>
    <row r="25" spans="1:24" ht="18" x14ac:dyDescent="0.35">
      <c r="A25" s="4">
        <v>2</v>
      </c>
      <c r="B25" s="4" t="s">
        <v>7</v>
      </c>
      <c r="C25" s="10" t="s">
        <v>3</v>
      </c>
      <c r="D25" s="27">
        <v>7</v>
      </c>
      <c r="E25" s="11">
        <v>7</v>
      </c>
      <c r="F25" s="11">
        <v>7</v>
      </c>
      <c r="G25" s="11">
        <v>0</v>
      </c>
      <c r="H25" s="11">
        <v>0</v>
      </c>
      <c r="I25" s="11">
        <v>100</v>
      </c>
      <c r="J25" s="20"/>
      <c r="K25" s="56"/>
      <c r="L25" s="22">
        <v>5</v>
      </c>
      <c r="M25" s="4" t="s">
        <v>65</v>
      </c>
      <c r="N25" s="4">
        <v>3</v>
      </c>
      <c r="O25" s="4">
        <v>1</v>
      </c>
      <c r="P25" s="4">
        <v>15</v>
      </c>
      <c r="Q25" s="25">
        <v>1</v>
      </c>
      <c r="R25" s="4">
        <v>5</v>
      </c>
      <c r="S25" s="4">
        <v>11</v>
      </c>
      <c r="T25" s="4">
        <v>0</v>
      </c>
      <c r="U25" s="4">
        <v>1</v>
      </c>
      <c r="V25" s="4">
        <v>0</v>
      </c>
      <c r="W25" s="4">
        <v>0</v>
      </c>
      <c r="X25" s="4"/>
    </row>
    <row r="26" spans="1:24" ht="36" x14ac:dyDescent="0.35">
      <c r="A26" s="4">
        <v>3</v>
      </c>
      <c r="B26" s="4" t="s">
        <v>185</v>
      </c>
      <c r="C26" s="10" t="s">
        <v>24</v>
      </c>
      <c r="D26" s="27">
        <v>3</v>
      </c>
      <c r="E26" s="11">
        <v>6</v>
      </c>
      <c r="F26" s="11">
        <v>12</v>
      </c>
      <c r="G26" s="11">
        <v>0</v>
      </c>
      <c r="H26" s="11">
        <v>0</v>
      </c>
      <c r="I26" s="11">
        <v>50</v>
      </c>
      <c r="J26" s="20"/>
      <c r="K26" s="56"/>
      <c r="L26" s="22">
        <v>5</v>
      </c>
      <c r="M26" s="4" t="s">
        <v>64</v>
      </c>
      <c r="N26" s="4">
        <v>2</v>
      </c>
      <c r="O26" s="4">
        <v>0</v>
      </c>
      <c r="P26" s="4">
        <v>13</v>
      </c>
      <c r="Q26" s="25">
        <v>0</v>
      </c>
      <c r="R26" s="4">
        <v>6.5</v>
      </c>
      <c r="S26" s="4">
        <v>8</v>
      </c>
      <c r="T26" s="4">
        <v>1</v>
      </c>
      <c r="U26" s="4">
        <v>1</v>
      </c>
      <c r="V26" s="4">
        <v>1</v>
      </c>
      <c r="W26" s="4">
        <v>0</v>
      </c>
      <c r="X26" s="4"/>
    </row>
    <row r="27" spans="1:24" ht="18" x14ac:dyDescent="0.35">
      <c r="A27" s="4">
        <v>3</v>
      </c>
      <c r="B27" s="4" t="s">
        <v>1</v>
      </c>
      <c r="C27" s="10" t="s">
        <v>27</v>
      </c>
      <c r="D27" s="27">
        <v>0</v>
      </c>
      <c r="E27" s="11">
        <v>1</v>
      </c>
      <c r="F27" s="11">
        <v>1</v>
      </c>
      <c r="G27" s="11">
        <v>0</v>
      </c>
      <c r="H27" s="11">
        <v>0</v>
      </c>
      <c r="I27" s="11">
        <v>0</v>
      </c>
      <c r="J27" s="20"/>
      <c r="K27" s="56"/>
      <c r="L27" s="22">
        <v>5</v>
      </c>
      <c r="M27" s="4" t="s">
        <v>81</v>
      </c>
      <c r="N27" s="4">
        <v>4</v>
      </c>
      <c r="O27" s="4">
        <v>0</v>
      </c>
      <c r="P27" s="4">
        <v>32</v>
      </c>
      <c r="Q27" s="25">
        <v>2</v>
      </c>
      <c r="R27" s="4">
        <v>8</v>
      </c>
      <c r="S27" s="4">
        <v>11</v>
      </c>
      <c r="T27" s="4">
        <v>2</v>
      </c>
      <c r="U27" s="4">
        <v>2</v>
      </c>
      <c r="V27" s="4">
        <v>1</v>
      </c>
      <c r="W27" s="4">
        <v>1</v>
      </c>
      <c r="X27" s="4"/>
    </row>
    <row r="28" spans="1:24" ht="18" x14ac:dyDescent="0.35">
      <c r="A28" s="4">
        <v>3</v>
      </c>
      <c r="B28" s="4" t="s">
        <v>186</v>
      </c>
      <c r="C28" s="10" t="s">
        <v>25</v>
      </c>
      <c r="D28" s="27">
        <v>18</v>
      </c>
      <c r="E28" s="11">
        <v>20</v>
      </c>
      <c r="F28" s="11">
        <v>38</v>
      </c>
      <c r="G28" s="11">
        <v>1</v>
      </c>
      <c r="H28" s="11">
        <v>1</v>
      </c>
      <c r="I28" s="11">
        <v>90</v>
      </c>
      <c r="J28" s="20">
        <v>3</v>
      </c>
      <c r="K28" s="56"/>
      <c r="L28" s="22">
        <v>5</v>
      </c>
      <c r="M28" s="4" t="s">
        <v>66</v>
      </c>
      <c r="N28" s="4">
        <v>3</v>
      </c>
      <c r="O28" s="4">
        <v>0</v>
      </c>
      <c r="P28" s="4">
        <v>20</v>
      </c>
      <c r="Q28" s="25">
        <v>1</v>
      </c>
      <c r="R28" s="4">
        <v>6.66</v>
      </c>
      <c r="S28" s="4">
        <v>4</v>
      </c>
      <c r="T28" s="4">
        <v>0</v>
      </c>
      <c r="U28" s="4">
        <v>1</v>
      </c>
      <c r="V28" s="4">
        <v>0</v>
      </c>
      <c r="W28" s="4">
        <v>0</v>
      </c>
      <c r="X28" s="4"/>
    </row>
    <row r="29" spans="1:24" ht="18" x14ac:dyDescent="0.35">
      <c r="A29" s="4">
        <v>3</v>
      </c>
      <c r="B29" s="4" t="s">
        <v>4</v>
      </c>
      <c r="C29" s="10" t="s">
        <v>3</v>
      </c>
      <c r="D29" s="27">
        <v>50</v>
      </c>
      <c r="E29" s="11">
        <v>49</v>
      </c>
      <c r="F29" s="11">
        <v>80</v>
      </c>
      <c r="G29" s="11">
        <v>2</v>
      </c>
      <c r="H29" s="11">
        <v>2</v>
      </c>
      <c r="I29" s="11">
        <v>102.04</v>
      </c>
      <c r="J29" s="20">
        <v>1</v>
      </c>
      <c r="K29" s="56"/>
      <c r="L29" s="22">
        <v>6</v>
      </c>
      <c r="M29" s="4" t="s">
        <v>63</v>
      </c>
      <c r="N29" s="4">
        <v>4</v>
      </c>
      <c r="O29" s="4">
        <v>0</v>
      </c>
      <c r="P29" s="4">
        <v>30</v>
      </c>
      <c r="Q29" s="25">
        <v>2</v>
      </c>
      <c r="R29" s="4">
        <v>7.5</v>
      </c>
      <c r="S29" s="4">
        <v>12</v>
      </c>
      <c r="T29" s="4">
        <v>4</v>
      </c>
      <c r="U29" s="4">
        <v>1</v>
      </c>
      <c r="V29" s="4">
        <v>1</v>
      </c>
      <c r="W29" s="4">
        <v>0</v>
      </c>
      <c r="X29" s="4"/>
    </row>
    <row r="30" spans="1:24" ht="18" x14ac:dyDescent="0.35">
      <c r="A30" s="4">
        <v>3</v>
      </c>
      <c r="B30" s="4" t="s">
        <v>6</v>
      </c>
      <c r="C30" s="10" t="s">
        <v>3</v>
      </c>
      <c r="D30" s="27">
        <v>31</v>
      </c>
      <c r="E30" s="11">
        <v>35</v>
      </c>
      <c r="F30" s="11">
        <v>51</v>
      </c>
      <c r="G30" s="11">
        <v>1</v>
      </c>
      <c r="H30" s="11">
        <v>1</v>
      </c>
      <c r="I30" s="11">
        <v>88.57</v>
      </c>
      <c r="J30" s="20">
        <v>2</v>
      </c>
      <c r="K30" s="56"/>
      <c r="L30" s="22">
        <v>6</v>
      </c>
      <c r="M30" s="4" t="s">
        <v>47</v>
      </c>
      <c r="N30" s="4">
        <v>4</v>
      </c>
      <c r="O30" s="4">
        <v>0</v>
      </c>
      <c r="P30" s="4">
        <v>13</v>
      </c>
      <c r="Q30" s="25">
        <v>2</v>
      </c>
      <c r="R30" s="4">
        <v>3.25</v>
      </c>
      <c r="S30" s="4">
        <v>15</v>
      </c>
      <c r="T30" s="4">
        <v>1</v>
      </c>
      <c r="U30" s="4">
        <v>0</v>
      </c>
      <c r="V30" s="4">
        <v>0</v>
      </c>
      <c r="W30" s="4">
        <v>0</v>
      </c>
      <c r="X30" s="4">
        <v>2</v>
      </c>
    </row>
    <row r="31" spans="1:24" ht="18" x14ac:dyDescent="0.35">
      <c r="A31" s="4">
        <v>3</v>
      </c>
      <c r="B31" s="4" t="s">
        <v>16</v>
      </c>
      <c r="C31" s="4"/>
      <c r="D31" s="25"/>
      <c r="E31" s="4"/>
      <c r="F31" s="4"/>
      <c r="G31" s="4"/>
      <c r="H31" s="4"/>
      <c r="I31" s="4"/>
      <c r="J31" s="20"/>
      <c r="K31" s="56"/>
      <c r="L31" s="22">
        <v>6</v>
      </c>
      <c r="M31" s="4" t="s">
        <v>65</v>
      </c>
      <c r="N31" s="4">
        <v>2</v>
      </c>
      <c r="O31" s="4">
        <v>0</v>
      </c>
      <c r="P31" s="4">
        <v>26</v>
      </c>
      <c r="Q31" s="25">
        <v>0</v>
      </c>
      <c r="R31" s="4">
        <v>13</v>
      </c>
      <c r="S31" s="4">
        <v>2</v>
      </c>
      <c r="T31" s="4">
        <v>2</v>
      </c>
      <c r="U31" s="4">
        <v>2</v>
      </c>
      <c r="V31" s="4">
        <v>0</v>
      </c>
      <c r="W31" s="4">
        <v>0</v>
      </c>
      <c r="X31" s="4"/>
    </row>
    <row r="32" spans="1:24" ht="18" x14ac:dyDescent="0.35">
      <c r="A32" s="4">
        <v>3</v>
      </c>
      <c r="B32" s="4" t="s">
        <v>18</v>
      </c>
      <c r="C32" s="4"/>
      <c r="D32" s="25"/>
      <c r="E32" s="4"/>
      <c r="F32" s="4"/>
      <c r="G32" s="4"/>
      <c r="H32" s="4"/>
      <c r="I32" s="4"/>
      <c r="J32" s="20"/>
      <c r="K32" s="56"/>
      <c r="L32" s="22">
        <v>6</v>
      </c>
      <c r="M32" s="4" t="s">
        <v>64</v>
      </c>
      <c r="N32" s="4">
        <v>3</v>
      </c>
      <c r="O32" s="4">
        <v>0</v>
      </c>
      <c r="P32" s="4">
        <v>32</v>
      </c>
      <c r="Q32" s="25">
        <v>1</v>
      </c>
      <c r="R32" s="4">
        <v>10.66</v>
      </c>
      <c r="S32" s="4">
        <v>6</v>
      </c>
      <c r="T32" s="4">
        <v>1</v>
      </c>
      <c r="U32" s="4">
        <v>3</v>
      </c>
      <c r="V32" s="4">
        <v>2</v>
      </c>
      <c r="W32" s="4">
        <v>0</v>
      </c>
      <c r="X32" s="4"/>
    </row>
    <row r="33" spans="1:24" ht="18" x14ac:dyDescent="0.35">
      <c r="A33" s="4">
        <v>3</v>
      </c>
      <c r="B33" s="4" t="s">
        <v>12</v>
      </c>
      <c r="C33" s="4"/>
      <c r="D33" s="25"/>
      <c r="E33" s="4"/>
      <c r="F33" s="4"/>
      <c r="G33" s="4"/>
      <c r="H33" s="4"/>
      <c r="I33" s="4"/>
      <c r="J33" s="20"/>
      <c r="K33" s="56"/>
      <c r="L33" s="22">
        <v>6</v>
      </c>
      <c r="M33" s="4" t="s">
        <v>66</v>
      </c>
      <c r="N33" s="4">
        <v>3</v>
      </c>
      <c r="O33" s="4">
        <v>0</v>
      </c>
      <c r="P33" s="4">
        <v>24</v>
      </c>
      <c r="Q33" s="25">
        <v>0</v>
      </c>
      <c r="R33" s="4">
        <v>8</v>
      </c>
      <c r="S33" s="4">
        <v>5</v>
      </c>
      <c r="T33" s="4">
        <v>2</v>
      </c>
      <c r="U33" s="4">
        <v>1</v>
      </c>
      <c r="V33" s="4">
        <v>0</v>
      </c>
      <c r="W33" s="4">
        <v>0</v>
      </c>
      <c r="X33" s="4"/>
    </row>
    <row r="34" spans="1:24" ht="18" x14ac:dyDescent="0.35">
      <c r="A34" s="4">
        <v>3</v>
      </c>
      <c r="B34" s="4" t="s">
        <v>20</v>
      </c>
      <c r="C34" s="4"/>
      <c r="D34" s="25"/>
      <c r="E34" s="4"/>
      <c r="F34" s="4"/>
      <c r="G34" s="4"/>
      <c r="H34" s="4"/>
      <c r="I34" s="4"/>
      <c r="J34" s="20"/>
      <c r="K34" s="56"/>
      <c r="L34" s="22">
        <v>6</v>
      </c>
      <c r="M34" s="4" t="s">
        <v>81</v>
      </c>
      <c r="N34" s="4">
        <v>4</v>
      </c>
      <c r="O34" s="4">
        <v>0</v>
      </c>
      <c r="P34" s="4">
        <v>19</v>
      </c>
      <c r="Q34" s="25">
        <v>3</v>
      </c>
      <c r="R34" s="4">
        <v>4.75</v>
      </c>
      <c r="S34" s="4">
        <v>11</v>
      </c>
      <c r="T34" s="4">
        <v>0</v>
      </c>
      <c r="U34" s="4">
        <v>1</v>
      </c>
      <c r="V34" s="4">
        <v>0</v>
      </c>
      <c r="W34" s="4">
        <v>0</v>
      </c>
      <c r="X34" s="4">
        <v>1</v>
      </c>
    </row>
    <row r="35" spans="1:24" ht="18" x14ac:dyDescent="0.35">
      <c r="A35" s="4">
        <v>3</v>
      </c>
      <c r="B35" s="4" t="s">
        <v>22</v>
      </c>
      <c r="C35" s="4"/>
      <c r="D35" s="25"/>
      <c r="E35" s="4"/>
      <c r="F35" s="4"/>
      <c r="G35" s="4"/>
      <c r="H35" s="4"/>
      <c r="I35" s="4"/>
      <c r="J35" s="20"/>
      <c r="K35" s="56"/>
      <c r="L35" s="22">
        <v>7</v>
      </c>
      <c r="M35" s="4" t="s">
        <v>63</v>
      </c>
      <c r="N35" s="4">
        <v>4</v>
      </c>
      <c r="O35" s="4">
        <v>0</v>
      </c>
      <c r="P35" s="4">
        <v>37</v>
      </c>
      <c r="Q35" s="25">
        <v>3</v>
      </c>
      <c r="R35" s="4">
        <v>9.25</v>
      </c>
      <c r="S35" s="4">
        <v>12</v>
      </c>
      <c r="T35" s="4">
        <v>4</v>
      </c>
      <c r="U35" s="4">
        <v>2</v>
      </c>
      <c r="V35" s="4">
        <v>2</v>
      </c>
      <c r="W35" s="4">
        <v>0</v>
      </c>
      <c r="X35" s="4">
        <v>1</v>
      </c>
    </row>
    <row r="36" spans="1:24" ht="18" x14ac:dyDescent="0.35">
      <c r="A36" s="4">
        <v>3</v>
      </c>
      <c r="B36" s="4" t="s">
        <v>28</v>
      </c>
      <c r="C36" s="4"/>
      <c r="D36" s="25"/>
      <c r="E36" s="4"/>
      <c r="F36" s="4"/>
      <c r="G36" s="4"/>
      <c r="H36" s="4"/>
      <c r="I36" s="4"/>
      <c r="J36" s="21"/>
      <c r="K36" s="54"/>
      <c r="L36" s="22">
        <v>7</v>
      </c>
      <c r="M36" s="4" t="s">
        <v>47</v>
      </c>
      <c r="N36" s="4">
        <v>4</v>
      </c>
      <c r="O36" s="4">
        <v>0</v>
      </c>
      <c r="P36" s="4">
        <v>29</v>
      </c>
      <c r="Q36" s="25">
        <v>1</v>
      </c>
      <c r="R36" s="4">
        <v>7.25</v>
      </c>
      <c r="S36" s="4">
        <v>11</v>
      </c>
      <c r="T36" s="4">
        <v>3</v>
      </c>
      <c r="U36" s="4">
        <v>1</v>
      </c>
      <c r="V36" s="4">
        <v>0</v>
      </c>
      <c r="W36" s="4">
        <v>0</v>
      </c>
      <c r="X36" s="4"/>
    </row>
    <row r="37" spans="1:24" ht="18" x14ac:dyDescent="0.35">
      <c r="A37" s="4">
        <v>4</v>
      </c>
      <c r="B37" s="12" t="s">
        <v>29</v>
      </c>
      <c r="C37" s="4"/>
      <c r="D37" s="25"/>
      <c r="E37" s="4"/>
      <c r="F37" s="4"/>
      <c r="G37" s="4"/>
      <c r="H37" s="4"/>
      <c r="I37" s="4"/>
      <c r="J37" s="21"/>
      <c r="K37" s="57"/>
      <c r="L37" s="22">
        <v>7</v>
      </c>
      <c r="M37" s="4" t="s">
        <v>65</v>
      </c>
      <c r="N37" s="4">
        <v>3</v>
      </c>
      <c r="O37" s="4">
        <v>0</v>
      </c>
      <c r="P37" s="4">
        <v>21</v>
      </c>
      <c r="Q37" s="25">
        <v>1</v>
      </c>
      <c r="R37" s="4">
        <v>7</v>
      </c>
      <c r="S37" s="4">
        <v>9</v>
      </c>
      <c r="T37" s="4">
        <v>2</v>
      </c>
      <c r="U37" s="4">
        <v>1</v>
      </c>
      <c r="V37" s="4">
        <v>0</v>
      </c>
      <c r="W37" s="4">
        <v>0</v>
      </c>
      <c r="X37" s="4"/>
    </row>
    <row r="38" spans="1:24" ht="36" x14ac:dyDescent="0.35">
      <c r="A38" s="4">
        <v>5</v>
      </c>
      <c r="B38" s="4" t="s">
        <v>185</v>
      </c>
      <c r="C38" s="10" t="s">
        <v>30</v>
      </c>
      <c r="D38" s="27">
        <v>8</v>
      </c>
      <c r="E38" s="11">
        <v>13</v>
      </c>
      <c r="F38" s="11">
        <v>13</v>
      </c>
      <c r="G38" s="11">
        <v>1</v>
      </c>
      <c r="H38" s="11">
        <v>0</v>
      </c>
      <c r="I38" s="11">
        <v>61.53</v>
      </c>
      <c r="J38" s="20"/>
      <c r="K38" s="56"/>
      <c r="L38" s="22">
        <v>7</v>
      </c>
      <c r="M38" s="4" t="s">
        <v>64</v>
      </c>
      <c r="N38" s="4">
        <v>4</v>
      </c>
      <c r="O38" s="4">
        <v>0</v>
      </c>
      <c r="P38" s="4">
        <v>47</v>
      </c>
      <c r="Q38" s="25">
        <v>0</v>
      </c>
      <c r="R38" s="4">
        <v>11.75</v>
      </c>
      <c r="S38" s="4">
        <v>8</v>
      </c>
      <c r="T38" s="4">
        <v>4</v>
      </c>
      <c r="U38" s="4">
        <v>3</v>
      </c>
      <c r="V38" s="4">
        <v>1</v>
      </c>
      <c r="W38" s="4">
        <v>0</v>
      </c>
      <c r="X38" s="4"/>
    </row>
    <row r="39" spans="1:24" ht="36" x14ac:dyDescent="0.35">
      <c r="A39" s="4">
        <v>5</v>
      </c>
      <c r="B39" s="4" t="s">
        <v>1</v>
      </c>
      <c r="C39" s="10" t="s">
        <v>31</v>
      </c>
      <c r="D39" s="27">
        <v>24</v>
      </c>
      <c r="E39" s="11">
        <v>24</v>
      </c>
      <c r="F39" s="11">
        <v>41</v>
      </c>
      <c r="G39" s="11">
        <v>0</v>
      </c>
      <c r="H39" s="11">
        <v>1</v>
      </c>
      <c r="I39" s="11">
        <v>100</v>
      </c>
      <c r="J39" s="20">
        <v>3</v>
      </c>
      <c r="K39" s="56"/>
      <c r="L39" s="22">
        <v>7</v>
      </c>
      <c r="M39" s="4" t="s">
        <v>81</v>
      </c>
      <c r="N39" s="4">
        <v>4</v>
      </c>
      <c r="O39" s="4">
        <v>0</v>
      </c>
      <c r="P39" s="4">
        <v>24</v>
      </c>
      <c r="Q39" s="25">
        <v>2</v>
      </c>
      <c r="R39" s="4">
        <v>6</v>
      </c>
      <c r="S39" s="4">
        <v>9</v>
      </c>
      <c r="T39" s="4">
        <v>1</v>
      </c>
      <c r="U39" s="4">
        <v>1</v>
      </c>
      <c r="V39" s="4">
        <v>0</v>
      </c>
      <c r="W39" s="4">
        <v>0</v>
      </c>
      <c r="X39" s="4">
        <v>2</v>
      </c>
    </row>
    <row r="40" spans="1:24" ht="18" x14ac:dyDescent="0.35">
      <c r="A40" s="4">
        <v>5</v>
      </c>
      <c r="B40" s="4" t="s">
        <v>186</v>
      </c>
      <c r="C40" s="10" t="s">
        <v>32</v>
      </c>
      <c r="D40" s="27">
        <v>20</v>
      </c>
      <c r="E40" s="11">
        <v>11</v>
      </c>
      <c r="F40" s="11">
        <v>20</v>
      </c>
      <c r="G40" s="11">
        <v>4</v>
      </c>
      <c r="H40" s="11">
        <v>0</v>
      </c>
      <c r="I40" s="11">
        <v>181.81</v>
      </c>
      <c r="J40" s="20"/>
      <c r="K40" s="56"/>
      <c r="L40" s="22">
        <v>7</v>
      </c>
      <c r="M40" s="4" t="s">
        <v>66</v>
      </c>
      <c r="N40" s="4">
        <v>1</v>
      </c>
      <c r="O40" s="4">
        <v>0</v>
      </c>
      <c r="P40" s="4">
        <v>17</v>
      </c>
      <c r="Q40" s="25">
        <v>0</v>
      </c>
      <c r="R40" s="4">
        <v>17</v>
      </c>
      <c r="S40" s="4">
        <v>0</v>
      </c>
      <c r="T40" s="4">
        <v>2</v>
      </c>
      <c r="U40" s="4">
        <v>1</v>
      </c>
      <c r="V40" s="4">
        <v>0</v>
      </c>
      <c r="W40" s="4">
        <v>0</v>
      </c>
      <c r="X40" s="4"/>
    </row>
    <row r="41" spans="1:24" ht="36" x14ac:dyDescent="0.35">
      <c r="A41" s="4">
        <v>5</v>
      </c>
      <c r="B41" s="4" t="s">
        <v>4</v>
      </c>
      <c r="C41" s="10" t="s">
        <v>33</v>
      </c>
      <c r="D41" s="27">
        <v>53</v>
      </c>
      <c r="E41" s="11">
        <v>28</v>
      </c>
      <c r="F41" s="11">
        <v>51</v>
      </c>
      <c r="G41" s="11">
        <v>5</v>
      </c>
      <c r="H41" s="11">
        <v>3</v>
      </c>
      <c r="I41" s="11">
        <v>189.28</v>
      </c>
      <c r="J41" s="20">
        <v>1</v>
      </c>
      <c r="K41" s="56"/>
      <c r="L41" s="22">
        <v>8</v>
      </c>
      <c r="M41" s="4" t="s">
        <v>63</v>
      </c>
      <c r="N41" s="4">
        <v>2</v>
      </c>
      <c r="O41" s="4">
        <v>0</v>
      </c>
      <c r="P41" s="4">
        <v>17</v>
      </c>
      <c r="Q41" s="25">
        <v>0</v>
      </c>
      <c r="R41" s="4">
        <v>8.5</v>
      </c>
      <c r="S41" s="4">
        <v>5</v>
      </c>
      <c r="T41" s="4">
        <v>3</v>
      </c>
      <c r="U41" s="4">
        <v>0</v>
      </c>
      <c r="V41" s="4">
        <v>0</v>
      </c>
      <c r="W41" s="4">
        <v>0</v>
      </c>
      <c r="X41" s="4"/>
    </row>
    <row r="42" spans="1:24" ht="18" x14ac:dyDescent="0.35">
      <c r="A42" s="4">
        <v>5</v>
      </c>
      <c r="B42" s="4" t="s">
        <v>6</v>
      </c>
      <c r="C42" s="10" t="s">
        <v>32</v>
      </c>
      <c r="D42" s="27">
        <v>10</v>
      </c>
      <c r="E42" s="11">
        <v>7</v>
      </c>
      <c r="F42" s="11">
        <v>11</v>
      </c>
      <c r="G42" s="11">
        <v>0</v>
      </c>
      <c r="H42" s="11">
        <v>1</v>
      </c>
      <c r="I42" s="11">
        <v>142.85</v>
      </c>
      <c r="J42" s="20"/>
      <c r="K42" s="56"/>
      <c r="L42" s="22">
        <v>8</v>
      </c>
      <c r="M42" s="4" t="s">
        <v>47</v>
      </c>
      <c r="N42" s="4">
        <v>2.4</v>
      </c>
      <c r="O42" s="4">
        <v>0</v>
      </c>
      <c r="P42" s="4">
        <v>12</v>
      </c>
      <c r="Q42" s="25">
        <v>2</v>
      </c>
      <c r="R42" s="4">
        <v>4.5</v>
      </c>
      <c r="S42" s="4">
        <v>8</v>
      </c>
      <c r="T42" s="4">
        <v>1</v>
      </c>
      <c r="U42" s="4">
        <v>0</v>
      </c>
      <c r="V42" s="4">
        <v>0</v>
      </c>
      <c r="W42" s="4">
        <v>0</v>
      </c>
      <c r="X42" s="4"/>
    </row>
    <row r="43" spans="1:24" ht="36" x14ac:dyDescent="0.35">
      <c r="A43" s="4">
        <v>5</v>
      </c>
      <c r="B43" s="4" t="s">
        <v>16</v>
      </c>
      <c r="C43" s="10" t="s">
        <v>34</v>
      </c>
      <c r="D43" s="27">
        <v>32</v>
      </c>
      <c r="E43" s="11">
        <v>24</v>
      </c>
      <c r="F43" s="11">
        <v>40</v>
      </c>
      <c r="G43" s="11">
        <v>3</v>
      </c>
      <c r="H43" s="11">
        <v>2</v>
      </c>
      <c r="I43" s="11">
        <v>133.33000000000001</v>
      </c>
      <c r="J43" s="20">
        <v>2</v>
      </c>
      <c r="K43" s="56"/>
      <c r="L43" s="22">
        <v>8</v>
      </c>
      <c r="M43" s="4" t="s">
        <v>65</v>
      </c>
      <c r="N43" s="4">
        <v>4</v>
      </c>
      <c r="O43" s="4">
        <v>0</v>
      </c>
      <c r="P43" s="4">
        <v>23</v>
      </c>
      <c r="Q43" s="25">
        <v>3</v>
      </c>
      <c r="R43" s="4">
        <v>5.75</v>
      </c>
      <c r="S43" s="4">
        <v>10</v>
      </c>
      <c r="T43" s="4">
        <v>0</v>
      </c>
      <c r="U43" s="4">
        <v>1</v>
      </c>
      <c r="V43" s="4">
        <v>0</v>
      </c>
      <c r="W43" s="4">
        <v>0</v>
      </c>
      <c r="X43" s="4">
        <v>2</v>
      </c>
    </row>
    <row r="44" spans="1:24" ht="36" x14ac:dyDescent="0.35">
      <c r="A44" s="4">
        <v>5</v>
      </c>
      <c r="B44" s="4" t="s">
        <v>18</v>
      </c>
      <c r="C44" s="10" t="s">
        <v>35</v>
      </c>
      <c r="D44" s="27">
        <v>7</v>
      </c>
      <c r="E44" s="11">
        <v>5</v>
      </c>
      <c r="F44" s="11">
        <v>11</v>
      </c>
      <c r="G44" s="11">
        <v>1</v>
      </c>
      <c r="H44" s="11">
        <v>0</v>
      </c>
      <c r="I44" s="11">
        <v>140</v>
      </c>
      <c r="J44" s="20"/>
      <c r="K44" s="56"/>
      <c r="L44" s="22">
        <v>8</v>
      </c>
      <c r="M44" s="4" t="s">
        <v>81</v>
      </c>
      <c r="N44" s="4">
        <v>4</v>
      </c>
      <c r="O44" s="4">
        <v>0</v>
      </c>
      <c r="P44" s="4">
        <v>19</v>
      </c>
      <c r="Q44" s="25">
        <v>3</v>
      </c>
      <c r="R44" s="4">
        <v>4.75</v>
      </c>
      <c r="S44" s="4">
        <v>12</v>
      </c>
      <c r="T44" s="4">
        <v>2</v>
      </c>
      <c r="U44" s="4">
        <v>0</v>
      </c>
      <c r="V44" s="4">
        <v>0</v>
      </c>
      <c r="W44" s="4">
        <v>0</v>
      </c>
      <c r="X44" s="4">
        <v>1</v>
      </c>
    </row>
    <row r="45" spans="1:24" ht="72" x14ac:dyDescent="0.35">
      <c r="A45" s="4">
        <v>5</v>
      </c>
      <c r="B45" s="4" t="s">
        <v>12</v>
      </c>
      <c r="C45" s="10" t="s">
        <v>36</v>
      </c>
      <c r="D45" s="27">
        <v>12</v>
      </c>
      <c r="E45" s="11">
        <v>6</v>
      </c>
      <c r="F45" s="11">
        <v>11</v>
      </c>
      <c r="G45" s="11">
        <v>2</v>
      </c>
      <c r="H45" s="11">
        <v>0</v>
      </c>
      <c r="I45" s="11">
        <v>200</v>
      </c>
      <c r="J45" s="20"/>
      <c r="K45" s="56"/>
      <c r="L45" s="22">
        <v>8</v>
      </c>
      <c r="M45" s="4" t="s">
        <v>66</v>
      </c>
      <c r="N45" s="4">
        <v>3</v>
      </c>
      <c r="O45" s="4">
        <v>0</v>
      </c>
      <c r="P45" s="4">
        <v>16</v>
      </c>
      <c r="Q45" s="25">
        <v>0</v>
      </c>
      <c r="R45" s="4">
        <v>5.33</v>
      </c>
      <c r="S45" s="4">
        <v>6</v>
      </c>
      <c r="T45" s="4">
        <v>1</v>
      </c>
      <c r="U45" s="4">
        <v>0</v>
      </c>
      <c r="V45" s="4">
        <v>0</v>
      </c>
      <c r="W45" s="4">
        <v>0</v>
      </c>
      <c r="X45" s="4"/>
    </row>
    <row r="46" spans="1:24" ht="18" x14ac:dyDescent="0.35">
      <c r="A46" s="4">
        <v>5</v>
      </c>
      <c r="B46" s="4" t="s">
        <v>20</v>
      </c>
      <c r="C46" s="10" t="s">
        <v>3</v>
      </c>
      <c r="D46" s="27">
        <v>2</v>
      </c>
      <c r="E46" s="11">
        <v>2</v>
      </c>
      <c r="F46" s="11">
        <v>8</v>
      </c>
      <c r="G46" s="11">
        <v>0</v>
      </c>
      <c r="H46" s="11">
        <v>0</v>
      </c>
      <c r="I46" s="11">
        <v>100</v>
      </c>
      <c r="J46" s="20"/>
      <c r="K46" s="56"/>
      <c r="L46" s="22">
        <v>8</v>
      </c>
      <c r="M46" s="4" t="s">
        <v>64</v>
      </c>
      <c r="N46" s="4">
        <v>1</v>
      </c>
      <c r="O46" s="4">
        <v>0</v>
      </c>
      <c r="P46" s="4">
        <v>14</v>
      </c>
      <c r="Q46" s="25">
        <v>0</v>
      </c>
      <c r="R46" s="4">
        <v>14</v>
      </c>
      <c r="S46" s="4">
        <v>1</v>
      </c>
      <c r="T46" s="4">
        <v>1</v>
      </c>
      <c r="U46" s="4">
        <v>1</v>
      </c>
      <c r="V46" s="4">
        <v>0</v>
      </c>
      <c r="W46" s="4">
        <v>0</v>
      </c>
      <c r="X46" s="4"/>
    </row>
    <row r="47" spans="1:24" ht="18" x14ac:dyDescent="0.35">
      <c r="A47" s="4">
        <v>5</v>
      </c>
      <c r="B47" s="4" t="s">
        <v>184</v>
      </c>
      <c r="C47" s="4"/>
      <c r="D47" s="25"/>
      <c r="E47" s="4"/>
      <c r="F47" s="4"/>
      <c r="G47" s="4"/>
      <c r="H47" s="4"/>
      <c r="I47" s="4"/>
      <c r="J47" s="20"/>
      <c r="K47" s="56"/>
      <c r="L47" s="22">
        <v>9</v>
      </c>
      <c r="M47" s="4" t="s">
        <v>63</v>
      </c>
      <c r="N47" s="4">
        <v>4</v>
      </c>
      <c r="O47" s="4">
        <v>0</v>
      </c>
      <c r="P47" s="4">
        <v>20</v>
      </c>
      <c r="Q47" s="25">
        <v>2</v>
      </c>
      <c r="R47" s="4">
        <v>5</v>
      </c>
      <c r="S47" s="4">
        <v>12</v>
      </c>
      <c r="T47" s="4">
        <v>2</v>
      </c>
      <c r="U47" s="4">
        <v>0</v>
      </c>
      <c r="V47" s="4">
        <v>0</v>
      </c>
      <c r="W47" s="4">
        <v>0</v>
      </c>
      <c r="X47" s="4"/>
    </row>
    <row r="48" spans="1:24" ht="18" x14ac:dyDescent="0.35">
      <c r="A48" s="4">
        <v>5</v>
      </c>
      <c r="B48" s="4" t="s">
        <v>22</v>
      </c>
      <c r="C48" s="4"/>
      <c r="D48" s="25"/>
      <c r="E48" s="4"/>
      <c r="F48" s="4"/>
      <c r="G48" s="4"/>
      <c r="H48" s="4"/>
      <c r="I48" s="4"/>
      <c r="J48" s="20"/>
      <c r="K48" s="56"/>
      <c r="L48" s="22">
        <v>9</v>
      </c>
      <c r="M48" s="4" t="s">
        <v>47</v>
      </c>
      <c r="N48" s="4">
        <v>4</v>
      </c>
      <c r="O48" s="4">
        <v>0</v>
      </c>
      <c r="P48" s="4">
        <v>18</v>
      </c>
      <c r="Q48" s="25">
        <v>2</v>
      </c>
      <c r="R48" s="4">
        <v>4.5</v>
      </c>
      <c r="S48" s="4">
        <v>14</v>
      </c>
      <c r="T48" s="4">
        <v>2</v>
      </c>
      <c r="U48" s="4">
        <v>0</v>
      </c>
      <c r="V48" s="4">
        <v>0</v>
      </c>
      <c r="W48" s="4">
        <v>0</v>
      </c>
      <c r="X48" s="4">
        <v>2</v>
      </c>
    </row>
    <row r="49" spans="1:24" ht="36" x14ac:dyDescent="0.35">
      <c r="A49" s="4">
        <v>6</v>
      </c>
      <c r="B49" s="4" t="s">
        <v>185</v>
      </c>
      <c r="C49" s="10" t="s">
        <v>37</v>
      </c>
      <c r="D49" s="27">
        <v>23</v>
      </c>
      <c r="E49" s="11">
        <v>11</v>
      </c>
      <c r="F49" s="11">
        <v>14</v>
      </c>
      <c r="G49" s="11">
        <v>3</v>
      </c>
      <c r="H49" s="11">
        <v>1</v>
      </c>
      <c r="I49" s="11">
        <v>209.09</v>
      </c>
      <c r="J49" s="20"/>
      <c r="K49" s="56"/>
      <c r="L49" s="22">
        <v>9</v>
      </c>
      <c r="M49" s="4" t="s">
        <v>65</v>
      </c>
      <c r="N49" s="4">
        <v>4</v>
      </c>
      <c r="O49" s="4">
        <v>0</v>
      </c>
      <c r="P49" s="4">
        <v>49</v>
      </c>
      <c r="Q49" s="25">
        <v>1</v>
      </c>
      <c r="R49" s="4">
        <v>12.25</v>
      </c>
      <c r="S49" s="4">
        <v>8</v>
      </c>
      <c r="T49" s="4">
        <v>5</v>
      </c>
      <c r="U49" s="4">
        <v>3</v>
      </c>
      <c r="V49" s="4">
        <v>2</v>
      </c>
      <c r="W49" s="4">
        <v>0</v>
      </c>
      <c r="X49" s="4"/>
    </row>
    <row r="50" spans="1:24" ht="18" x14ac:dyDescent="0.35">
      <c r="A50" s="4">
        <v>6</v>
      </c>
      <c r="B50" s="4" t="s">
        <v>1</v>
      </c>
      <c r="C50" s="10" t="s">
        <v>38</v>
      </c>
      <c r="D50" s="27">
        <v>37</v>
      </c>
      <c r="E50" s="11">
        <v>28</v>
      </c>
      <c r="F50" s="11">
        <v>34</v>
      </c>
      <c r="G50" s="11">
        <v>1</v>
      </c>
      <c r="H50" s="11">
        <v>3</v>
      </c>
      <c r="I50" s="11">
        <v>132.13999999999999</v>
      </c>
      <c r="J50" s="20">
        <v>2</v>
      </c>
      <c r="K50" s="56"/>
      <c r="L50" s="22">
        <v>9</v>
      </c>
      <c r="M50" s="4" t="s">
        <v>81</v>
      </c>
      <c r="N50" s="4">
        <v>4</v>
      </c>
      <c r="O50" s="4">
        <v>0</v>
      </c>
      <c r="P50" s="4">
        <v>45</v>
      </c>
      <c r="Q50" s="25">
        <v>0</v>
      </c>
      <c r="R50" s="4">
        <v>11.25</v>
      </c>
      <c r="S50" s="4">
        <v>6</v>
      </c>
      <c r="T50" s="4">
        <v>3</v>
      </c>
      <c r="U50" s="4">
        <v>3</v>
      </c>
      <c r="V50" s="4">
        <v>0</v>
      </c>
      <c r="W50" s="4">
        <v>0</v>
      </c>
      <c r="X50" s="4"/>
    </row>
    <row r="51" spans="1:24" ht="36" x14ac:dyDescent="0.35">
      <c r="A51" s="4">
        <v>6</v>
      </c>
      <c r="B51" s="4" t="s">
        <v>186</v>
      </c>
      <c r="C51" s="10" t="s">
        <v>39</v>
      </c>
      <c r="D51" s="27">
        <v>36</v>
      </c>
      <c r="E51" s="11">
        <v>24</v>
      </c>
      <c r="F51" s="11">
        <v>36</v>
      </c>
      <c r="G51" s="11">
        <v>4</v>
      </c>
      <c r="H51" s="11">
        <v>2</v>
      </c>
      <c r="I51" s="11">
        <v>150</v>
      </c>
      <c r="J51" s="20">
        <v>3</v>
      </c>
      <c r="K51" s="56"/>
      <c r="L51" s="22">
        <v>9</v>
      </c>
      <c r="M51" s="4" t="s">
        <v>64</v>
      </c>
      <c r="N51" s="4">
        <v>3</v>
      </c>
      <c r="O51" s="4">
        <v>0</v>
      </c>
      <c r="P51" s="4">
        <v>20</v>
      </c>
      <c r="Q51" s="25">
        <v>3</v>
      </c>
      <c r="R51" s="4">
        <v>6.66</v>
      </c>
      <c r="S51" s="4">
        <v>9</v>
      </c>
      <c r="T51" s="4">
        <v>1</v>
      </c>
      <c r="U51" s="4">
        <v>1</v>
      </c>
      <c r="V51" s="4">
        <v>1</v>
      </c>
      <c r="W51" s="4">
        <v>1</v>
      </c>
      <c r="X51" s="4">
        <v>1</v>
      </c>
    </row>
    <row r="52" spans="1:24" ht="36" x14ac:dyDescent="0.35">
      <c r="A52" s="4">
        <v>6</v>
      </c>
      <c r="B52" s="4" t="s">
        <v>4</v>
      </c>
      <c r="C52" s="10" t="s">
        <v>40</v>
      </c>
      <c r="D52" s="27">
        <v>6</v>
      </c>
      <c r="E52" s="11">
        <v>2</v>
      </c>
      <c r="F52" s="11">
        <v>2</v>
      </c>
      <c r="G52" s="11">
        <v>0</v>
      </c>
      <c r="H52" s="11">
        <v>1</v>
      </c>
      <c r="I52" s="11">
        <v>300</v>
      </c>
      <c r="J52" s="20"/>
      <c r="K52" s="56"/>
      <c r="L52" s="22">
        <v>9</v>
      </c>
      <c r="M52" s="4" t="s">
        <v>66</v>
      </c>
      <c r="N52" s="4">
        <v>1</v>
      </c>
      <c r="O52" s="4">
        <v>0</v>
      </c>
      <c r="P52" s="4">
        <v>12</v>
      </c>
      <c r="Q52" s="25">
        <v>0</v>
      </c>
      <c r="R52" s="4">
        <v>12</v>
      </c>
      <c r="S52" s="4">
        <v>0</v>
      </c>
      <c r="T52" s="4">
        <v>0</v>
      </c>
      <c r="U52" s="4">
        <v>1</v>
      </c>
      <c r="V52" s="4">
        <v>0</v>
      </c>
      <c r="W52" s="4">
        <v>0</v>
      </c>
      <c r="X52" s="4"/>
    </row>
    <row r="53" spans="1:24" ht="18" x14ac:dyDescent="0.35">
      <c r="A53" s="4">
        <v>6</v>
      </c>
      <c r="B53" s="4" t="s">
        <v>6</v>
      </c>
      <c r="C53" s="10" t="s">
        <v>41</v>
      </c>
      <c r="D53" s="27">
        <v>34</v>
      </c>
      <c r="E53" s="11">
        <v>24</v>
      </c>
      <c r="F53" s="11">
        <v>38</v>
      </c>
      <c r="G53" s="11">
        <v>0</v>
      </c>
      <c r="H53" s="11">
        <v>3</v>
      </c>
      <c r="I53" s="11">
        <v>141.66</v>
      </c>
      <c r="J53" s="20"/>
      <c r="K53" s="56"/>
    </row>
    <row r="54" spans="1:24" ht="18" x14ac:dyDescent="0.35">
      <c r="A54" s="4">
        <v>6</v>
      </c>
      <c r="B54" s="4" t="s">
        <v>16</v>
      </c>
      <c r="C54" s="10" t="s">
        <v>3</v>
      </c>
      <c r="D54" s="27">
        <v>50</v>
      </c>
      <c r="E54" s="11">
        <v>27</v>
      </c>
      <c r="F54" s="11">
        <v>38</v>
      </c>
      <c r="G54" s="11">
        <v>4</v>
      </c>
      <c r="H54" s="11">
        <v>3</v>
      </c>
      <c r="I54" s="11">
        <v>185.18</v>
      </c>
      <c r="J54" s="20">
        <v>1</v>
      </c>
      <c r="K54" s="56"/>
    </row>
    <row r="55" spans="1:24" ht="18" x14ac:dyDescent="0.35">
      <c r="A55" s="4">
        <v>6</v>
      </c>
      <c r="B55" s="4" t="s">
        <v>12</v>
      </c>
      <c r="C55" s="10" t="s">
        <v>3</v>
      </c>
      <c r="D55" s="27">
        <v>3</v>
      </c>
      <c r="E55" s="11">
        <v>5</v>
      </c>
      <c r="F55" s="11">
        <v>13</v>
      </c>
      <c r="G55" s="11">
        <v>0</v>
      </c>
      <c r="H55" s="11">
        <v>0</v>
      </c>
      <c r="I55" s="11">
        <v>60</v>
      </c>
      <c r="J55" s="20"/>
      <c r="K55" s="56"/>
    </row>
    <row r="56" spans="1:24" ht="18" x14ac:dyDescent="0.35">
      <c r="A56" s="4">
        <v>6</v>
      </c>
      <c r="B56" s="4" t="s">
        <v>18</v>
      </c>
      <c r="C56" s="4"/>
      <c r="D56" s="25"/>
      <c r="E56" s="4"/>
      <c r="F56" s="4"/>
      <c r="G56" s="4"/>
      <c r="H56" s="4"/>
      <c r="I56" s="4"/>
      <c r="J56" s="20"/>
      <c r="K56" s="56"/>
    </row>
    <row r="57" spans="1:24" ht="18" x14ac:dyDescent="0.35">
      <c r="A57" s="4">
        <v>6</v>
      </c>
      <c r="B57" s="4" t="s">
        <v>20</v>
      </c>
      <c r="C57" s="4"/>
      <c r="D57" s="25"/>
      <c r="E57" s="4"/>
      <c r="F57" s="4"/>
      <c r="G57" s="4"/>
      <c r="H57" s="4"/>
      <c r="I57" s="4"/>
      <c r="J57" s="20"/>
      <c r="K57" s="56"/>
    </row>
    <row r="58" spans="1:24" ht="18" x14ac:dyDescent="0.35">
      <c r="A58" s="4">
        <v>6</v>
      </c>
      <c r="B58" s="4" t="s">
        <v>184</v>
      </c>
      <c r="C58" s="4"/>
      <c r="D58" s="25"/>
      <c r="E58" s="4"/>
      <c r="F58" s="4"/>
      <c r="G58" s="4"/>
      <c r="H58" s="4"/>
      <c r="I58" s="4"/>
      <c r="J58" s="20"/>
      <c r="K58" s="56"/>
    </row>
    <row r="59" spans="1:24" ht="18" x14ac:dyDescent="0.35">
      <c r="A59" s="4">
        <v>6</v>
      </c>
      <c r="B59" s="4" t="s">
        <v>22</v>
      </c>
      <c r="C59" s="4"/>
      <c r="D59" s="25"/>
      <c r="E59" s="4"/>
      <c r="F59" s="4"/>
      <c r="G59" s="4"/>
      <c r="H59" s="4"/>
      <c r="I59" s="4"/>
      <c r="J59" s="20"/>
      <c r="K59" s="56"/>
    </row>
    <row r="60" spans="1:24" ht="18" x14ac:dyDescent="0.35">
      <c r="A60" s="4">
        <v>7</v>
      </c>
      <c r="B60" s="4" t="s">
        <v>185</v>
      </c>
      <c r="C60" s="10" t="s">
        <v>42</v>
      </c>
      <c r="D60" s="27">
        <v>92</v>
      </c>
      <c r="E60" s="11">
        <v>41</v>
      </c>
      <c r="F60" s="11">
        <v>59</v>
      </c>
      <c r="G60" s="11">
        <v>7</v>
      </c>
      <c r="H60" s="11">
        <v>8</v>
      </c>
      <c r="I60" s="11">
        <v>224.39</v>
      </c>
      <c r="J60" s="21">
        <v>1</v>
      </c>
      <c r="K60" s="57"/>
    </row>
    <row r="61" spans="1:24" ht="18" x14ac:dyDescent="0.35">
      <c r="A61" s="4">
        <v>7</v>
      </c>
      <c r="B61" s="4" t="s">
        <v>1</v>
      </c>
      <c r="C61" s="10" t="s">
        <v>43</v>
      </c>
      <c r="D61" s="27">
        <v>0</v>
      </c>
      <c r="E61" s="11">
        <v>5</v>
      </c>
      <c r="F61" s="11">
        <v>8</v>
      </c>
      <c r="G61" s="11">
        <v>0</v>
      </c>
      <c r="H61" s="11">
        <v>0</v>
      </c>
      <c r="I61" s="11">
        <v>0</v>
      </c>
      <c r="J61" s="21"/>
      <c r="K61" s="57"/>
    </row>
    <row r="62" spans="1:24" ht="18" x14ac:dyDescent="0.35">
      <c r="A62" s="4">
        <v>7</v>
      </c>
      <c r="B62" s="4" t="s">
        <v>186</v>
      </c>
      <c r="C62" s="10" t="s">
        <v>44</v>
      </c>
      <c r="D62" s="27">
        <v>15</v>
      </c>
      <c r="E62" s="11">
        <v>14</v>
      </c>
      <c r="F62" s="11">
        <v>33</v>
      </c>
      <c r="G62" s="11">
        <v>1</v>
      </c>
      <c r="H62" s="11">
        <v>1</v>
      </c>
      <c r="I62" s="11">
        <v>107.14</v>
      </c>
      <c r="J62" s="21"/>
      <c r="K62" s="57"/>
    </row>
    <row r="63" spans="1:24" ht="18" x14ac:dyDescent="0.35">
      <c r="A63" s="4">
        <v>7</v>
      </c>
      <c r="B63" s="4" t="s">
        <v>4</v>
      </c>
      <c r="C63" s="10" t="s">
        <v>45</v>
      </c>
      <c r="D63" s="27">
        <v>31</v>
      </c>
      <c r="E63" s="11">
        <v>16</v>
      </c>
      <c r="F63" s="11">
        <v>29</v>
      </c>
      <c r="G63" s="11">
        <v>3</v>
      </c>
      <c r="H63" s="11">
        <v>2</v>
      </c>
      <c r="I63" s="11">
        <v>193.75</v>
      </c>
      <c r="J63" s="21">
        <v>2</v>
      </c>
      <c r="K63" s="57"/>
    </row>
    <row r="64" spans="1:24" ht="18" x14ac:dyDescent="0.35">
      <c r="A64" s="4">
        <v>7</v>
      </c>
      <c r="B64" s="4" t="s">
        <v>6</v>
      </c>
      <c r="C64" s="10" t="s">
        <v>46</v>
      </c>
      <c r="D64" s="27">
        <v>28</v>
      </c>
      <c r="E64" s="11">
        <v>22</v>
      </c>
      <c r="F64" s="11">
        <v>33</v>
      </c>
      <c r="G64" s="11">
        <v>2</v>
      </c>
      <c r="H64" s="11">
        <v>1</v>
      </c>
      <c r="I64" s="11">
        <v>127.27</v>
      </c>
      <c r="J64" s="21">
        <v>3</v>
      </c>
      <c r="K64" s="57"/>
    </row>
    <row r="65" spans="1:11" ht="18" x14ac:dyDescent="0.35">
      <c r="A65" s="4">
        <v>7</v>
      </c>
      <c r="B65" s="4" t="s">
        <v>16</v>
      </c>
      <c r="C65" s="10" t="s">
        <v>3</v>
      </c>
      <c r="D65" s="27">
        <v>27</v>
      </c>
      <c r="E65" s="11">
        <v>17</v>
      </c>
      <c r="F65" s="11">
        <v>24</v>
      </c>
      <c r="G65" s="11">
        <v>1</v>
      </c>
      <c r="H65" s="11">
        <v>2</v>
      </c>
      <c r="I65" s="11">
        <v>158.82</v>
      </c>
      <c r="J65" s="21"/>
      <c r="K65" s="57"/>
    </row>
    <row r="66" spans="1:11" ht="18" x14ac:dyDescent="0.35">
      <c r="A66" s="4">
        <v>7</v>
      </c>
      <c r="B66" s="4" t="s">
        <v>18</v>
      </c>
      <c r="C66" s="10" t="s">
        <v>3</v>
      </c>
      <c r="D66" s="27">
        <v>9</v>
      </c>
      <c r="E66" s="11">
        <v>5</v>
      </c>
      <c r="F66" s="11">
        <v>4</v>
      </c>
      <c r="G66" s="11">
        <v>0</v>
      </c>
      <c r="H66" s="11">
        <v>1</v>
      </c>
      <c r="I66" s="11">
        <v>180</v>
      </c>
      <c r="J66" s="21"/>
      <c r="K66" s="57"/>
    </row>
    <row r="67" spans="1:11" ht="18" x14ac:dyDescent="0.35">
      <c r="A67" s="4">
        <v>7</v>
      </c>
      <c r="B67" s="4" t="s">
        <v>12</v>
      </c>
      <c r="C67" s="4"/>
      <c r="D67" s="25"/>
      <c r="E67" s="4"/>
      <c r="F67" s="4"/>
      <c r="G67" s="4"/>
      <c r="H67" s="4"/>
      <c r="I67" s="4"/>
      <c r="J67" s="21"/>
      <c r="K67" s="57"/>
    </row>
    <row r="68" spans="1:11" ht="18" x14ac:dyDescent="0.35">
      <c r="A68" s="4">
        <v>7</v>
      </c>
      <c r="B68" s="4" t="s">
        <v>184</v>
      </c>
      <c r="C68" s="4"/>
      <c r="D68" s="25"/>
      <c r="E68" s="4"/>
      <c r="F68" s="4"/>
      <c r="G68" s="4"/>
      <c r="H68" s="4"/>
      <c r="I68" s="4"/>
      <c r="J68" s="21"/>
      <c r="K68" s="57"/>
    </row>
    <row r="69" spans="1:11" ht="18" x14ac:dyDescent="0.35">
      <c r="A69" s="4">
        <v>7</v>
      </c>
      <c r="B69" s="4" t="s">
        <v>20</v>
      </c>
      <c r="C69" s="4"/>
      <c r="D69" s="25"/>
      <c r="E69" s="4"/>
      <c r="F69" s="4"/>
      <c r="G69" s="4"/>
      <c r="H69" s="4"/>
      <c r="I69" s="4"/>
      <c r="J69" s="21"/>
      <c r="K69" s="57"/>
    </row>
    <row r="70" spans="1:11" ht="18" x14ac:dyDescent="0.35">
      <c r="A70" s="4">
        <v>7</v>
      </c>
      <c r="B70" s="4" t="s">
        <v>47</v>
      </c>
      <c r="C70" s="4"/>
      <c r="D70" s="25"/>
      <c r="E70" s="4"/>
      <c r="F70" s="4"/>
      <c r="G70" s="4"/>
      <c r="H70" s="4"/>
      <c r="I70" s="4"/>
      <c r="J70" s="21"/>
      <c r="K70" s="57"/>
    </row>
    <row r="71" spans="1:11" ht="18" x14ac:dyDescent="0.35">
      <c r="A71" s="4">
        <v>8</v>
      </c>
      <c r="B71" s="4" t="s">
        <v>185</v>
      </c>
      <c r="C71" s="10" t="s">
        <v>48</v>
      </c>
      <c r="D71" s="27">
        <v>57</v>
      </c>
      <c r="E71" s="11">
        <v>39</v>
      </c>
      <c r="F71" s="11">
        <v>57</v>
      </c>
      <c r="G71" s="11">
        <v>6</v>
      </c>
      <c r="H71" s="11">
        <v>2</v>
      </c>
      <c r="I71" s="11">
        <v>146.15</v>
      </c>
      <c r="J71" s="21">
        <v>1</v>
      </c>
      <c r="K71" s="57"/>
    </row>
    <row r="72" spans="1:11" ht="18" x14ac:dyDescent="0.35">
      <c r="A72" s="4">
        <v>8</v>
      </c>
      <c r="B72" s="4" t="s">
        <v>1</v>
      </c>
      <c r="C72" s="10" t="s">
        <v>49</v>
      </c>
      <c r="D72" s="27">
        <v>9</v>
      </c>
      <c r="E72" s="11">
        <v>9</v>
      </c>
      <c r="F72" s="11">
        <v>10</v>
      </c>
      <c r="G72" s="11">
        <v>0</v>
      </c>
      <c r="H72" s="11">
        <v>1</v>
      </c>
      <c r="I72" s="11">
        <v>100</v>
      </c>
      <c r="J72" s="21"/>
      <c r="K72" s="57"/>
    </row>
    <row r="73" spans="1:11" ht="18" x14ac:dyDescent="0.35">
      <c r="A73" s="4">
        <v>8</v>
      </c>
      <c r="B73" s="4" t="s">
        <v>186</v>
      </c>
      <c r="C73" s="10" t="s">
        <v>50</v>
      </c>
      <c r="D73" s="27">
        <v>4</v>
      </c>
      <c r="E73" s="11">
        <v>6</v>
      </c>
      <c r="F73" s="11">
        <v>12</v>
      </c>
      <c r="G73" s="11">
        <v>0</v>
      </c>
      <c r="H73" s="11">
        <v>0</v>
      </c>
      <c r="I73" s="11">
        <v>66.66</v>
      </c>
      <c r="J73" s="21"/>
      <c r="K73" s="57"/>
    </row>
    <row r="74" spans="1:11" ht="18" x14ac:dyDescent="0.35">
      <c r="A74" s="4">
        <v>8</v>
      </c>
      <c r="B74" s="4" t="s">
        <v>4</v>
      </c>
      <c r="C74" s="10" t="s">
        <v>51</v>
      </c>
      <c r="D74" s="27">
        <v>47</v>
      </c>
      <c r="E74" s="11">
        <v>36</v>
      </c>
      <c r="F74" s="11">
        <v>40</v>
      </c>
      <c r="G74" s="11">
        <v>4</v>
      </c>
      <c r="H74" s="11">
        <v>2</v>
      </c>
      <c r="I74" s="11">
        <v>130.55000000000001</v>
      </c>
      <c r="J74" s="21">
        <v>2</v>
      </c>
      <c r="K74" s="57"/>
    </row>
    <row r="75" spans="1:11" ht="18" x14ac:dyDescent="0.35">
      <c r="A75" s="4">
        <v>8</v>
      </c>
      <c r="B75" s="4" t="s">
        <v>16</v>
      </c>
      <c r="C75" s="10" t="s">
        <v>52</v>
      </c>
      <c r="D75" s="27">
        <v>23</v>
      </c>
      <c r="E75" s="11">
        <v>13</v>
      </c>
      <c r="F75" s="11">
        <v>17</v>
      </c>
      <c r="G75" s="11">
        <v>1</v>
      </c>
      <c r="H75" s="11">
        <v>2</v>
      </c>
      <c r="I75" s="11">
        <v>176.92</v>
      </c>
      <c r="J75" s="21">
        <v>3</v>
      </c>
      <c r="K75" s="57"/>
    </row>
    <row r="76" spans="1:11" ht="18" x14ac:dyDescent="0.35">
      <c r="A76" s="4">
        <v>8</v>
      </c>
      <c r="B76" s="4" t="s">
        <v>18</v>
      </c>
      <c r="C76" s="10" t="s">
        <v>3</v>
      </c>
      <c r="D76" s="27">
        <v>17</v>
      </c>
      <c r="E76" s="11">
        <v>9</v>
      </c>
      <c r="F76" s="11">
        <v>24</v>
      </c>
      <c r="G76" s="11">
        <v>2</v>
      </c>
      <c r="H76" s="11">
        <v>0</v>
      </c>
      <c r="I76" s="11">
        <v>188.88</v>
      </c>
      <c r="J76" s="21"/>
      <c r="K76" s="57"/>
    </row>
    <row r="77" spans="1:11" ht="18" x14ac:dyDescent="0.35">
      <c r="A77" s="4">
        <v>8</v>
      </c>
      <c r="B77" s="4" t="s">
        <v>6</v>
      </c>
      <c r="C77" s="10" t="s">
        <v>53</v>
      </c>
      <c r="D77" s="27">
        <v>0</v>
      </c>
      <c r="E77" s="11">
        <v>1</v>
      </c>
      <c r="F77" s="11">
        <v>1</v>
      </c>
      <c r="G77" s="11">
        <v>0</v>
      </c>
      <c r="H77" s="11">
        <v>0</v>
      </c>
      <c r="I77" s="11">
        <v>0</v>
      </c>
      <c r="J77" s="21"/>
      <c r="K77" s="57"/>
    </row>
    <row r="78" spans="1:11" ht="18" x14ac:dyDescent="0.35">
      <c r="A78" s="4">
        <v>8</v>
      </c>
      <c r="B78" s="4" t="s">
        <v>12</v>
      </c>
      <c r="C78" s="10" t="s">
        <v>54</v>
      </c>
      <c r="D78" s="27">
        <v>10</v>
      </c>
      <c r="E78" s="11">
        <v>6</v>
      </c>
      <c r="F78" s="11">
        <v>10</v>
      </c>
      <c r="G78" s="11">
        <v>0</v>
      </c>
      <c r="H78" s="11">
        <v>1</v>
      </c>
      <c r="I78" s="11">
        <v>166.66</v>
      </c>
      <c r="J78" s="21"/>
      <c r="K78" s="57"/>
    </row>
    <row r="79" spans="1:11" ht="18" x14ac:dyDescent="0.35">
      <c r="A79" s="4">
        <v>8</v>
      </c>
      <c r="B79" s="4" t="s">
        <v>20</v>
      </c>
      <c r="C79" s="10" t="s">
        <v>3</v>
      </c>
      <c r="D79" s="27">
        <v>1</v>
      </c>
      <c r="E79" s="11">
        <v>1</v>
      </c>
      <c r="F79" s="11">
        <v>1</v>
      </c>
      <c r="G79" s="11">
        <v>0</v>
      </c>
      <c r="H79" s="11">
        <v>0</v>
      </c>
      <c r="I79" s="11">
        <v>100</v>
      </c>
      <c r="J79" s="21"/>
      <c r="K79" s="57"/>
    </row>
    <row r="80" spans="1:11" ht="18" x14ac:dyDescent="0.35">
      <c r="A80" s="4">
        <v>8</v>
      </c>
      <c r="B80" s="4" t="s">
        <v>184</v>
      </c>
      <c r="C80" s="4"/>
      <c r="D80" s="25"/>
      <c r="E80" s="4"/>
      <c r="F80" s="4"/>
      <c r="G80" s="4"/>
      <c r="H80" s="4"/>
      <c r="I80" s="4"/>
      <c r="J80" s="21"/>
      <c r="K80" s="57"/>
    </row>
    <row r="81" spans="1:16" ht="18" x14ac:dyDescent="0.35">
      <c r="A81" s="4">
        <v>8</v>
      </c>
      <c r="B81" s="4" t="s">
        <v>47</v>
      </c>
      <c r="C81" s="4"/>
      <c r="D81" s="25"/>
      <c r="E81" s="4"/>
      <c r="F81" s="4"/>
      <c r="G81" s="4"/>
      <c r="H81" s="4"/>
      <c r="I81" s="4"/>
      <c r="J81" s="21"/>
      <c r="K81" s="57"/>
    </row>
    <row r="82" spans="1:16" ht="18" x14ac:dyDescent="0.35">
      <c r="A82" s="4">
        <v>9</v>
      </c>
      <c r="B82" s="4" t="s">
        <v>185</v>
      </c>
      <c r="C82" s="10" t="s">
        <v>55</v>
      </c>
      <c r="D82" s="27">
        <v>9</v>
      </c>
      <c r="E82" s="11">
        <v>5</v>
      </c>
      <c r="F82" s="11">
        <v>7</v>
      </c>
      <c r="G82" s="11">
        <v>2</v>
      </c>
      <c r="H82" s="11">
        <v>0</v>
      </c>
      <c r="I82" s="11">
        <v>180</v>
      </c>
      <c r="J82" s="21"/>
      <c r="K82" s="57"/>
    </row>
    <row r="83" spans="1:16" ht="18" x14ac:dyDescent="0.35">
      <c r="A83" s="4">
        <v>9</v>
      </c>
      <c r="B83" s="4" t="s">
        <v>1</v>
      </c>
      <c r="C83" s="10" t="s">
        <v>56</v>
      </c>
      <c r="D83" s="27">
        <v>76</v>
      </c>
      <c r="E83" s="11">
        <v>59</v>
      </c>
      <c r="F83" s="11">
        <v>87</v>
      </c>
      <c r="G83" s="11">
        <v>6</v>
      </c>
      <c r="H83" s="11">
        <v>2</v>
      </c>
      <c r="I83" s="11">
        <v>128.81</v>
      </c>
      <c r="J83" s="21">
        <v>1</v>
      </c>
      <c r="K83" s="57"/>
    </row>
    <row r="84" spans="1:16" ht="18" x14ac:dyDescent="0.35">
      <c r="A84" s="4">
        <v>9</v>
      </c>
      <c r="B84" s="4" t="s">
        <v>186</v>
      </c>
      <c r="C84" s="10" t="s">
        <v>57</v>
      </c>
      <c r="D84" s="27">
        <v>0</v>
      </c>
      <c r="E84" s="11">
        <v>2</v>
      </c>
      <c r="F84" s="11">
        <v>2</v>
      </c>
      <c r="G84" s="11">
        <v>0</v>
      </c>
      <c r="H84" s="11">
        <v>0</v>
      </c>
      <c r="I84" s="11">
        <v>0</v>
      </c>
      <c r="J84" s="21"/>
      <c r="K84" s="57"/>
    </row>
    <row r="85" spans="1:16" ht="18" x14ac:dyDescent="0.35">
      <c r="A85" s="4">
        <v>9</v>
      </c>
      <c r="B85" s="4" t="s">
        <v>4</v>
      </c>
      <c r="C85" s="10" t="s">
        <v>58</v>
      </c>
      <c r="D85" s="27">
        <v>3</v>
      </c>
      <c r="E85" s="11">
        <v>4</v>
      </c>
      <c r="F85" s="11">
        <v>9</v>
      </c>
      <c r="G85" s="11">
        <v>0</v>
      </c>
      <c r="H85" s="11">
        <v>0</v>
      </c>
      <c r="I85" s="11">
        <v>75</v>
      </c>
      <c r="J85" s="21"/>
      <c r="K85" s="57"/>
    </row>
    <row r="86" spans="1:16" ht="18" x14ac:dyDescent="0.35">
      <c r="A86" s="4">
        <v>9</v>
      </c>
      <c r="B86" s="4" t="s">
        <v>12</v>
      </c>
      <c r="C86" s="10" t="s">
        <v>59</v>
      </c>
      <c r="D86" s="27">
        <v>47</v>
      </c>
      <c r="E86" s="11">
        <v>31</v>
      </c>
      <c r="F86" s="11">
        <v>38</v>
      </c>
      <c r="G86" s="11">
        <v>1</v>
      </c>
      <c r="H86" s="11">
        <v>4</v>
      </c>
      <c r="I86" s="11">
        <v>151.61000000000001</v>
      </c>
      <c r="J86" s="21">
        <v>2</v>
      </c>
      <c r="K86" s="57"/>
    </row>
    <row r="87" spans="1:16" ht="18" x14ac:dyDescent="0.35">
      <c r="A87" s="4">
        <v>9</v>
      </c>
      <c r="B87" s="4" t="s">
        <v>6</v>
      </c>
      <c r="C87" s="10" t="s">
        <v>60</v>
      </c>
      <c r="D87" s="27">
        <v>27</v>
      </c>
      <c r="E87" s="11">
        <v>16</v>
      </c>
      <c r="F87" s="11">
        <v>32</v>
      </c>
      <c r="G87" s="11">
        <v>3</v>
      </c>
      <c r="H87" s="11">
        <v>1</v>
      </c>
      <c r="I87" s="11">
        <v>168.75</v>
      </c>
      <c r="J87" s="21">
        <v>3</v>
      </c>
      <c r="K87" s="57"/>
    </row>
    <row r="88" spans="1:16" ht="18" x14ac:dyDescent="0.35">
      <c r="A88" s="4">
        <v>9</v>
      </c>
      <c r="B88" s="4" t="s">
        <v>16</v>
      </c>
      <c r="C88" s="10" t="s">
        <v>3</v>
      </c>
      <c r="D88" s="27">
        <v>5</v>
      </c>
      <c r="E88" s="11">
        <v>2</v>
      </c>
      <c r="F88" s="11">
        <v>7</v>
      </c>
      <c r="G88" s="11">
        <v>1</v>
      </c>
      <c r="H88" s="11">
        <v>0</v>
      </c>
      <c r="I88" s="11">
        <v>250</v>
      </c>
      <c r="J88" s="21"/>
      <c r="K88" s="57"/>
    </row>
    <row r="89" spans="1:16" ht="18" x14ac:dyDescent="0.35">
      <c r="A89" s="4">
        <v>9</v>
      </c>
      <c r="B89" s="4" t="s">
        <v>18</v>
      </c>
      <c r="C89" s="10" t="s">
        <v>61</v>
      </c>
      <c r="D89" s="27">
        <v>2</v>
      </c>
      <c r="E89" s="11">
        <v>2</v>
      </c>
      <c r="F89" s="11">
        <v>1</v>
      </c>
      <c r="G89" s="11">
        <v>0</v>
      </c>
      <c r="H89" s="11">
        <v>0</v>
      </c>
      <c r="I89" s="11">
        <v>100</v>
      </c>
      <c r="J89" s="21"/>
      <c r="K89" s="57"/>
    </row>
    <row r="90" spans="1:16" ht="18" x14ac:dyDescent="0.35">
      <c r="A90" s="4">
        <v>9</v>
      </c>
      <c r="B90" s="4" t="s">
        <v>184</v>
      </c>
      <c r="C90" s="4"/>
      <c r="D90" s="25"/>
      <c r="E90" s="4"/>
      <c r="F90" s="4"/>
      <c r="G90" s="4"/>
      <c r="H90" s="4"/>
      <c r="I90" s="4"/>
      <c r="J90" s="21"/>
      <c r="K90" s="57"/>
    </row>
    <row r="91" spans="1:16" ht="18" x14ac:dyDescent="0.35">
      <c r="A91" s="4">
        <v>9</v>
      </c>
      <c r="B91" s="4" t="s">
        <v>20</v>
      </c>
      <c r="C91" s="4"/>
      <c r="D91" s="25"/>
      <c r="E91" s="4"/>
      <c r="F91" s="4"/>
      <c r="G91" s="4"/>
      <c r="H91" s="4"/>
      <c r="I91" s="4"/>
      <c r="J91" s="21"/>
      <c r="K91" s="57"/>
    </row>
    <row r="92" spans="1:16" ht="18" x14ac:dyDescent="0.35">
      <c r="A92" s="4">
        <v>9</v>
      </c>
      <c r="B92" s="4" t="s">
        <v>22</v>
      </c>
      <c r="C92" s="4"/>
      <c r="D92" s="25"/>
      <c r="E92" s="4"/>
      <c r="F92" s="4"/>
      <c r="G92" s="4"/>
      <c r="H92" s="4"/>
      <c r="I92" s="4"/>
      <c r="J92" s="21"/>
      <c r="K92" s="57"/>
    </row>
    <row r="93" spans="1:16" x14ac:dyDescent="0.3">
      <c r="A93" s="53"/>
      <c r="B93" s="53"/>
      <c r="C93" s="53"/>
      <c r="D93" s="53"/>
      <c r="E93" s="53"/>
      <c r="F93" s="53"/>
      <c r="G93" s="53"/>
      <c r="H93" s="53"/>
      <c r="I93" s="53"/>
      <c r="J93" s="53"/>
      <c r="K93" s="53"/>
      <c r="L93" s="53"/>
      <c r="M93" s="53"/>
      <c r="N93" s="53"/>
      <c r="O93" s="53"/>
      <c r="P93" s="53"/>
    </row>
    <row r="94" spans="1:16" x14ac:dyDescent="0.3">
      <c r="A94" s="53"/>
      <c r="B94" s="53"/>
      <c r="C94" s="53"/>
      <c r="D94" s="53"/>
      <c r="E94" s="53"/>
      <c r="F94" s="53"/>
      <c r="G94" s="53"/>
      <c r="H94" s="53"/>
      <c r="I94" s="53"/>
      <c r="J94" s="53"/>
      <c r="K94" s="53"/>
      <c r="L94" s="53"/>
      <c r="M94" s="53"/>
      <c r="N94" s="53"/>
      <c r="O94" s="53"/>
      <c r="P94" s="53"/>
    </row>
    <row r="95" spans="1:16" x14ac:dyDescent="0.3">
      <c r="A95" s="53"/>
      <c r="B95" s="53"/>
      <c r="C95" s="53"/>
      <c r="D95" s="53"/>
      <c r="E95" s="53"/>
      <c r="F95" s="53"/>
      <c r="G95" s="53"/>
      <c r="H95" s="53"/>
      <c r="I95" s="53"/>
      <c r="J95" s="53"/>
      <c r="K95" s="53"/>
      <c r="L95" s="53"/>
      <c r="M95" s="53"/>
      <c r="N95" s="53"/>
      <c r="O95" s="53"/>
      <c r="P95" s="53"/>
    </row>
    <row r="96" spans="1:16" ht="28.8" x14ac:dyDescent="0.55000000000000004">
      <c r="C96" s="52"/>
    </row>
    <row r="97" spans="2:15" ht="18" x14ac:dyDescent="0.3">
      <c r="B97" s="50"/>
      <c r="C97" s="11"/>
      <c r="D97" s="11"/>
      <c r="E97" s="11"/>
      <c r="F97" s="11"/>
      <c r="G97" s="11"/>
      <c r="H97" s="11"/>
      <c r="I97" s="51"/>
      <c r="J97" s="11"/>
      <c r="K97" s="11"/>
      <c r="L97" s="11"/>
      <c r="M97" s="11"/>
      <c r="N97" s="11"/>
      <c r="O97" s="11"/>
    </row>
    <row r="98" spans="2:15" ht="18" x14ac:dyDescent="0.35">
      <c r="B98" s="4"/>
      <c r="C98" s="11"/>
      <c r="D98" s="11"/>
      <c r="E98" s="11"/>
      <c r="F98" s="11"/>
      <c r="G98" s="11"/>
      <c r="H98" s="11"/>
      <c r="I98" s="51"/>
      <c r="J98" s="11"/>
      <c r="K98" s="11"/>
      <c r="L98" s="11"/>
      <c r="M98" s="11"/>
      <c r="N98" s="11"/>
      <c r="O98" s="11"/>
    </row>
    <row r="99" spans="2:15" ht="18" x14ac:dyDescent="0.35">
      <c r="B99" s="4"/>
      <c r="C99" s="58"/>
      <c r="D99" s="11"/>
      <c r="E99" s="11"/>
      <c r="F99" s="11"/>
      <c r="G99" s="11"/>
      <c r="H99" s="11"/>
      <c r="I99" s="51"/>
      <c r="J99" s="11"/>
      <c r="K99" s="11"/>
      <c r="L99" s="11"/>
      <c r="M99" s="11"/>
      <c r="N99" s="11"/>
      <c r="O99" s="11"/>
    </row>
    <row r="100" spans="2:15" ht="18" x14ac:dyDescent="0.35">
      <c r="B100" s="4"/>
      <c r="C100" s="11"/>
      <c r="D100" s="11"/>
      <c r="E100" s="11"/>
      <c r="F100" s="11"/>
      <c r="G100" s="11"/>
      <c r="H100" s="11"/>
      <c r="I100" s="51"/>
      <c r="J100" s="11"/>
      <c r="K100" s="11"/>
      <c r="L100" s="11"/>
      <c r="M100" s="11"/>
      <c r="N100" s="11"/>
      <c r="O100" s="11"/>
    </row>
    <row r="101" spans="2:15" ht="18" x14ac:dyDescent="0.35">
      <c r="B101" s="4"/>
      <c r="C101" s="11"/>
      <c r="D101" s="11"/>
      <c r="E101" s="11"/>
      <c r="F101" s="11"/>
      <c r="G101" s="11"/>
      <c r="H101" s="11"/>
      <c r="I101" s="51"/>
      <c r="J101" s="11"/>
      <c r="K101" s="11"/>
      <c r="L101" s="11"/>
      <c r="M101" s="11"/>
      <c r="N101" s="11"/>
      <c r="O101" s="11"/>
    </row>
    <row r="102" spans="2:15" ht="18" x14ac:dyDescent="0.35">
      <c r="B102" s="4"/>
      <c r="C102" s="11"/>
      <c r="D102" s="11"/>
      <c r="E102" s="11"/>
      <c r="F102" s="11"/>
      <c r="G102" s="11"/>
      <c r="H102" s="11"/>
      <c r="I102" s="51"/>
      <c r="J102" s="11"/>
      <c r="K102" s="11"/>
      <c r="L102" s="11"/>
      <c r="M102" s="11"/>
      <c r="N102" s="11"/>
      <c r="O102" s="11"/>
    </row>
    <row r="103" spans="2:15" ht="18" x14ac:dyDescent="0.35">
      <c r="B103" s="4"/>
      <c r="C103" s="11"/>
      <c r="D103" s="11"/>
      <c r="E103" s="11"/>
      <c r="F103" s="11"/>
      <c r="G103" s="11"/>
      <c r="H103" s="11"/>
      <c r="I103" s="51"/>
      <c r="J103" s="11"/>
      <c r="K103" s="11"/>
      <c r="L103" s="11"/>
      <c r="M103" s="11"/>
      <c r="N103" s="11"/>
      <c r="O103" s="11"/>
    </row>
    <row r="104" spans="2:15" ht="18" x14ac:dyDescent="0.35">
      <c r="B104" s="4"/>
      <c r="C104" s="11"/>
      <c r="D104" s="11"/>
      <c r="E104" s="11"/>
      <c r="F104" s="11"/>
      <c r="G104" s="11"/>
      <c r="H104" s="11"/>
      <c r="I104" s="51"/>
      <c r="J104" s="11"/>
      <c r="K104" s="11"/>
      <c r="L104" s="11"/>
      <c r="M104" s="11"/>
      <c r="N104" s="11"/>
      <c r="O104" s="11"/>
    </row>
    <row r="105" spans="2:15" ht="18" x14ac:dyDescent="0.35">
      <c r="B105" s="4"/>
      <c r="C105" s="11"/>
      <c r="D105" s="11"/>
      <c r="E105" s="11"/>
      <c r="F105" s="11"/>
      <c r="G105" s="11"/>
      <c r="H105" s="11"/>
      <c r="I105" s="51"/>
      <c r="J105" s="11"/>
      <c r="K105" s="11"/>
      <c r="L105" s="11"/>
      <c r="M105" s="11"/>
      <c r="N105" s="11"/>
      <c r="O105" s="11"/>
    </row>
    <row r="106" spans="2:15" ht="18" x14ac:dyDescent="0.35">
      <c r="B106" s="4"/>
      <c r="C106" s="11"/>
      <c r="D106" s="11"/>
      <c r="E106" s="11"/>
      <c r="F106" s="11"/>
      <c r="G106" s="11"/>
      <c r="H106" s="11"/>
      <c r="I106" s="51"/>
      <c r="J106" s="11"/>
      <c r="K106" s="11"/>
      <c r="L106" s="11"/>
      <c r="M106" s="11"/>
      <c r="N106" s="11"/>
      <c r="O106" s="11"/>
    </row>
    <row r="107" spans="2:15" ht="18" x14ac:dyDescent="0.35">
      <c r="B107" s="4"/>
      <c r="C107" s="11"/>
      <c r="D107" s="11"/>
      <c r="E107" s="11"/>
      <c r="F107" s="11"/>
      <c r="G107" s="11"/>
      <c r="H107" s="11"/>
      <c r="I107" s="51"/>
      <c r="J107" s="11"/>
      <c r="K107" s="11"/>
      <c r="L107" s="11"/>
      <c r="M107" s="11"/>
      <c r="N107" s="11"/>
      <c r="O107" s="11"/>
    </row>
    <row r="108" spans="2:15" ht="18" x14ac:dyDescent="0.35">
      <c r="B108" s="4"/>
      <c r="C108" s="11"/>
      <c r="D108" s="11"/>
      <c r="E108" s="11"/>
      <c r="F108" s="11"/>
      <c r="G108" s="11"/>
      <c r="H108" s="11"/>
      <c r="I108" s="51"/>
      <c r="J108" s="11"/>
      <c r="K108" s="11"/>
      <c r="L108" s="11"/>
      <c r="M108" s="11"/>
      <c r="N108" s="11"/>
      <c r="O108" s="11"/>
    </row>
    <row r="109" spans="2:15" ht="18" x14ac:dyDescent="0.35">
      <c r="B109" s="4"/>
      <c r="C109" s="11"/>
      <c r="D109" s="11"/>
      <c r="E109" s="11"/>
      <c r="F109" s="11"/>
      <c r="G109" s="11"/>
      <c r="H109" s="11"/>
      <c r="I109" s="51"/>
      <c r="J109" s="11"/>
      <c r="K109" s="11"/>
      <c r="L109" s="11"/>
      <c r="M109" s="11"/>
      <c r="N109" s="11"/>
      <c r="O109" s="11"/>
    </row>
    <row r="113" spans="3:17" ht="28.8" x14ac:dyDescent="0.55000000000000004">
      <c r="C113" s="52"/>
    </row>
    <row r="114" spans="3:17" ht="18" x14ac:dyDescent="0.35"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</row>
    <row r="115" spans="3:17" ht="18" x14ac:dyDescent="0.35">
      <c r="C115" s="4"/>
      <c r="D115" s="4"/>
      <c r="E115" s="4"/>
      <c r="F115" s="4"/>
      <c r="G115" s="4"/>
      <c r="H115" s="4"/>
      <c r="I115" s="4"/>
      <c r="J115" s="5"/>
      <c r="K115" s="4"/>
      <c r="L115" s="4"/>
      <c r="M115" s="4"/>
      <c r="N115" s="4"/>
      <c r="O115" s="4"/>
      <c r="P115" s="4"/>
      <c r="Q115" s="4"/>
    </row>
    <row r="116" spans="3:17" ht="18" x14ac:dyDescent="0.35">
      <c r="C116" s="4"/>
      <c r="D116" s="4"/>
      <c r="E116" s="4"/>
      <c r="F116" s="4"/>
      <c r="G116" s="4"/>
      <c r="H116" s="4"/>
      <c r="I116" s="4"/>
      <c r="J116" s="5"/>
      <c r="K116" s="4"/>
      <c r="L116" s="4"/>
      <c r="M116" s="4"/>
      <c r="N116" s="4"/>
      <c r="O116" s="4"/>
      <c r="P116" s="4"/>
      <c r="Q116" s="4"/>
    </row>
    <row r="117" spans="3:17" ht="18" x14ac:dyDescent="0.35">
      <c r="C117" s="4"/>
      <c r="D117" s="4"/>
      <c r="E117" s="4"/>
      <c r="F117" s="4"/>
      <c r="G117" s="4"/>
      <c r="H117" s="4"/>
      <c r="I117" s="4"/>
      <c r="J117" s="19"/>
      <c r="K117" s="4"/>
      <c r="L117" s="4"/>
      <c r="M117" s="4"/>
      <c r="N117" s="4"/>
      <c r="O117" s="4"/>
      <c r="P117" s="4"/>
      <c r="Q117" s="4"/>
    </row>
    <row r="118" spans="3:17" ht="18" x14ac:dyDescent="0.35">
      <c r="C118" s="4"/>
      <c r="D118" s="4"/>
      <c r="E118" s="4"/>
      <c r="F118" s="4"/>
      <c r="G118" s="4"/>
      <c r="H118" s="4"/>
      <c r="I118" s="4"/>
      <c r="J118" s="19"/>
      <c r="K118" s="4"/>
      <c r="L118" s="4"/>
      <c r="M118" s="4"/>
      <c r="N118" s="4"/>
      <c r="O118" s="4"/>
      <c r="P118" s="4"/>
      <c r="Q118" s="4"/>
    </row>
    <row r="119" spans="3:17" ht="18" x14ac:dyDescent="0.35">
      <c r="C119" s="4"/>
      <c r="D119" s="4"/>
      <c r="E119" s="4"/>
      <c r="F119" s="4"/>
      <c r="G119" s="4"/>
      <c r="H119" s="4"/>
      <c r="I119" s="4"/>
      <c r="J119" s="19"/>
      <c r="K119" s="4"/>
      <c r="L119" s="4"/>
      <c r="M119" s="4"/>
      <c r="N119" s="4"/>
      <c r="O119" s="4"/>
      <c r="P119" s="4"/>
      <c r="Q119" s="4"/>
    </row>
    <row r="120" spans="3:17" ht="18" x14ac:dyDescent="0.35">
      <c r="C120" s="4"/>
      <c r="D120" s="4"/>
      <c r="E120" s="4"/>
      <c r="F120" s="4"/>
      <c r="G120" s="4"/>
      <c r="H120" s="4"/>
      <c r="I120" s="4"/>
      <c r="J120" s="19"/>
      <c r="K120" s="4"/>
      <c r="L120" s="4"/>
      <c r="M120" s="4"/>
      <c r="N120" s="4"/>
      <c r="O120" s="4"/>
      <c r="P120" s="4"/>
      <c r="Q120" s="4"/>
    </row>
    <row r="121" spans="3:17" ht="18" x14ac:dyDescent="0.35">
      <c r="C121" s="4"/>
      <c r="D121" s="4"/>
      <c r="E121" s="4"/>
      <c r="F121" s="4"/>
      <c r="G121" s="4"/>
      <c r="H121" s="4"/>
      <c r="I121" s="4"/>
      <c r="J121" s="19"/>
      <c r="K121" s="4"/>
      <c r="L121" s="4"/>
      <c r="M121" s="4"/>
      <c r="N121" s="4"/>
      <c r="O121" s="4"/>
      <c r="P121" s="4"/>
      <c r="Q121" s="4"/>
    </row>
    <row r="122" spans="3:17" ht="18" x14ac:dyDescent="0.35"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</row>
    <row r="123" spans="3:17" ht="18" x14ac:dyDescent="0.35"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</row>
    <row r="124" spans="3:17" ht="18" x14ac:dyDescent="0.35"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</row>
    <row r="125" spans="3:17" ht="18" x14ac:dyDescent="0.35"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</row>
    <row r="126" spans="3:17" ht="18" x14ac:dyDescent="0.35"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302C3B-CAED-405A-A0AB-177C3E71B691}">
  <sheetPr codeName="shmatch"/>
  <dimension ref="A2:V42"/>
  <sheetViews>
    <sheetView topLeftCell="D1" zoomScale="90" zoomScaleNormal="90" workbookViewId="0">
      <selection activeCell="A3" sqref="A3:N12"/>
    </sheetView>
  </sheetViews>
  <sheetFormatPr defaultRowHeight="14.4" x14ac:dyDescent="0.3"/>
  <cols>
    <col min="1" max="1" width="20" customWidth="1"/>
    <col min="2" max="2" width="35.21875" customWidth="1"/>
    <col min="3" max="3" width="26.33203125" customWidth="1"/>
    <col min="4" max="4" width="11.77734375" customWidth="1"/>
    <col min="5" max="5" width="80.21875" customWidth="1"/>
    <col min="6" max="6" width="17.109375" customWidth="1"/>
    <col min="7" max="7" width="32.33203125" customWidth="1"/>
    <col min="8" max="10" width="6.77734375" customWidth="1"/>
    <col min="11" max="11" width="6.88671875" customWidth="1"/>
    <col min="12" max="13" width="6.77734375" customWidth="1"/>
    <col min="14" max="14" width="22.6640625" customWidth="1"/>
    <col min="15" max="15" width="23.77734375" bestFit="1" customWidth="1"/>
    <col min="16" max="16" width="34.6640625" bestFit="1" customWidth="1"/>
    <col min="17" max="17" width="30.21875" bestFit="1" customWidth="1"/>
    <col min="18" max="18" width="24.109375" customWidth="1"/>
    <col min="19" max="19" width="32.77734375" bestFit="1" customWidth="1"/>
    <col min="20" max="20" width="21.33203125" bestFit="1" customWidth="1"/>
    <col min="21" max="21" width="25.21875" bestFit="1" customWidth="1"/>
    <col min="22" max="22" width="38.33203125" bestFit="1" customWidth="1"/>
    <col min="23" max="23" width="29.33203125" bestFit="1" customWidth="1"/>
    <col min="24" max="24" width="21.33203125" bestFit="1" customWidth="1"/>
    <col min="25" max="25" width="25.21875" bestFit="1" customWidth="1"/>
    <col min="26" max="26" width="38.33203125" bestFit="1" customWidth="1"/>
    <col min="27" max="27" width="29.33203125" bestFit="1" customWidth="1"/>
  </cols>
  <sheetData>
    <row r="2" spans="1:22" x14ac:dyDescent="0.3">
      <c r="I2" s="17"/>
      <c r="L2" s="17"/>
    </row>
    <row r="3" spans="1:22" ht="28.8" x14ac:dyDescent="0.55000000000000004">
      <c r="A3" s="6" t="s">
        <v>88</v>
      </c>
      <c r="B3" s="6" t="s">
        <v>82</v>
      </c>
      <c r="C3" s="6" t="s">
        <v>83</v>
      </c>
      <c r="D3" s="6" t="s">
        <v>84</v>
      </c>
      <c r="E3" s="6" t="s">
        <v>125</v>
      </c>
      <c r="F3" s="6" t="s">
        <v>99</v>
      </c>
      <c r="G3" s="15" t="s">
        <v>85</v>
      </c>
      <c r="H3" s="15" t="s">
        <v>86</v>
      </c>
      <c r="I3" s="16" t="s">
        <v>85</v>
      </c>
      <c r="J3" s="16" t="s">
        <v>86</v>
      </c>
      <c r="K3" s="6" t="s">
        <v>132</v>
      </c>
      <c r="L3" s="6" t="s">
        <v>133</v>
      </c>
      <c r="M3" s="6" t="s">
        <v>112</v>
      </c>
      <c r="N3" s="6" t="s">
        <v>87</v>
      </c>
      <c r="O3" s="16"/>
      <c r="P3" s="16"/>
      <c r="Q3" s="16"/>
      <c r="R3" s="16"/>
      <c r="S3" s="6"/>
    </row>
    <row r="4" spans="1:22" ht="23.4" x14ac:dyDescent="0.45">
      <c r="A4" s="13">
        <v>1</v>
      </c>
      <c r="B4" s="13" t="s">
        <v>173</v>
      </c>
      <c r="C4" s="14">
        <v>45813</v>
      </c>
      <c r="D4" s="13" t="s">
        <v>95</v>
      </c>
      <c r="E4" s="13" t="s">
        <v>126</v>
      </c>
      <c r="F4" s="13" t="s">
        <v>101</v>
      </c>
      <c r="G4" s="13" t="s">
        <v>134</v>
      </c>
      <c r="H4" s="13">
        <v>12.2</v>
      </c>
      <c r="I4" s="13" t="s">
        <v>142</v>
      </c>
      <c r="J4" s="13">
        <v>16</v>
      </c>
      <c r="K4" s="13" t="s">
        <v>109</v>
      </c>
      <c r="L4" s="13" t="s">
        <v>101</v>
      </c>
      <c r="M4" s="13" t="s">
        <v>110</v>
      </c>
      <c r="N4" s="13" t="s">
        <v>117</v>
      </c>
      <c r="O4" s="13"/>
      <c r="P4" s="13"/>
      <c r="Q4" s="13"/>
      <c r="R4" s="13"/>
      <c r="S4" s="13"/>
      <c r="T4" s="13"/>
      <c r="U4" s="13"/>
      <c r="V4" s="13"/>
    </row>
    <row r="5" spans="1:22" ht="23.4" x14ac:dyDescent="0.45">
      <c r="A5" s="13">
        <v>2</v>
      </c>
      <c r="B5" s="13" t="s">
        <v>89</v>
      </c>
      <c r="C5" s="14">
        <v>45817</v>
      </c>
      <c r="D5" s="13" t="s">
        <v>95</v>
      </c>
      <c r="E5" s="13" t="s">
        <v>126</v>
      </c>
      <c r="F5" s="13" t="s">
        <v>102</v>
      </c>
      <c r="G5" s="13" t="s">
        <v>135</v>
      </c>
      <c r="H5" s="13">
        <v>19</v>
      </c>
      <c r="I5" s="13" t="s">
        <v>143</v>
      </c>
      <c r="J5" s="13">
        <v>20</v>
      </c>
      <c r="K5" s="13" t="s">
        <v>102</v>
      </c>
      <c r="L5" s="13" t="s">
        <v>109</v>
      </c>
      <c r="M5" s="13" t="s">
        <v>110</v>
      </c>
      <c r="N5" s="13" t="s">
        <v>117</v>
      </c>
      <c r="O5" s="13"/>
      <c r="P5" s="13"/>
      <c r="Q5" s="13"/>
      <c r="R5" s="13"/>
      <c r="S5" s="13"/>
      <c r="T5" s="13"/>
      <c r="U5" s="13"/>
      <c r="V5" s="13"/>
    </row>
    <row r="6" spans="1:22" ht="23.4" x14ac:dyDescent="0.45">
      <c r="A6" s="13">
        <v>3</v>
      </c>
      <c r="B6" s="13" t="s">
        <v>174</v>
      </c>
      <c r="C6" s="14">
        <v>45820</v>
      </c>
      <c r="D6" s="13" t="s">
        <v>95</v>
      </c>
      <c r="E6" s="13" t="s">
        <v>126</v>
      </c>
      <c r="F6" s="13" t="s">
        <v>100</v>
      </c>
      <c r="G6" s="13" t="s">
        <v>136</v>
      </c>
      <c r="H6" s="13">
        <v>18.2</v>
      </c>
      <c r="I6" s="13" t="s">
        <v>144</v>
      </c>
      <c r="J6" s="13">
        <v>20</v>
      </c>
      <c r="K6" s="13" t="s">
        <v>109</v>
      </c>
      <c r="L6" s="13" t="s">
        <v>100</v>
      </c>
      <c r="M6" s="13" t="s">
        <v>110</v>
      </c>
      <c r="N6" s="13" t="s">
        <v>118</v>
      </c>
      <c r="O6" s="13"/>
      <c r="P6" s="13"/>
      <c r="Q6" s="13"/>
      <c r="R6" s="13"/>
      <c r="S6" s="13"/>
      <c r="T6" s="13"/>
      <c r="U6" s="13"/>
      <c r="V6" s="13"/>
    </row>
    <row r="7" spans="1:22" ht="23.4" x14ac:dyDescent="0.45">
      <c r="A7" s="13">
        <v>4</v>
      </c>
      <c r="B7" s="13" t="s">
        <v>29</v>
      </c>
      <c r="C7" s="14">
        <v>45823</v>
      </c>
      <c r="D7" s="13" t="s">
        <v>95</v>
      </c>
      <c r="E7" s="13" t="s">
        <v>127</v>
      </c>
      <c r="F7" s="13" t="s">
        <v>103</v>
      </c>
      <c r="G7" s="13">
        <v>0</v>
      </c>
      <c r="H7" s="13">
        <v>0</v>
      </c>
      <c r="I7" s="13">
        <v>0</v>
      </c>
      <c r="J7" s="13">
        <v>0</v>
      </c>
      <c r="K7" s="13" t="s">
        <v>111</v>
      </c>
      <c r="L7" s="13" t="s">
        <v>111</v>
      </c>
      <c r="M7" s="13" t="s">
        <v>111</v>
      </c>
      <c r="N7" s="13"/>
      <c r="O7" s="13"/>
      <c r="P7" s="13"/>
      <c r="R7" s="13"/>
      <c r="S7" s="13"/>
      <c r="T7" s="13"/>
      <c r="U7" s="13"/>
      <c r="V7" s="13"/>
    </row>
    <row r="8" spans="1:22" ht="23.4" x14ac:dyDescent="0.45">
      <c r="A8" s="13">
        <v>5</v>
      </c>
      <c r="B8" s="13" t="s">
        <v>90</v>
      </c>
      <c r="C8" s="14">
        <v>45828</v>
      </c>
      <c r="D8" s="13" t="s">
        <v>96</v>
      </c>
      <c r="E8" s="13" t="s">
        <v>128</v>
      </c>
      <c r="F8" s="13" t="s">
        <v>104</v>
      </c>
      <c r="G8" s="13" t="s">
        <v>137</v>
      </c>
      <c r="H8" s="13">
        <v>20</v>
      </c>
      <c r="I8" s="13" t="s">
        <v>145</v>
      </c>
      <c r="J8" s="13">
        <v>20</v>
      </c>
      <c r="K8" s="13" t="s">
        <v>109</v>
      </c>
      <c r="L8" s="13" t="s">
        <v>109</v>
      </c>
      <c r="M8" s="13" t="s">
        <v>110</v>
      </c>
      <c r="N8" s="13" t="s">
        <v>119</v>
      </c>
      <c r="O8" s="13"/>
      <c r="P8" s="13"/>
      <c r="Q8" s="13"/>
      <c r="R8" s="13"/>
      <c r="S8" s="13"/>
      <c r="T8" s="13"/>
      <c r="U8" s="13"/>
      <c r="V8" s="13"/>
    </row>
    <row r="9" spans="1:22" ht="23.4" x14ac:dyDescent="0.45">
      <c r="A9" s="13">
        <v>6</v>
      </c>
      <c r="B9" s="13" t="s">
        <v>91</v>
      </c>
      <c r="C9" s="14">
        <v>45830</v>
      </c>
      <c r="D9" s="13" t="s">
        <v>96</v>
      </c>
      <c r="E9" s="13" t="s">
        <v>129</v>
      </c>
      <c r="F9" s="13" t="s">
        <v>105</v>
      </c>
      <c r="G9" s="13" t="s">
        <v>138</v>
      </c>
      <c r="H9" s="13">
        <v>20</v>
      </c>
      <c r="I9" s="13" t="s">
        <v>146</v>
      </c>
      <c r="J9" s="13">
        <v>20</v>
      </c>
      <c r="K9" s="13" t="s">
        <v>105</v>
      </c>
      <c r="L9" s="13" t="s">
        <v>109</v>
      </c>
      <c r="M9" s="13" t="s">
        <v>110</v>
      </c>
      <c r="N9" s="13" t="s">
        <v>113</v>
      </c>
      <c r="O9" s="13"/>
      <c r="P9" s="13"/>
      <c r="Q9" s="13"/>
      <c r="R9" s="13"/>
      <c r="S9" s="13"/>
      <c r="T9" s="13"/>
      <c r="U9" s="13"/>
      <c r="V9" s="13"/>
    </row>
    <row r="10" spans="1:22" ht="23.4" x14ac:dyDescent="0.45">
      <c r="A10" s="13">
        <v>7</v>
      </c>
      <c r="B10" s="13" t="s">
        <v>92</v>
      </c>
      <c r="C10" s="14">
        <v>45832</v>
      </c>
      <c r="D10" s="13" t="s">
        <v>96</v>
      </c>
      <c r="E10" s="13" t="s">
        <v>130</v>
      </c>
      <c r="F10" s="13" t="s">
        <v>106</v>
      </c>
      <c r="G10" s="13" t="s">
        <v>139</v>
      </c>
      <c r="H10" s="13">
        <v>20</v>
      </c>
      <c r="I10" s="13" t="s">
        <v>147</v>
      </c>
      <c r="J10" s="13">
        <v>20</v>
      </c>
      <c r="K10" s="13" t="s">
        <v>106</v>
      </c>
      <c r="L10" s="13" t="s">
        <v>109</v>
      </c>
      <c r="M10" s="13" t="s">
        <v>110</v>
      </c>
      <c r="N10" s="13" t="s">
        <v>114</v>
      </c>
      <c r="O10" s="13"/>
      <c r="P10" s="13"/>
      <c r="Q10" s="13"/>
      <c r="R10" s="13"/>
      <c r="S10" s="13"/>
      <c r="T10" s="13"/>
      <c r="U10" s="13"/>
      <c r="V10" s="13"/>
    </row>
    <row r="11" spans="1:22" ht="23.4" x14ac:dyDescent="0.45">
      <c r="A11" s="13">
        <v>8</v>
      </c>
      <c r="B11" s="13" t="s">
        <v>93</v>
      </c>
      <c r="C11" s="14">
        <v>45835</v>
      </c>
      <c r="D11" s="13" t="s">
        <v>97</v>
      </c>
      <c r="E11" s="13" t="s">
        <v>131</v>
      </c>
      <c r="F11" s="13" t="s">
        <v>107</v>
      </c>
      <c r="G11" s="13" t="s">
        <v>140</v>
      </c>
      <c r="H11" s="13">
        <v>20</v>
      </c>
      <c r="I11" s="13" t="s">
        <v>148</v>
      </c>
      <c r="J11" s="13">
        <v>20</v>
      </c>
      <c r="K11" s="13" t="s">
        <v>107</v>
      </c>
      <c r="L11" s="13" t="s">
        <v>109</v>
      </c>
      <c r="M11" s="13" t="s">
        <v>110</v>
      </c>
      <c r="N11" s="13" t="s">
        <v>115</v>
      </c>
      <c r="O11" s="13"/>
      <c r="P11" s="13"/>
      <c r="Q11" s="13"/>
      <c r="R11" s="13"/>
      <c r="S11" s="13"/>
      <c r="T11" s="13"/>
      <c r="U11" s="13"/>
      <c r="V11" s="13"/>
    </row>
    <row r="12" spans="1:22" ht="23.4" x14ac:dyDescent="0.45">
      <c r="A12" s="13">
        <v>9</v>
      </c>
      <c r="B12" s="13" t="s">
        <v>94</v>
      </c>
      <c r="C12" s="14">
        <v>45837</v>
      </c>
      <c r="D12" s="13" t="s">
        <v>98</v>
      </c>
      <c r="E12" s="13" t="s">
        <v>128</v>
      </c>
      <c r="F12" s="13" t="s">
        <v>108</v>
      </c>
      <c r="G12" s="13" t="s">
        <v>141</v>
      </c>
      <c r="H12" s="13">
        <v>20</v>
      </c>
      <c r="I12" s="13" t="s">
        <v>149</v>
      </c>
      <c r="J12" s="13">
        <v>20</v>
      </c>
      <c r="K12" s="13" t="s">
        <v>109</v>
      </c>
      <c r="L12" s="13" t="s">
        <v>109</v>
      </c>
      <c r="M12" s="13" t="s">
        <v>110</v>
      </c>
      <c r="N12" s="13" t="s">
        <v>116</v>
      </c>
      <c r="O12" s="13"/>
      <c r="P12" s="13"/>
      <c r="Q12" s="13"/>
      <c r="R12" s="13"/>
      <c r="S12" s="13"/>
      <c r="T12" s="13"/>
      <c r="U12" s="13"/>
      <c r="V12" s="13"/>
    </row>
    <row r="14" spans="1:22" x14ac:dyDescent="0.3">
      <c r="I14" s="18"/>
    </row>
    <row r="15" spans="1:22" x14ac:dyDescent="0.3">
      <c r="I15" s="18"/>
    </row>
    <row r="16" spans="1:22" x14ac:dyDescent="0.3">
      <c r="I16" s="18"/>
    </row>
    <row r="17" spans="1:16" x14ac:dyDescent="0.3">
      <c r="A17" s="29"/>
      <c r="I17" s="18"/>
    </row>
    <row r="18" spans="1:16" x14ac:dyDescent="0.3">
      <c r="A18" s="29"/>
      <c r="C18">
        <v>1</v>
      </c>
      <c r="D18">
        <v>1</v>
      </c>
      <c r="I18" s="18"/>
    </row>
    <row r="19" spans="1:16" x14ac:dyDescent="0.3">
      <c r="A19" s="29"/>
      <c r="D19">
        <v>2</v>
      </c>
      <c r="I19" s="18"/>
    </row>
    <row r="20" spans="1:16" ht="17.399999999999999" customHeight="1" x14ac:dyDescent="0.3">
      <c r="D20">
        <v>3</v>
      </c>
      <c r="F20" s="30" t="s">
        <v>78</v>
      </c>
      <c r="G20" s="32"/>
      <c r="H20" s="30" t="s">
        <v>70</v>
      </c>
      <c r="I20" s="30" t="s">
        <v>79</v>
      </c>
      <c r="J20" s="30" t="s">
        <v>69</v>
      </c>
      <c r="K20" s="30" t="s">
        <v>74</v>
      </c>
      <c r="L20" s="30" t="s">
        <v>75</v>
      </c>
      <c r="M20" s="33" t="s">
        <v>80</v>
      </c>
    </row>
    <row r="21" spans="1:16" ht="30.6" customHeight="1" x14ac:dyDescent="0.3">
      <c r="F21" s="34" t="str" cm="1">
        <f t="array" ref="F21:M21">_xlfn._xlws.FILTER(data_bat_bowl!$B$4:$I$92, (data_bat_bowl!$A$4:$A$92=match_data!$C$18) * (data_bat_bowl!$J$4:$J$92=match_data!$D18), "------")</f>
        <v>Rohit Sharma</v>
      </c>
      <c r="G21" s="35" t="str">
        <v>retired hurt</v>
      </c>
      <c r="H21" s="36">
        <v>52</v>
      </c>
      <c r="I21" s="36">
        <v>37</v>
      </c>
      <c r="J21" s="36">
        <v>48</v>
      </c>
      <c r="K21" s="36">
        <v>4</v>
      </c>
      <c r="L21" s="36">
        <v>3</v>
      </c>
      <c r="M21" s="37">
        <v>140.54</v>
      </c>
    </row>
    <row r="22" spans="1:16" ht="26.4" customHeight="1" x14ac:dyDescent="0.3">
      <c r="C22" t="s">
        <v>122</v>
      </c>
      <c r="D22" s="28" t="str">
        <f>"INDIA     vs     " &amp; VLOOKUP($C$18,match_stats,6)</f>
        <v>INDIA     vs     IRELAND</v>
      </c>
      <c r="F22" s="34" t="str" cm="1">
        <f t="array" ref="F22:M22">_xlfn._xlws.FILTER(data_bat_bowl!$B$4:$I$92, (data_bat_bowl!$A$4:$A$92=match_data!$C$18) * (data_bat_bowl!$J$4:$J$92=match_data!$D19), "------")</f>
        <v>Rishabh Pant</v>
      </c>
      <c r="G22" s="38" t="str">
        <v>not out</v>
      </c>
      <c r="H22" s="39">
        <v>36</v>
      </c>
      <c r="I22" s="39">
        <v>26</v>
      </c>
      <c r="J22" s="39">
        <v>46</v>
      </c>
      <c r="K22" s="39">
        <v>3</v>
      </c>
      <c r="L22" s="39">
        <v>2</v>
      </c>
      <c r="M22" s="40">
        <v>138.46</v>
      </c>
    </row>
    <row r="23" spans="1:16" ht="24" customHeight="1" x14ac:dyDescent="0.3">
      <c r="C23" t="s">
        <v>124</v>
      </c>
      <c r="D23" t="str">
        <f>IF(match_no=4,"","    "&amp;VLOOKUP($C$18,match_stats,11)&amp;" won Toss,chose to "&amp;IF(K4&lt;&gt;L4,"Bowl first","Bat first"))</f>
        <v xml:space="preserve">    INDIA won Toss,chose to Bowl first</v>
      </c>
      <c r="F23" s="34" t="str" cm="1">
        <f t="array" ref="F23:M23">_xlfn._xlws.FILTER(data_bat_bowl!$B$4:$I$92, (data_bat_bowl!$A$4:$A$92=match_data!$C$18) * (data_bat_bowl!$J$4:$J$92=match_data!$D20), "------")</f>
        <v>Suryakumar Yadav </v>
      </c>
      <c r="G23" s="41" t="str">
        <v>c Dockrell b White</v>
      </c>
      <c r="H23" s="42">
        <v>2</v>
      </c>
      <c r="I23" s="42">
        <v>4</v>
      </c>
      <c r="J23" s="42">
        <v>9</v>
      </c>
      <c r="K23" s="42">
        <v>0</v>
      </c>
      <c r="L23" s="42">
        <v>0</v>
      </c>
      <c r="M23" s="43">
        <v>50</v>
      </c>
    </row>
    <row r="24" spans="1:16" x14ac:dyDescent="0.3">
      <c r="C24" t="s">
        <v>123</v>
      </c>
      <c r="D24" t="str">
        <f>VLOOKUP($C$18,match_stats,2)</f>
        <v xml:space="preserve">India won by 8 wickets </v>
      </c>
    </row>
    <row r="25" spans="1:16" ht="17.399999999999999" x14ac:dyDescent="0.3">
      <c r="C25" t="s">
        <v>150</v>
      </c>
      <c r="D25" t="str">
        <f>VLOOKUP($C$18,match_stats,7)&amp;" in "&amp;VLOOKUP($C$18,match_stats,8)&amp;" overs"</f>
        <v>97/2 in 12.2 overs</v>
      </c>
      <c r="F25" s="2" t="s">
        <v>67</v>
      </c>
      <c r="G25" s="3" t="s">
        <v>68</v>
      </c>
      <c r="H25" s="3" t="s">
        <v>69</v>
      </c>
      <c r="I25" s="3" t="s">
        <v>70</v>
      </c>
      <c r="J25" s="31" t="s">
        <v>71</v>
      </c>
      <c r="K25" s="3" t="s">
        <v>72</v>
      </c>
      <c r="L25" s="3" t="s">
        <v>73</v>
      </c>
      <c r="M25" s="3" t="s">
        <v>74</v>
      </c>
      <c r="N25" s="3" t="s">
        <v>75</v>
      </c>
      <c r="O25" s="3" t="s">
        <v>76</v>
      </c>
      <c r="P25" s="3" t="s">
        <v>77</v>
      </c>
    </row>
    <row r="26" spans="1:16" x14ac:dyDescent="0.3">
      <c r="C26" t="s">
        <v>151</v>
      </c>
      <c r="D26" t="str">
        <f>VLOOKUP($C$18,match_stats,9)&amp;" in "&amp;VLOOKUP($C$18,match_stats,10)&amp;" overs"</f>
        <v>96/10 in 16 overs</v>
      </c>
      <c r="F26" t="str" cm="1">
        <f t="array" ref="F26:P26">_xlfn._xlws.FILTER(data_bat_bowl!$M$4:$W$52, (data_bat_bowl!$L$4:$L$52=match_data!$C$18) * (data_bat_bowl!$X$4:$X$52=match_data!$D18), "-----")</f>
        <v>Hardik Pandya</v>
      </c>
      <c r="G26">
        <v>4</v>
      </c>
      <c r="H26">
        <v>1</v>
      </c>
      <c r="I26">
        <v>27</v>
      </c>
      <c r="J26">
        <v>3</v>
      </c>
      <c r="K26">
        <v>6.75</v>
      </c>
      <c r="L26">
        <v>14</v>
      </c>
      <c r="M26">
        <v>2</v>
      </c>
      <c r="N26">
        <v>2</v>
      </c>
      <c r="O26">
        <v>0</v>
      </c>
      <c r="P26">
        <v>0</v>
      </c>
    </row>
    <row r="27" spans="1:16" x14ac:dyDescent="0.3">
      <c r="C27" t="s">
        <v>169</v>
      </c>
      <c r="D27" t="str">
        <f>"     "&amp;VLOOKUP($C$18,match_stats,5)</f>
        <v xml:space="preserve">     Nassau County International Cricket Stadium,USA</v>
      </c>
      <c r="F27" t="str" cm="1">
        <f t="array" ref="F27:P27">_xlfn._xlws.FILTER(data_bat_bowl!$M$4:$W$52, (data_bat_bowl!$L$4:$L$52=match_data!$C$18) * (data_bat_bowl!$X$4:$X$52=match_data!$D19), "-----")</f>
        <v>Jasprit Bumrah</v>
      </c>
      <c r="G27">
        <v>3</v>
      </c>
      <c r="H27">
        <v>1</v>
      </c>
      <c r="I27">
        <v>6</v>
      </c>
      <c r="J27">
        <v>2</v>
      </c>
      <c r="K27">
        <v>2</v>
      </c>
      <c r="L27">
        <v>13</v>
      </c>
      <c r="M27">
        <v>0</v>
      </c>
      <c r="N27">
        <v>0</v>
      </c>
      <c r="O27">
        <v>0</v>
      </c>
      <c r="P27">
        <v>0</v>
      </c>
    </row>
    <row r="33" spans="1:4" x14ac:dyDescent="0.3">
      <c r="A33" t="s">
        <v>88</v>
      </c>
      <c r="B33" t="s">
        <v>157</v>
      </c>
      <c r="D33" t="s">
        <v>179</v>
      </c>
    </row>
    <row r="34" spans="1:4" ht="17.399999999999999" customHeight="1" x14ac:dyDescent="0.3">
      <c r="A34">
        <v>1</v>
      </c>
      <c r="B34" t="s">
        <v>158</v>
      </c>
      <c r="C34" s="44"/>
    </row>
    <row r="35" spans="1:4" ht="17.399999999999999" x14ac:dyDescent="0.3">
      <c r="A35">
        <v>2</v>
      </c>
      <c r="B35" t="s">
        <v>159</v>
      </c>
      <c r="C35" s="44"/>
    </row>
    <row r="36" spans="1:4" ht="17.399999999999999" x14ac:dyDescent="0.3">
      <c r="A36">
        <v>3</v>
      </c>
      <c r="B36" t="s">
        <v>100</v>
      </c>
      <c r="C36" s="44"/>
    </row>
    <row r="37" spans="1:4" ht="17.399999999999999" x14ac:dyDescent="0.3">
      <c r="A37">
        <v>4</v>
      </c>
      <c r="B37" t="s">
        <v>160</v>
      </c>
      <c r="C37" s="44"/>
    </row>
    <row r="38" spans="1:4" ht="17.399999999999999" x14ac:dyDescent="0.3">
      <c r="A38">
        <v>5</v>
      </c>
      <c r="B38" t="s">
        <v>161</v>
      </c>
      <c r="C38" s="44"/>
    </row>
    <row r="39" spans="1:4" ht="17.399999999999999" x14ac:dyDescent="0.3">
      <c r="A39">
        <v>6</v>
      </c>
      <c r="B39" t="s">
        <v>162</v>
      </c>
      <c r="C39" s="44"/>
    </row>
    <row r="40" spans="1:4" ht="17.399999999999999" x14ac:dyDescent="0.3">
      <c r="A40">
        <v>7</v>
      </c>
      <c r="B40" t="s">
        <v>163</v>
      </c>
      <c r="C40" s="44"/>
    </row>
    <row r="41" spans="1:4" ht="17.399999999999999" x14ac:dyDescent="0.3">
      <c r="A41">
        <v>8</v>
      </c>
      <c r="B41" t="s">
        <v>164</v>
      </c>
      <c r="C41" s="44"/>
    </row>
    <row r="42" spans="1:4" ht="17.399999999999999" x14ac:dyDescent="0.3">
      <c r="A42">
        <v>9</v>
      </c>
      <c r="B42" t="s">
        <v>165</v>
      </c>
      <c r="C42" s="44"/>
    </row>
  </sheetData>
  <dataValidations count="1">
    <dataValidation type="list" allowBlank="1" showInputMessage="1" showErrorMessage="1" sqref="C18" xr:uid="{059FBC39-F7A2-4745-BD18-EE702194E153}">
      <formula1>$A$34:$A$42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summary</vt:lpstr>
      <vt:lpstr>data_bat_bowl</vt:lpstr>
      <vt:lpstr>match_data</vt:lpstr>
      <vt:lpstr>match_no</vt:lpstr>
      <vt:lpstr>match_stats</vt:lpstr>
      <vt:lpstr>matches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GIRI SESHA SAI G R</dc:creator>
  <cp:lastModifiedBy>GIRI SESHA SAI G R</cp:lastModifiedBy>
  <dcterms:created xsi:type="dcterms:W3CDTF">2025-01-25T15:20:05Z</dcterms:created>
  <dcterms:modified xsi:type="dcterms:W3CDTF">2025-02-06T09:16:20Z</dcterms:modified>
</cp:coreProperties>
</file>