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C:\Users\NW8190\Downloads\"/>
    </mc:Choice>
  </mc:AlternateContent>
  <xr:revisionPtr revIDLastSave="0" documentId="8_{F4389B29-CEAB-4F99-A964-72B3CC3B4572}" xr6:coauthVersionLast="47" xr6:coauthVersionMax="47" xr10:uidLastSave="{00000000-0000-0000-0000-000000000000}"/>
  <bookViews>
    <workbookView xWindow="28680" yWindow="-120" windowWidth="51840" windowHeight="21120" xr2:uid="{00000000-000D-0000-FFFF-FFFF00000000}"/>
  </bookViews>
  <sheets>
    <sheet name="MV Cable Schedu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1" i="1" l="1"/>
  <c r="N110" i="1"/>
  <c r="N109" i="1"/>
  <c r="N108" i="1"/>
  <c r="N107" i="1"/>
  <c r="N106" i="1"/>
  <c r="N104" i="1"/>
  <c r="N103" i="1"/>
  <c r="N102" i="1"/>
  <c r="N101" i="1"/>
  <c r="N100" i="1"/>
  <c r="N99" i="1"/>
  <c r="N97" i="1"/>
  <c r="N96" i="1"/>
  <c r="N95" i="1"/>
  <c r="N94" i="1"/>
  <c r="N93" i="1"/>
  <c r="N92" i="1"/>
  <c r="N90" i="1"/>
  <c r="N89" i="1"/>
  <c r="N88" i="1"/>
  <c r="N87" i="1"/>
  <c r="N86" i="1"/>
  <c r="N85" i="1"/>
  <c r="N83" i="1"/>
  <c r="N82" i="1"/>
  <c r="N81" i="1"/>
  <c r="N80" i="1"/>
  <c r="N79" i="1"/>
  <c r="N78" i="1"/>
  <c r="N76" i="1"/>
  <c r="N75" i="1"/>
  <c r="N74" i="1"/>
  <c r="N73" i="1"/>
  <c r="N72" i="1"/>
  <c r="N70" i="1"/>
  <c r="N69" i="1"/>
  <c r="N68" i="1"/>
  <c r="N67" i="1"/>
  <c r="N66" i="1"/>
  <c r="N65" i="1"/>
  <c r="N63" i="1"/>
  <c r="N62" i="1"/>
  <c r="N61" i="1"/>
  <c r="N60" i="1"/>
  <c r="N59" i="1"/>
  <c r="N58" i="1"/>
  <c r="N56" i="1"/>
  <c r="N55" i="1"/>
  <c r="N54" i="1"/>
  <c r="N53" i="1"/>
  <c r="N52" i="1"/>
  <c r="N51" i="1"/>
  <c r="N49" i="1"/>
  <c r="N48" i="1"/>
  <c r="N47" i="1"/>
  <c r="N46" i="1"/>
  <c r="N45" i="1"/>
  <c r="N44" i="1"/>
  <c r="N42" i="1"/>
  <c r="N41" i="1"/>
  <c r="N40" i="1"/>
  <c r="N39" i="1"/>
  <c r="N38" i="1"/>
  <c r="N37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1" i="1"/>
  <c r="N20" i="1"/>
  <c r="N19" i="1"/>
  <c r="N18" i="1"/>
  <c r="N17" i="1"/>
  <c r="N16" i="1"/>
  <c r="M112" i="1"/>
  <c r="L112" i="1"/>
  <c r="A116" i="1" a="1"/>
  <c r="A122" i="1" a="1"/>
  <c r="N112" i="1" l="1"/>
  <c r="O112" i="1" s="1"/>
  <c r="C124" i="1"/>
  <c r="A122" i="1"/>
  <c r="C122" i="1" s="1"/>
  <c r="C123" i="1"/>
  <c r="A116" i="1"/>
  <c r="C116" i="1" s="1"/>
  <c r="C117" i="1"/>
  <c r="C118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<sst xmlns="http://schemas.openxmlformats.org/spreadsheetml/2006/main" count="550" uniqueCount="58">
  <si>
    <t>GOORAMBAT EAST SOLAR FARM</t>
  </si>
  <si>
    <t>Title</t>
  </si>
  <si>
    <t>MV Cable Schedule</t>
  </si>
  <si>
    <t>Document Number</t>
  </si>
  <si>
    <t>Revision</t>
  </si>
  <si>
    <t>Date</t>
  </si>
  <si>
    <t xml:space="preserve">Notes: </t>
  </si>
  <si>
    <t>`</t>
  </si>
  <si>
    <t>2) The cable identification label should be secured to both ends of each cable section. This allows the cable section to be identifiable at each asset.</t>
  </si>
  <si>
    <t>3) Cable lengths have been measured in CAD.</t>
  </si>
  <si>
    <t>4) 40m has been included for cable ends terminating at the Delivery Substation. 10m per cable end has been included for cables terminating at a PCS. 5% tolerance has been added to the total length.</t>
  </si>
  <si>
    <t>5) Cable sizes and lengths are provided in advance of the 80% submission and are subject to change.</t>
  </si>
  <si>
    <t>Cable No.</t>
  </si>
  <si>
    <t>Feeder Name</t>
  </si>
  <si>
    <t>From</t>
  </si>
  <si>
    <t>To</t>
  </si>
  <si>
    <r>
      <t>Cable Size (mm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</si>
  <si>
    <t>Cable Selection</t>
  </si>
  <si>
    <t>Conductor Type</t>
  </si>
  <si>
    <t>Insulation</t>
  </si>
  <si>
    <t>Voltage</t>
  </si>
  <si>
    <t>Earthing</t>
  </si>
  <si>
    <t>Length per individual phase conductors (x3)</t>
  </si>
  <si>
    <t>PV Feeder 1</t>
  </si>
  <si>
    <t>Solid Bond</t>
  </si>
  <si>
    <t>PV Feeder 2</t>
  </si>
  <si>
    <t>PV Feeder 3</t>
  </si>
  <si>
    <t>PV Feeder 4</t>
  </si>
  <si>
    <t>PV Feeder 5</t>
  </si>
  <si>
    <t>PV Feeder 6</t>
  </si>
  <si>
    <t>PV Feeder 7</t>
  </si>
  <si>
    <t>PV Feeder 8</t>
  </si>
  <si>
    <t>PV Feeder 9</t>
  </si>
  <si>
    <t>PV Feeder 10</t>
  </si>
  <si>
    <t>PV Feeder 11</t>
  </si>
  <si>
    <t>PV Feeder 12</t>
  </si>
  <si>
    <t>PV Feeder 13</t>
  </si>
  <si>
    <t>PV Feeder 14</t>
  </si>
  <si>
    <t>Switchboard 1 Feeders</t>
  </si>
  <si>
    <t>Cable Size</t>
  </si>
  <si>
    <t>Cable Type</t>
  </si>
  <si>
    <t>Total cable type length</t>
  </si>
  <si>
    <t>1c Al XLPE/CWS/HDPE</t>
  </si>
  <si>
    <t>Switchboard 2 Feeders</t>
  </si>
  <si>
    <t>Total 3ph feeder length</t>
  </si>
  <si>
    <t>Total cable length (per conductor)*</t>
  </si>
  <si>
    <t>*Cable length based on quantity of 1c cables (feeder cable length x3)</t>
  </si>
  <si>
    <t>Refer to ENG-GESF-EL-DTS-6501 for MV CABLE DATASHEET</t>
  </si>
  <si>
    <t>ENG-GESF-EL-BOQ-6852-D</t>
  </si>
  <si>
    <t>1) This shall be read in conjunction with the following documents / drawings;  ENG-GESF-EL-DWG-6002 and ENG-GESF-EL-DWG-6003</t>
  </si>
  <si>
    <t>Al</t>
  </si>
  <si>
    <t>XLPE</t>
  </si>
  <si>
    <t>19/33kV</t>
  </si>
  <si>
    <t/>
  </si>
  <si>
    <t>Length from RMU to RMU</t>
  </si>
  <si>
    <t>Additional length from RMU to RMU</t>
  </si>
  <si>
    <t>Additional length per indiidual phase conductors (x3)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</si>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</sst>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Switchboard &quot;#"/>
    <numFmt numFmtId="165" formatCode="&quot;PCS&quot;#"/>
    <numFmt numFmtId="166" formatCode="#&quot;mm2&quot;"/>
    <numFmt numFmtId="167" formatCode="&quot;1 x &quot;#&quot;c&quot;"/>
    <numFmt numFmtId="168" formatCode="#&quot;m&quot;"/>
  </numFmts>
  <fonts count="18" x14ac:knownFonts="1">
    <font>
      <sz val="11"/>
      <color rgb="FF000000"/>
      <name val="Calibri"/>
    </font>
    <font>
      <sz val="20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rgb="FFFFFFFF"/>
      <name val="Arial"/>
      <family val="2"/>
    </font>
    <font>
      <b/>
      <vertAlign val="superscript"/>
      <sz val="11"/>
      <color theme="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sz val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49"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/>
    <xf numFmtId="0" fontId="6" fillId="2" borderId="3" xfId="0" applyFont="1" applyFill="1" applyBorder="1" applyAlignment="1">
      <alignment wrapText="1"/>
    </xf>
    <xf numFmtId="0" fontId="8" fillId="0" borderId="0" xfId="0" applyFont="1"/>
    <xf numFmtId="0" fontId="0" fillId="0" borderId="0" xfId="0"/>
    <xf numFmtId="0" fontId="11" fillId="0" borderId="0" xfId="0" applyFont="1"/>
    <xf numFmtId="14" fontId="11" fillId="0" borderId="0" xfId="0" applyNumberFormat="1" applyFont="1"/>
    <xf numFmtId="0" fontId="13" fillId="0" borderId="0" xfId="0" applyFont="1"/>
    <xf numFmtId="0" fontId="14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3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2" fillId="0" borderId="0" xfId="0" applyFont="1" applyAlignment="1">
      <alignment horizontal="left"/>
    </xf>
    <xf numFmtId="14" fontId="13" fillId="0" borderId="0" xfId="0" applyNumberFormat="1" applyFont="1" applyAlignment="1">
      <alignment horizontal="left"/>
    </xf>
    <xf numFmtId="166" fontId="2" fillId="0" borderId="1" xfId="0" applyNumberFormat="1" applyFont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 applyProtection="1">
      <alignment horizontal="center" vertical="center"/>
      <protection locked="0"/>
    </xf>
    <xf numFmtId="166" fontId="2" fillId="3" borderId="2" xfId="0" applyNumberFormat="1" applyFont="1" applyFill="1" applyBorder="1" applyAlignment="1">
      <alignment horizontal="center" vertical="center" wrapText="1"/>
    </xf>
    <xf numFmtId="167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5" fontId="3" fillId="3" borderId="2" xfId="0" applyNumberFormat="1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0" fontId="0" fillId="0" borderId="4" xfId="0" applyBorder="1" applyAlignment="1">
      <alignment horizontal="left"/>
    </xf>
    <xf numFmtId="168" fontId="0" fillId="0" borderId="0" xfId="0" applyNumberFormat="1" applyAlignment="1">
      <alignment horizontal="left"/>
    </xf>
    <xf numFmtId="0" fontId="16" fillId="0" borderId="0" xfId="0" applyFont="1" applyAlignment="1">
      <alignment horizontal="left"/>
    </xf>
    <xf numFmtId="0" fontId="0" fillId="3" borderId="2" xfId="0" applyFill="1" applyBorder="1" applyAlignment="1">
      <alignment horizontal="left"/>
    </xf>
    <xf numFmtId="164" fontId="3" fillId="3" borderId="2" xfId="0" applyNumberFormat="1" applyFont="1" applyFill="1" applyBorder="1" applyAlignment="1" applyProtection="1">
      <alignment horizontal="center" vertical="center"/>
      <protection locked="0"/>
    </xf>
    <xf numFmtId="168" fontId="2" fillId="3" borderId="2" xfId="0" applyNumberFormat="1" applyFont="1" applyFill="1" applyBorder="1" applyAlignment="1">
      <alignment horizontal="center" vertical="center" wrapText="1"/>
    </xf>
    <xf numFmtId="168" fontId="2" fillId="0" borderId="5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 applyProtection="1">
      <alignment horizontal="center" vertical="center"/>
      <protection locked="0"/>
    </xf>
    <xf numFmtId="0" fontId="6" fillId="2" borderId="2" xfId="0" applyFont="1" applyFill="1" applyBorder="1" applyAlignment="1">
      <alignment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 vertical="top" wrapText="1"/>
    </xf>
    <xf numFmtId="0" fontId="1" fillId="0" borderId="0" xfId="0" applyFont="1" applyAlignment="1">
      <alignment vertical="center"/>
    </xf>
    <xf numFmtId="0" fontId="6" fillId="2" borderId="2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168" fontId="4" fillId="0" borderId="0" xfId="0" applyNumberFormat="1" applyFont="1" applyAlignment="1">
      <alignment horizontal="center" vertical="center" wrapText="1"/>
    </xf>
    <xf numFmtId="10" fontId="16" fillId="0" borderId="0" xfId="1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136"/>
  <sheetViews>
    <sheetView tabSelected="1" zoomScale="115" zoomScaleNormal="115" zoomScalePageLayoutView="85" workbookViewId="0">
      <selection activeCell="E8" sqref="E8"/>
    </sheetView>
  </sheetViews>
  <sheetFormatPr defaultRowHeight="15" customHeight="1" x14ac:dyDescent="0.3"/>
  <cols>
    <col min="1" max="1" width="11.33203125" customWidth="1"/>
    <col min="2" max="2" width="16.5546875" customWidth="1"/>
    <col min="3" max="3" width="13" customWidth="1"/>
    <col min="4" max="4" width="16.33203125" customWidth="1"/>
    <col min="5" max="5" width="13.6640625" customWidth="1"/>
    <col min="6" max="6" width="11.88671875" customWidth="1"/>
    <col min="7" max="8" width="9.33203125" customWidth="1"/>
    <col min="9" max="9" width="12.6640625" customWidth="1"/>
    <col min="10" max="10" width="15.44140625" customWidth="1"/>
    <col min="11" max="11" width="14.109375" style="2" customWidth="1"/>
    <col min="12" max="14" width="26.88671875" style="2" customWidth="1"/>
  </cols>
  <sheetData>
    <row r="2" spans="1:15" ht="24.6" customHeight="1" x14ac:dyDescent="0.6">
      <c r="B2" s="3"/>
      <c r="C2" s="5" t="s">
        <v>0</v>
      </c>
      <c r="D2" s="6"/>
      <c r="E2" s="3"/>
      <c r="F2" s="3"/>
      <c r="G2" s="5"/>
      <c r="H2" s="6"/>
      <c r="I2" s="3"/>
      <c r="J2" s="3"/>
      <c r="L2" s="3"/>
      <c r="M2" s="44"/>
      <c r="N2" s="44"/>
    </row>
    <row r="3" spans="1:15" ht="14.4" x14ac:dyDescent="0.3">
      <c r="B3" s="1"/>
    </row>
    <row r="4" spans="1:15" ht="23.4" x14ac:dyDescent="0.45">
      <c r="B4" s="1"/>
      <c r="C4" s="21" t="s">
        <v>1</v>
      </c>
      <c r="D4" s="21"/>
      <c r="E4" s="9" t="s">
        <v>2</v>
      </c>
      <c r="F4" s="9"/>
      <c r="G4" s="7"/>
    </row>
    <row r="5" spans="1:15" ht="18" x14ac:dyDescent="0.35">
      <c r="B5" s="1"/>
      <c r="C5" s="21" t="s">
        <v>3</v>
      </c>
      <c r="D5" s="21"/>
      <c r="E5" s="9" t="s">
        <v>48</v>
      </c>
      <c r="F5" s="10"/>
    </row>
    <row r="6" spans="1:15" ht="18" x14ac:dyDescent="0.35">
      <c r="B6" s="1"/>
      <c r="C6" s="21" t="s">
        <v>4</v>
      </c>
      <c r="D6" s="21"/>
      <c r="E6" s="9" t="s">
        <v>57</v>
      </c>
      <c r="F6" s="10"/>
    </row>
    <row r="7" spans="1:15" ht="23.4" x14ac:dyDescent="0.45">
      <c r="B7" s="1"/>
      <c r="C7" s="21" t="s">
        <v>5</v>
      </c>
      <c r="D7" s="21"/>
      <c r="E7" s="22">
        <v>45617</v>
      </c>
      <c r="F7" s="22"/>
      <c r="G7" s="8"/>
    </row>
    <row r="8" spans="1:15" ht="15.6" x14ac:dyDescent="0.3">
      <c r="A8" s="14" t="s">
        <v>6</v>
      </c>
      <c r="B8" s="14"/>
      <c r="C8" s="14"/>
      <c r="D8" s="14"/>
      <c r="E8" s="14"/>
      <c r="F8" s="14"/>
      <c r="G8" s="14"/>
      <c r="H8" s="14"/>
      <c r="I8" s="14"/>
    </row>
    <row r="9" spans="1:15" ht="15.6" x14ac:dyDescent="0.3">
      <c r="A9" s="14" t="s">
        <v>49</v>
      </c>
      <c r="B9" s="14"/>
      <c r="C9" s="14"/>
      <c r="D9" s="14"/>
      <c r="E9" s="14"/>
      <c r="F9" s="14"/>
      <c r="G9" s="14"/>
      <c r="H9" s="14"/>
      <c r="I9" s="14"/>
      <c r="J9" s="14"/>
      <c r="L9" s="2" t="s">
        <v>7</v>
      </c>
    </row>
    <row r="10" spans="1:15" ht="15.6" customHeight="1" x14ac:dyDescent="0.3">
      <c r="A10" s="42" t="s">
        <v>8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</row>
    <row r="11" spans="1:15" ht="15.6" customHeight="1" x14ac:dyDescent="0.3">
      <c r="A11" s="42" t="s">
        <v>9</v>
      </c>
      <c r="B11" s="42"/>
      <c r="C11" s="42"/>
      <c r="D11" s="42"/>
      <c r="E11" s="42"/>
      <c r="F11" s="42"/>
      <c r="G11" s="42"/>
      <c r="H11" s="42"/>
      <c r="I11" s="42"/>
    </row>
    <row r="12" spans="1:15" ht="15.6" customHeight="1" x14ac:dyDescent="0.3">
      <c r="A12" s="43" t="s">
        <v>10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</row>
    <row r="13" spans="1:15" ht="15.6" customHeight="1" x14ac:dyDescent="0.3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</row>
    <row r="14" spans="1:15" ht="15.6" x14ac:dyDescent="0.3">
      <c r="A14" s="42" t="s">
        <v>11</v>
      </c>
      <c r="B14" s="42"/>
      <c r="C14" s="42"/>
      <c r="D14" s="42"/>
      <c r="E14" s="42"/>
      <c r="F14" s="42"/>
      <c r="G14" s="42"/>
      <c r="H14" s="42"/>
      <c r="I14" s="42"/>
    </row>
    <row r="15" spans="1:15" ht="28.2" x14ac:dyDescent="0.3">
      <c r="A15" s="41" t="s">
        <v>12</v>
      </c>
      <c r="B15" s="41" t="s">
        <v>13</v>
      </c>
      <c r="C15" s="41" t="s">
        <v>14</v>
      </c>
      <c r="D15" s="41" t="s">
        <v>15</v>
      </c>
      <c r="E15" s="41" t="s">
        <v>16</v>
      </c>
      <c r="F15" s="41" t="s">
        <v>17</v>
      </c>
      <c r="G15" s="41" t="s">
        <v>18</v>
      </c>
      <c r="H15" s="41" t="s">
        <v>19</v>
      </c>
      <c r="I15" s="41" t="s">
        <v>20</v>
      </c>
      <c r="J15" s="41" t="s">
        <v>21</v>
      </c>
      <c r="K15" s="41" t="s">
        <v>54</v>
      </c>
      <c r="L15" s="41" t="s">
        <v>22</v>
      </c>
      <c r="M15" s="45" t="s">
        <v>55</v>
      </c>
      <c r="N15" s="45" t="s">
        <v>56</v>
      </c>
      <c r="O15" s="2"/>
    </row>
    <row r="16" spans="1:15" ht="12.75" customHeight="1" x14ac:dyDescent="0.3">
      <c r="A16" s="36">
        <v>1</v>
      </c>
      <c r="B16" s="24" t="s">
        <v>23</v>
      </c>
      <c r="C16" s="25">
        <v>59</v>
      </c>
      <c r="D16" s="37">
        <v>1</v>
      </c>
      <c r="E16" s="26">
        <v>630</v>
      </c>
      <c r="F16" s="27">
        <v>1</v>
      </c>
      <c r="G16" s="28" t="s">
        <v>50</v>
      </c>
      <c r="H16" s="28" t="s">
        <v>51</v>
      </c>
      <c r="I16" s="28" t="s">
        <v>52</v>
      </c>
      <c r="J16" s="28" t="s">
        <v>24</v>
      </c>
      <c r="K16" s="38">
        <v>980</v>
      </c>
      <c r="L16" s="38">
        <v>2940</v>
      </c>
      <c r="M16" s="38"/>
      <c r="N16" s="38">
        <f>M16*3</f>
        <v>0</v>
      </c>
    </row>
    <row r="17" spans="1:14" ht="12.75" customHeight="1" x14ac:dyDescent="0.3">
      <c r="A17" s="36">
        <v>2</v>
      </c>
      <c r="B17" s="24" t="s">
        <v>23</v>
      </c>
      <c r="C17" s="25">
        <v>60</v>
      </c>
      <c r="D17" s="25">
        <v>59</v>
      </c>
      <c r="E17" s="26">
        <v>630</v>
      </c>
      <c r="F17" s="27">
        <v>1</v>
      </c>
      <c r="G17" s="28" t="s">
        <v>50</v>
      </c>
      <c r="H17" s="28" t="s">
        <v>51</v>
      </c>
      <c r="I17" s="28" t="s">
        <v>52</v>
      </c>
      <c r="J17" s="28" t="s">
        <v>24</v>
      </c>
      <c r="K17" s="38">
        <v>259</v>
      </c>
      <c r="L17" s="38">
        <v>777</v>
      </c>
      <c r="M17" s="38"/>
      <c r="N17" s="38">
        <f t="shared" ref="N17:N80" si="0">M17*3</f>
        <v>0</v>
      </c>
    </row>
    <row r="18" spans="1:14" ht="12.75" customHeight="1" x14ac:dyDescent="0.3">
      <c r="A18" s="36">
        <v>3</v>
      </c>
      <c r="B18" s="24" t="s">
        <v>23</v>
      </c>
      <c r="C18" s="25">
        <v>61</v>
      </c>
      <c r="D18" s="25">
        <v>60</v>
      </c>
      <c r="E18" s="26">
        <v>400</v>
      </c>
      <c r="F18" s="27">
        <v>1</v>
      </c>
      <c r="G18" s="28" t="s">
        <v>50</v>
      </c>
      <c r="H18" s="28" t="s">
        <v>51</v>
      </c>
      <c r="I18" s="28" t="s">
        <v>52</v>
      </c>
      <c r="J18" s="28" t="s">
        <v>24</v>
      </c>
      <c r="K18" s="38">
        <v>232</v>
      </c>
      <c r="L18" s="38">
        <v>696</v>
      </c>
      <c r="M18" s="38"/>
      <c r="N18" s="38">
        <f t="shared" si="0"/>
        <v>0</v>
      </c>
    </row>
    <row r="19" spans="1:14" ht="12.75" customHeight="1" x14ac:dyDescent="0.3">
      <c r="A19" s="36">
        <v>4</v>
      </c>
      <c r="B19" s="24" t="s">
        <v>23</v>
      </c>
      <c r="C19" s="25">
        <v>62</v>
      </c>
      <c r="D19" s="25">
        <v>61</v>
      </c>
      <c r="E19" s="26">
        <v>240</v>
      </c>
      <c r="F19" s="27">
        <v>1</v>
      </c>
      <c r="G19" s="28" t="s">
        <v>50</v>
      </c>
      <c r="H19" s="28" t="s">
        <v>51</v>
      </c>
      <c r="I19" s="28" t="s">
        <v>52</v>
      </c>
      <c r="J19" s="28" t="s">
        <v>24</v>
      </c>
      <c r="K19" s="38">
        <v>268</v>
      </c>
      <c r="L19" s="38">
        <v>804</v>
      </c>
      <c r="M19" s="38"/>
      <c r="N19" s="38">
        <f t="shared" si="0"/>
        <v>0</v>
      </c>
    </row>
    <row r="20" spans="1:14" ht="12.75" customHeight="1" x14ac:dyDescent="0.3">
      <c r="A20" s="36">
        <v>5</v>
      </c>
      <c r="B20" s="24" t="s">
        <v>23</v>
      </c>
      <c r="C20" s="25">
        <v>63</v>
      </c>
      <c r="D20" s="25">
        <v>62</v>
      </c>
      <c r="E20" s="26">
        <v>240</v>
      </c>
      <c r="F20" s="27">
        <v>1</v>
      </c>
      <c r="G20" s="28" t="s">
        <v>50</v>
      </c>
      <c r="H20" s="28" t="s">
        <v>51</v>
      </c>
      <c r="I20" s="28" t="s">
        <v>52</v>
      </c>
      <c r="J20" s="28" t="s">
        <v>24</v>
      </c>
      <c r="K20" s="38">
        <v>249</v>
      </c>
      <c r="L20" s="38">
        <v>747</v>
      </c>
      <c r="M20" s="38"/>
      <c r="N20" s="38">
        <f t="shared" si="0"/>
        <v>0</v>
      </c>
    </row>
    <row r="21" spans="1:14" ht="12.75" customHeight="1" x14ac:dyDescent="0.3">
      <c r="A21" s="36">
        <v>6</v>
      </c>
      <c r="B21" s="24" t="s">
        <v>23</v>
      </c>
      <c r="C21" s="25">
        <v>55</v>
      </c>
      <c r="D21" s="25">
        <v>63</v>
      </c>
      <c r="E21" s="26">
        <v>240</v>
      </c>
      <c r="F21" s="27">
        <v>1</v>
      </c>
      <c r="G21" s="28" t="s">
        <v>50</v>
      </c>
      <c r="H21" s="28" t="s">
        <v>51</v>
      </c>
      <c r="I21" s="28" t="s">
        <v>52</v>
      </c>
      <c r="J21" s="28" t="s">
        <v>24</v>
      </c>
      <c r="K21" s="38">
        <v>318</v>
      </c>
      <c r="L21" s="38">
        <v>954</v>
      </c>
      <c r="M21" s="38"/>
      <c r="N21" s="38">
        <f t="shared" si="0"/>
        <v>0</v>
      </c>
    </row>
    <row r="22" spans="1:14" ht="12.75" customHeight="1" x14ac:dyDescent="0.3">
      <c r="B22" s="15"/>
      <c r="C22" s="12"/>
      <c r="D22" s="15"/>
      <c r="E22" s="16" t="s">
        <v>53</v>
      </c>
      <c r="F22" s="17" t="s">
        <v>53</v>
      </c>
      <c r="G22" s="18" t="s">
        <v>53</v>
      </c>
      <c r="H22" s="18" t="s">
        <v>53</v>
      </c>
      <c r="I22" s="18" t="s">
        <v>53</v>
      </c>
      <c r="J22" s="18"/>
      <c r="K22" s="32" t="s">
        <v>53</v>
      </c>
      <c r="L22" s="32" t="s">
        <v>53</v>
      </c>
      <c r="M22" s="32"/>
      <c r="N22" s="32"/>
    </row>
    <row r="23" spans="1:14" ht="12.75" customHeight="1" x14ac:dyDescent="0.3">
      <c r="A23" s="36">
        <v>7</v>
      </c>
      <c r="B23" s="24" t="s">
        <v>25</v>
      </c>
      <c r="C23" s="25">
        <v>67</v>
      </c>
      <c r="D23" s="37">
        <v>1</v>
      </c>
      <c r="E23" s="26">
        <v>630</v>
      </c>
      <c r="F23" s="27">
        <v>1</v>
      </c>
      <c r="G23" s="28" t="s">
        <v>50</v>
      </c>
      <c r="H23" s="28" t="s">
        <v>51</v>
      </c>
      <c r="I23" s="28" t="s">
        <v>52</v>
      </c>
      <c r="J23" s="28" t="s">
        <v>24</v>
      </c>
      <c r="K23" s="38">
        <v>896</v>
      </c>
      <c r="L23" s="38">
        <v>2688</v>
      </c>
      <c r="M23" s="38"/>
      <c r="N23" s="38">
        <f t="shared" si="0"/>
        <v>0</v>
      </c>
    </row>
    <row r="24" spans="1:14" ht="12.75" customHeight="1" x14ac:dyDescent="0.3">
      <c r="A24" s="36">
        <v>8</v>
      </c>
      <c r="B24" s="24" t="s">
        <v>25</v>
      </c>
      <c r="C24" s="25">
        <v>68</v>
      </c>
      <c r="D24" s="25">
        <v>67</v>
      </c>
      <c r="E24" s="26">
        <v>630</v>
      </c>
      <c r="F24" s="27">
        <v>1</v>
      </c>
      <c r="G24" s="28" t="s">
        <v>50</v>
      </c>
      <c r="H24" s="28" t="s">
        <v>51</v>
      </c>
      <c r="I24" s="28" t="s">
        <v>52</v>
      </c>
      <c r="J24" s="28" t="s">
        <v>24</v>
      </c>
      <c r="K24" s="38">
        <v>293</v>
      </c>
      <c r="L24" s="38">
        <v>879</v>
      </c>
      <c r="M24" s="38"/>
      <c r="N24" s="38">
        <f t="shared" si="0"/>
        <v>0</v>
      </c>
    </row>
    <row r="25" spans="1:14" ht="12.75" customHeight="1" x14ac:dyDescent="0.3">
      <c r="A25" s="36">
        <v>9</v>
      </c>
      <c r="B25" s="24" t="s">
        <v>25</v>
      </c>
      <c r="C25" s="25">
        <v>69</v>
      </c>
      <c r="D25" s="25">
        <v>68</v>
      </c>
      <c r="E25" s="26">
        <v>400</v>
      </c>
      <c r="F25" s="27">
        <v>1</v>
      </c>
      <c r="G25" s="28" t="s">
        <v>50</v>
      </c>
      <c r="H25" s="28" t="s">
        <v>51</v>
      </c>
      <c r="I25" s="28" t="s">
        <v>52</v>
      </c>
      <c r="J25" s="28" t="s">
        <v>24</v>
      </c>
      <c r="K25" s="38">
        <v>254</v>
      </c>
      <c r="L25" s="38">
        <v>762</v>
      </c>
      <c r="M25" s="38"/>
      <c r="N25" s="38">
        <f t="shared" si="0"/>
        <v>0</v>
      </c>
    </row>
    <row r="26" spans="1:14" ht="12.75" customHeight="1" x14ac:dyDescent="0.3">
      <c r="A26" s="36">
        <v>10</v>
      </c>
      <c r="B26" s="24" t="s">
        <v>25</v>
      </c>
      <c r="C26" s="25">
        <v>70</v>
      </c>
      <c r="D26" s="25">
        <v>69</v>
      </c>
      <c r="E26" s="26">
        <v>240</v>
      </c>
      <c r="F26" s="27">
        <v>1</v>
      </c>
      <c r="G26" s="28" t="s">
        <v>50</v>
      </c>
      <c r="H26" s="28" t="s">
        <v>51</v>
      </c>
      <c r="I26" s="28" t="s">
        <v>52</v>
      </c>
      <c r="J26" s="28" t="s">
        <v>24</v>
      </c>
      <c r="K26" s="38">
        <v>364</v>
      </c>
      <c r="L26" s="38">
        <v>1092</v>
      </c>
      <c r="M26" s="38"/>
      <c r="N26" s="38">
        <f t="shared" si="0"/>
        <v>0</v>
      </c>
    </row>
    <row r="27" spans="1:14" ht="12.75" customHeight="1" x14ac:dyDescent="0.3">
      <c r="A27" s="36">
        <v>11</v>
      </c>
      <c r="B27" s="24" t="s">
        <v>25</v>
      </c>
      <c r="C27" s="25">
        <v>71</v>
      </c>
      <c r="D27" s="25">
        <v>70</v>
      </c>
      <c r="E27" s="26">
        <v>240</v>
      </c>
      <c r="F27" s="27">
        <v>1</v>
      </c>
      <c r="G27" s="28" t="s">
        <v>50</v>
      </c>
      <c r="H27" s="28" t="s">
        <v>51</v>
      </c>
      <c r="I27" s="28" t="s">
        <v>52</v>
      </c>
      <c r="J27" s="28" t="s">
        <v>24</v>
      </c>
      <c r="K27" s="38">
        <v>460</v>
      </c>
      <c r="L27" s="38">
        <v>1380</v>
      </c>
      <c r="M27" s="38"/>
      <c r="N27" s="38">
        <f t="shared" si="0"/>
        <v>0</v>
      </c>
    </row>
    <row r="28" spans="1:14" ht="12.75" customHeight="1" x14ac:dyDescent="0.3">
      <c r="A28" s="36">
        <v>12</v>
      </c>
      <c r="B28" s="24" t="s">
        <v>25</v>
      </c>
      <c r="C28" s="25">
        <v>72</v>
      </c>
      <c r="D28" s="25">
        <v>71</v>
      </c>
      <c r="E28" s="26">
        <v>240</v>
      </c>
      <c r="F28" s="27">
        <v>1</v>
      </c>
      <c r="G28" s="28" t="s">
        <v>50</v>
      </c>
      <c r="H28" s="28" t="s">
        <v>51</v>
      </c>
      <c r="I28" s="28" t="s">
        <v>52</v>
      </c>
      <c r="J28" s="28" t="s">
        <v>24</v>
      </c>
      <c r="K28" s="38">
        <v>108</v>
      </c>
      <c r="L28" s="38">
        <v>324</v>
      </c>
      <c r="M28" s="38"/>
      <c r="N28" s="38">
        <f t="shared" si="0"/>
        <v>0</v>
      </c>
    </row>
    <row r="29" spans="1:14" ht="12.45" customHeight="1" x14ac:dyDescent="0.3">
      <c r="B29" s="11"/>
      <c r="C29" s="11"/>
      <c r="D29" s="11"/>
      <c r="E29" s="16" t="s">
        <v>53</v>
      </c>
      <c r="F29" s="17" t="s">
        <v>53</v>
      </c>
      <c r="G29" s="18" t="s">
        <v>53</v>
      </c>
      <c r="H29" s="18" t="s">
        <v>53</v>
      </c>
      <c r="I29" s="18" t="s">
        <v>53</v>
      </c>
      <c r="J29" s="18"/>
      <c r="K29" s="32" t="s">
        <v>53</v>
      </c>
      <c r="L29" s="32" t="s">
        <v>53</v>
      </c>
      <c r="M29" s="32"/>
      <c r="N29" s="32">
        <f t="shared" si="0"/>
        <v>0</v>
      </c>
    </row>
    <row r="30" spans="1:14" ht="14.4" x14ac:dyDescent="0.3">
      <c r="A30" s="36">
        <v>13</v>
      </c>
      <c r="B30" s="24" t="s">
        <v>26</v>
      </c>
      <c r="C30" s="25">
        <v>51</v>
      </c>
      <c r="D30" s="37">
        <v>1</v>
      </c>
      <c r="E30" s="26">
        <v>630</v>
      </c>
      <c r="F30" s="27">
        <v>1</v>
      </c>
      <c r="G30" s="28" t="s">
        <v>50</v>
      </c>
      <c r="H30" s="28" t="s">
        <v>51</v>
      </c>
      <c r="I30" s="28" t="s">
        <v>52</v>
      </c>
      <c r="J30" s="28" t="s">
        <v>24</v>
      </c>
      <c r="K30" s="38">
        <v>1479</v>
      </c>
      <c r="L30" s="38">
        <v>4437</v>
      </c>
      <c r="M30" s="38"/>
      <c r="N30" s="38">
        <f t="shared" si="0"/>
        <v>0</v>
      </c>
    </row>
    <row r="31" spans="1:14" ht="14.4" x14ac:dyDescent="0.3">
      <c r="A31" s="36">
        <v>14</v>
      </c>
      <c r="B31" s="24" t="s">
        <v>26</v>
      </c>
      <c r="C31" s="25">
        <v>50</v>
      </c>
      <c r="D31" s="25">
        <v>51</v>
      </c>
      <c r="E31" s="26">
        <v>630</v>
      </c>
      <c r="F31" s="27">
        <v>1</v>
      </c>
      <c r="G31" s="28" t="s">
        <v>50</v>
      </c>
      <c r="H31" s="28" t="s">
        <v>51</v>
      </c>
      <c r="I31" s="28" t="s">
        <v>52</v>
      </c>
      <c r="J31" s="28" t="s">
        <v>24</v>
      </c>
      <c r="K31" s="38">
        <v>379</v>
      </c>
      <c r="L31" s="38">
        <v>1137</v>
      </c>
      <c r="M31" s="38"/>
      <c r="N31" s="38">
        <f t="shared" si="0"/>
        <v>0</v>
      </c>
    </row>
    <row r="32" spans="1:14" ht="14.4" x14ac:dyDescent="0.3">
      <c r="A32" s="36">
        <v>15</v>
      </c>
      <c r="B32" s="24" t="s">
        <v>26</v>
      </c>
      <c r="C32" s="25">
        <v>49</v>
      </c>
      <c r="D32" s="25">
        <v>50</v>
      </c>
      <c r="E32" s="26">
        <v>400</v>
      </c>
      <c r="F32" s="27">
        <v>1</v>
      </c>
      <c r="G32" s="28" t="s">
        <v>50</v>
      </c>
      <c r="H32" s="28" t="s">
        <v>51</v>
      </c>
      <c r="I32" s="28" t="s">
        <v>52</v>
      </c>
      <c r="J32" s="28" t="s">
        <v>24</v>
      </c>
      <c r="K32" s="38">
        <v>499</v>
      </c>
      <c r="L32" s="38">
        <v>1497</v>
      </c>
      <c r="M32" s="38"/>
      <c r="N32" s="38">
        <f t="shared" si="0"/>
        <v>0</v>
      </c>
    </row>
    <row r="33" spans="1:15" ht="14.4" x14ac:dyDescent="0.3">
      <c r="A33" s="36">
        <v>16</v>
      </c>
      <c r="B33" s="24" t="s">
        <v>26</v>
      </c>
      <c r="C33" s="25">
        <v>48</v>
      </c>
      <c r="D33" s="25">
        <v>49</v>
      </c>
      <c r="E33" s="26">
        <v>240</v>
      </c>
      <c r="F33" s="27">
        <v>1</v>
      </c>
      <c r="G33" s="28" t="s">
        <v>50</v>
      </c>
      <c r="H33" s="28" t="s">
        <v>51</v>
      </c>
      <c r="I33" s="28" t="s">
        <v>52</v>
      </c>
      <c r="J33" s="28" t="s">
        <v>24</v>
      </c>
      <c r="K33" s="38">
        <v>106</v>
      </c>
      <c r="L33" s="38">
        <v>318</v>
      </c>
      <c r="M33" s="38"/>
      <c r="N33" s="38">
        <f t="shared" si="0"/>
        <v>0</v>
      </c>
    </row>
    <row r="34" spans="1:15" ht="14.4" x14ac:dyDescent="0.3">
      <c r="A34" s="36">
        <v>17</v>
      </c>
      <c r="B34" s="24" t="s">
        <v>26</v>
      </c>
      <c r="C34" s="25">
        <v>47</v>
      </c>
      <c r="D34" s="25">
        <v>48</v>
      </c>
      <c r="E34" s="26">
        <v>240</v>
      </c>
      <c r="F34" s="27">
        <v>1</v>
      </c>
      <c r="G34" s="28" t="s">
        <v>50</v>
      </c>
      <c r="H34" s="28" t="s">
        <v>51</v>
      </c>
      <c r="I34" s="28" t="s">
        <v>52</v>
      </c>
      <c r="J34" s="28" t="s">
        <v>24</v>
      </c>
      <c r="K34" s="38">
        <v>230</v>
      </c>
      <c r="L34" s="38">
        <v>690</v>
      </c>
      <c r="M34" s="38"/>
      <c r="N34" s="38">
        <f t="shared" si="0"/>
        <v>0</v>
      </c>
    </row>
    <row r="35" spans="1:15" ht="14.4" x14ac:dyDescent="0.3">
      <c r="A35" s="36">
        <v>18</v>
      </c>
      <c r="B35" s="24" t="s">
        <v>26</v>
      </c>
      <c r="C35" s="25">
        <v>46</v>
      </c>
      <c r="D35" s="25">
        <v>47</v>
      </c>
      <c r="E35" s="26">
        <v>240</v>
      </c>
      <c r="F35" s="27">
        <v>1</v>
      </c>
      <c r="G35" s="28" t="s">
        <v>50</v>
      </c>
      <c r="H35" s="28" t="s">
        <v>51</v>
      </c>
      <c r="I35" s="28" t="s">
        <v>52</v>
      </c>
      <c r="J35" s="28" t="s">
        <v>24</v>
      </c>
      <c r="K35" s="38">
        <v>567</v>
      </c>
      <c r="L35" s="38">
        <v>1701</v>
      </c>
      <c r="M35" s="38"/>
      <c r="N35" s="38">
        <f t="shared" si="0"/>
        <v>0</v>
      </c>
    </row>
    <row r="36" spans="1:15" ht="14.4" x14ac:dyDescent="0.3">
      <c r="B36" s="11"/>
      <c r="C36" s="11"/>
      <c r="D36" s="11"/>
      <c r="E36" s="16" t="s">
        <v>53</v>
      </c>
      <c r="F36" s="17" t="s">
        <v>53</v>
      </c>
      <c r="G36" s="18" t="s">
        <v>53</v>
      </c>
      <c r="H36" s="18" t="s">
        <v>53</v>
      </c>
      <c r="I36" s="18" t="s">
        <v>53</v>
      </c>
      <c r="J36" s="18"/>
      <c r="K36" s="32" t="s">
        <v>53</v>
      </c>
      <c r="L36" s="32" t="s">
        <v>53</v>
      </c>
      <c r="M36" s="32"/>
      <c r="N36" s="32"/>
    </row>
    <row r="37" spans="1:15" ht="14.4" x14ac:dyDescent="0.3">
      <c r="A37" s="36">
        <v>19</v>
      </c>
      <c r="B37" s="24" t="s">
        <v>27</v>
      </c>
      <c r="C37" s="25">
        <v>44</v>
      </c>
      <c r="D37" s="37">
        <v>1</v>
      </c>
      <c r="E37" s="26">
        <v>630</v>
      </c>
      <c r="F37" s="27">
        <v>1</v>
      </c>
      <c r="G37" s="28" t="s">
        <v>50</v>
      </c>
      <c r="H37" s="28" t="s">
        <v>51</v>
      </c>
      <c r="I37" s="28" t="s">
        <v>52</v>
      </c>
      <c r="J37" s="28" t="s">
        <v>24</v>
      </c>
      <c r="K37" s="38">
        <v>1772</v>
      </c>
      <c r="L37" s="38">
        <v>5316</v>
      </c>
      <c r="M37" s="38"/>
      <c r="N37" s="38">
        <f t="shared" si="0"/>
        <v>0</v>
      </c>
    </row>
    <row r="38" spans="1:15" ht="14.4" x14ac:dyDescent="0.3">
      <c r="A38" s="36">
        <v>20</v>
      </c>
      <c r="B38" s="24" t="s">
        <v>27</v>
      </c>
      <c r="C38" s="25">
        <v>45</v>
      </c>
      <c r="D38" s="25">
        <v>44</v>
      </c>
      <c r="E38" s="26">
        <v>630</v>
      </c>
      <c r="F38" s="27">
        <v>1</v>
      </c>
      <c r="G38" s="28" t="s">
        <v>50</v>
      </c>
      <c r="H38" s="28" t="s">
        <v>51</v>
      </c>
      <c r="I38" s="28" t="s">
        <v>52</v>
      </c>
      <c r="J38" s="28" t="s">
        <v>24</v>
      </c>
      <c r="K38" s="38">
        <v>276</v>
      </c>
      <c r="L38" s="38">
        <v>828</v>
      </c>
      <c r="M38" s="38"/>
      <c r="N38" s="38">
        <f t="shared" si="0"/>
        <v>0</v>
      </c>
    </row>
    <row r="39" spans="1:15" ht="14.4" x14ac:dyDescent="0.3">
      <c r="A39" s="36">
        <v>21</v>
      </c>
      <c r="B39" s="24" t="s">
        <v>27</v>
      </c>
      <c r="C39" s="25">
        <v>40</v>
      </c>
      <c r="D39" s="25">
        <v>45</v>
      </c>
      <c r="E39" s="26">
        <v>400</v>
      </c>
      <c r="F39" s="27">
        <v>1</v>
      </c>
      <c r="G39" s="28" t="s">
        <v>50</v>
      </c>
      <c r="H39" s="28" t="s">
        <v>51</v>
      </c>
      <c r="I39" s="28" t="s">
        <v>52</v>
      </c>
      <c r="J39" s="28" t="s">
        <v>24</v>
      </c>
      <c r="K39" s="38">
        <v>217</v>
      </c>
      <c r="L39" s="38">
        <v>651</v>
      </c>
      <c r="M39" s="38"/>
      <c r="N39" s="38">
        <f t="shared" si="0"/>
        <v>0</v>
      </c>
    </row>
    <row r="40" spans="1:15" ht="14.4" x14ac:dyDescent="0.3">
      <c r="A40" s="36">
        <v>22</v>
      </c>
      <c r="B40" s="24" t="s">
        <v>27</v>
      </c>
      <c r="C40" s="25">
        <v>43</v>
      </c>
      <c r="D40" s="25">
        <v>40</v>
      </c>
      <c r="E40" s="26">
        <v>240</v>
      </c>
      <c r="F40" s="27">
        <v>1</v>
      </c>
      <c r="G40" s="28" t="s">
        <v>50</v>
      </c>
      <c r="H40" s="28" t="s">
        <v>51</v>
      </c>
      <c r="I40" s="28" t="s">
        <v>52</v>
      </c>
      <c r="J40" s="28" t="s">
        <v>24</v>
      </c>
      <c r="K40" s="38">
        <v>289</v>
      </c>
      <c r="L40" s="38">
        <v>867</v>
      </c>
      <c r="M40" s="38"/>
      <c r="N40" s="38">
        <f t="shared" si="0"/>
        <v>0</v>
      </c>
    </row>
    <row r="41" spans="1:15" ht="14.4" x14ac:dyDescent="0.3">
      <c r="A41" s="36">
        <v>23</v>
      </c>
      <c r="B41" s="24" t="s">
        <v>27</v>
      </c>
      <c r="C41" s="25">
        <v>42</v>
      </c>
      <c r="D41" s="25">
        <v>43</v>
      </c>
      <c r="E41" s="26">
        <v>240</v>
      </c>
      <c r="F41" s="27">
        <v>1</v>
      </c>
      <c r="G41" s="28" t="s">
        <v>50</v>
      </c>
      <c r="H41" s="28" t="s">
        <v>51</v>
      </c>
      <c r="I41" s="28" t="s">
        <v>52</v>
      </c>
      <c r="J41" s="28" t="s">
        <v>24</v>
      </c>
      <c r="K41" s="38">
        <v>306</v>
      </c>
      <c r="L41" s="38">
        <v>918</v>
      </c>
      <c r="M41" s="38"/>
      <c r="N41" s="38">
        <f t="shared" si="0"/>
        <v>0</v>
      </c>
    </row>
    <row r="42" spans="1:15" ht="14.4" x14ac:dyDescent="0.3">
      <c r="A42" s="36">
        <v>24</v>
      </c>
      <c r="B42" s="24" t="s">
        <v>27</v>
      </c>
      <c r="C42" s="25">
        <v>41</v>
      </c>
      <c r="D42" s="25">
        <v>42</v>
      </c>
      <c r="E42" s="26">
        <v>240</v>
      </c>
      <c r="F42" s="27">
        <v>1</v>
      </c>
      <c r="G42" s="28" t="s">
        <v>50</v>
      </c>
      <c r="H42" s="28" t="s">
        <v>51</v>
      </c>
      <c r="I42" s="28" t="s">
        <v>52</v>
      </c>
      <c r="J42" s="28" t="s">
        <v>24</v>
      </c>
      <c r="K42" s="38">
        <v>312</v>
      </c>
      <c r="L42" s="38">
        <v>936</v>
      </c>
      <c r="M42" s="38"/>
      <c r="N42" s="38">
        <f t="shared" si="0"/>
        <v>0</v>
      </c>
    </row>
    <row r="43" spans="1:15" ht="14.4" x14ac:dyDescent="0.3">
      <c r="B43" s="11"/>
      <c r="C43" s="11"/>
      <c r="D43" s="11"/>
      <c r="E43" s="16" t="s">
        <v>53</v>
      </c>
      <c r="F43" s="17" t="s">
        <v>53</v>
      </c>
      <c r="G43" s="18" t="s">
        <v>53</v>
      </c>
      <c r="H43" s="18" t="s">
        <v>53</v>
      </c>
      <c r="I43" s="18" t="s">
        <v>53</v>
      </c>
      <c r="J43" s="18"/>
      <c r="K43" s="32" t="s">
        <v>53</v>
      </c>
      <c r="L43" s="39" t="s">
        <v>53</v>
      </c>
      <c r="M43" s="39"/>
      <c r="N43" s="39"/>
    </row>
    <row r="44" spans="1:15" ht="14.4" x14ac:dyDescent="0.3">
      <c r="A44" s="36">
        <v>25</v>
      </c>
      <c r="B44" s="24" t="s">
        <v>28</v>
      </c>
      <c r="C44" s="25">
        <v>39</v>
      </c>
      <c r="D44" s="37">
        <v>1</v>
      </c>
      <c r="E44" s="26">
        <v>630</v>
      </c>
      <c r="F44" s="27">
        <v>1</v>
      </c>
      <c r="G44" s="28" t="s">
        <v>50</v>
      </c>
      <c r="H44" s="28" t="s">
        <v>51</v>
      </c>
      <c r="I44" s="28" t="s">
        <v>52</v>
      </c>
      <c r="J44" s="28" t="s">
        <v>24</v>
      </c>
      <c r="K44" s="38">
        <v>1813</v>
      </c>
      <c r="L44" s="38">
        <v>5439</v>
      </c>
      <c r="M44" s="38"/>
      <c r="N44" s="38">
        <f t="shared" si="0"/>
        <v>0</v>
      </c>
    </row>
    <row r="45" spans="1:15" ht="14.4" x14ac:dyDescent="0.3">
      <c r="A45" s="36">
        <v>26</v>
      </c>
      <c r="B45" s="24" t="s">
        <v>28</v>
      </c>
      <c r="C45" s="25">
        <v>38</v>
      </c>
      <c r="D45" s="25">
        <v>39</v>
      </c>
      <c r="E45" s="26">
        <v>630</v>
      </c>
      <c r="F45" s="27">
        <v>1</v>
      </c>
      <c r="G45" s="28" t="s">
        <v>50</v>
      </c>
      <c r="H45" s="28" t="s">
        <v>51</v>
      </c>
      <c r="I45" s="28" t="s">
        <v>52</v>
      </c>
      <c r="J45" s="28" t="s">
        <v>24</v>
      </c>
      <c r="K45" s="38">
        <v>267</v>
      </c>
      <c r="L45" s="38">
        <v>801</v>
      </c>
      <c r="M45" s="38"/>
      <c r="N45" s="38">
        <f t="shared" si="0"/>
        <v>0</v>
      </c>
      <c r="O45" s="13"/>
    </row>
    <row r="46" spans="1:15" ht="14.4" x14ac:dyDescent="0.3">
      <c r="A46" s="36">
        <v>27</v>
      </c>
      <c r="B46" s="24" t="s">
        <v>28</v>
      </c>
      <c r="C46" s="25">
        <v>37</v>
      </c>
      <c r="D46" s="25">
        <v>38</v>
      </c>
      <c r="E46" s="26">
        <v>400</v>
      </c>
      <c r="F46" s="27">
        <v>1</v>
      </c>
      <c r="G46" s="28" t="s">
        <v>50</v>
      </c>
      <c r="H46" s="28" t="s">
        <v>51</v>
      </c>
      <c r="I46" s="28" t="s">
        <v>52</v>
      </c>
      <c r="J46" s="28" t="s">
        <v>24</v>
      </c>
      <c r="K46" s="38">
        <v>246</v>
      </c>
      <c r="L46" s="38">
        <v>738</v>
      </c>
      <c r="M46" s="38"/>
      <c r="N46" s="38">
        <f t="shared" si="0"/>
        <v>0</v>
      </c>
    </row>
    <row r="47" spans="1:15" ht="14.4" x14ac:dyDescent="0.3">
      <c r="A47" s="36">
        <v>28</v>
      </c>
      <c r="B47" s="24" t="s">
        <v>28</v>
      </c>
      <c r="C47" s="25">
        <v>36</v>
      </c>
      <c r="D47" s="25">
        <v>37</v>
      </c>
      <c r="E47" s="26">
        <v>240</v>
      </c>
      <c r="F47" s="27">
        <v>1</v>
      </c>
      <c r="G47" s="28" t="s">
        <v>50</v>
      </c>
      <c r="H47" s="28" t="s">
        <v>51</v>
      </c>
      <c r="I47" s="28" t="s">
        <v>52</v>
      </c>
      <c r="J47" s="28" t="s">
        <v>24</v>
      </c>
      <c r="K47" s="38">
        <v>266</v>
      </c>
      <c r="L47" s="38">
        <v>798</v>
      </c>
      <c r="M47" s="38"/>
      <c r="N47" s="38">
        <f t="shared" si="0"/>
        <v>0</v>
      </c>
    </row>
    <row r="48" spans="1:15" ht="14.4" x14ac:dyDescent="0.3">
      <c r="A48" s="36">
        <v>29</v>
      </c>
      <c r="B48" s="24" t="s">
        <v>28</v>
      </c>
      <c r="C48" s="25">
        <v>35</v>
      </c>
      <c r="D48" s="25">
        <v>36</v>
      </c>
      <c r="E48" s="26">
        <v>240</v>
      </c>
      <c r="F48" s="27">
        <v>1</v>
      </c>
      <c r="G48" s="28" t="s">
        <v>50</v>
      </c>
      <c r="H48" s="28" t="s">
        <v>51</v>
      </c>
      <c r="I48" s="28" t="s">
        <v>52</v>
      </c>
      <c r="J48" s="28" t="s">
        <v>24</v>
      </c>
      <c r="K48" s="38">
        <v>273</v>
      </c>
      <c r="L48" s="38">
        <v>819</v>
      </c>
      <c r="M48" s="38"/>
      <c r="N48" s="38">
        <f t="shared" si="0"/>
        <v>0</v>
      </c>
    </row>
    <row r="49" spans="1:14" ht="14.4" x14ac:dyDescent="0.3">
      <c r="A49" s="36">
        <v>30</v>
      </c>
      <c r="B49" s="24" t="s">
        <v>28</v>
      </c>
      <c r="C49" s="25">
        <v>34</v>
      </c>
      <c r="D49" s="25">
        <v>35</v>
      </c>
      <c r="E49" s="26">
        <v>240</v>
      </c>
      <c r="F49" s="27">
        <v>1</v>
      </c>
      <c r="G49" s="28" t="s">
        <v>50</v>
      </c>
      <c r="H49" s="28" t="s">
        <v>51</v>
      </c>
      <c r="I49" s="28" t="s">
        <v>52</v>
      </c>
      <c r="J49" s="28" t="s">
        <v>24</v>
      </c>
      <c r="K49" s="38">
        <v>234</v>
      </c>
      <c r="L49" s="38">
        <v>702</v>
      </c>
      <c r="M49" s="38"/>
      <c r="N49" s="38">
        <f t="shared" si="0"/>
        <v>0</v>
      </c>
    </row>
    <row r="50" spans="1:14" ht="14.4" x14ac:dyDescent="0.3">
      <c r="B50" s="15"/>
      <c r="C50" s="40"/>
      <c r="D50" s="40"/>
      <c r="E50" s="16"/>
      <c r="F50" s="17"/>
      <c r="G50" s="18"/>
      <c r="H50" s="18"/>
      <c r="I50" s="18"/>
      <c r="J50" s="18"/>
      <c r="K50" s="32"/>
      <c r="L50" s="32"/>
      <c r="M50" s="32"/>
      <c r="N50" s="32"/>
    </row>
    <row r="51" spans="1:14" ht="14.4" x14ac:dyDescent="0.3">
      <c r="A51" s="36">
        <v>31</v>
      </c>
      <c r="B51" s="24" t="s">
        <v>29</v>
      </c>
      <c r="C51" s="25">
        <v>8</v>
      </c>
      <c r="D51" s="37">
        <v>1</v>
      </c>
      <c r="E51" s="26">
        <v>630</v>
      </c>
      <c r="F51" s="27">
        <v>1</v>
      </c>
      <c r="G51" s="28" t="s">
        <v>50</v>
      </c>
      <c r="H51" s="28" t="s">
        <v>51</v>
      </c>
      <c r="I51" s="28" t="s">
        <v>52</v>
      </c>
      <c r="J51" s="28" t="s">
        <v>24</v>
      </c>
      <c r="K51" s="38">
        <v>3942</v>
      </c>
      <c r="L51" s="38">
        <v>11826</v>
      </c>
      <c r="M51" s="38">
        <v>90</v>
      </c>
      <c r="N51" s="38">
        <f t="shared" si="0"/>
        <v>270</v>
      </c>
    </row>
    <row r="52" spans="1:14" ht="14.4" x14ac:dyDescent="0.3">
      <c r="A52" s="36">
        <v>32</v>
      </c>
      <c r="B52" s="24" t="s">
        <v>29</v>
      </c>
      <c r="C52" s="25">
        <v>12</v>
      </c>
      <c r="D52" s="29">
        <v>8</v>
      </c>
      <c r="E52" s="26">
        <v>630</v>
      </c>
      <c r="F52" s="27">
        <v>1</v>
      </c>
      <c r="G52" s="28" t="s">
        <v>50</v>
      </c>
      <c r="H52" s="28" t="s">
        <v>51</v>
      </c>
      <c r="I52" s="28" t="s">
        <v>52</v>
      </c>
      <c r="J52" s="28" t="s">
        <v>24</v>
      </c>
      <c r="K52" s="38">
        <v>194</v>
      </c>
      <c r="L52" s="38">
        <v>582</v>
      </c>
      <c r="M52" s="38"/>
      <c r="N52" s="38">
        <f t="shared" si="0"/>
        <v>0</v>
      </c>
    </row>
    <row r="53" spans="1:14" ht="14.4" x14ac:dyDescent="0.3">
      <c r="A53" s="36">
        <v>33</v>
      </c>
      <c r="B53" s="24" t="s">
        <v>29</v>
      </c>
      <c r="C53" s="25">
        <v>11</v>
      </c>
      <c r="D53" s="29">
        <v>12</v>
      </c>
      <c r="E53" s="26">
        <v>400</v>
      </c>
      <c r="F53" s="27">
        <v>1</v>
      </c>
      <c r="G53" s="28" t="s">
        <v>50</v>
      </c>
      <c r="H53" s="28" t="s">
        <v>51</v>
      </c>
      <c r="I53" s="28" t="s">
        <v>52</v>
      </c>
      <c r="J53" s="28" t="s">
        <v>24</v>
      </c>
      <c r="K53" s="38">
        <v>76</v>
      </c>
      <c r="L53" s="38">
        <v>228</v>
      </c>
      <c r="M53" s="38"/>
      <c r="N53" s="38">
        <f t="shared" si="0"/>
        <v>0</v>
      </c>
    </row>
    <row r="54" spans="1:14" ht="14.4" x14ac:dyDescent="0.3">
      <c r="A54" s="36">
        <v>34</v>
      </c>
      <c r="B54" s="24" t="s">
        <v>29</v>
      </c>
      <c r="C54" s="25">
        <v>14</v>
      </c>
      <c r="D54" s="29">
        <v>11</v>
      </c>
      <c r="E54" s="26">
        <v>240</v>
      </c>
      <c r="F54" s="27">
        <v>1</v>
      </c>
      <c r="G54" s="28" t="s">
        <v>50</v>
      </c>
      <c r="H54" s="28" t="s">
        <v>51</v>
      </c>
      <c r="I54" s="28" t="s">
        <v>52</v>
      </c>
      <c r="J54" s="28" t="s">
        <v>24</v>
      </c>
      <c r="K54" s="38">
        <v>237</v>
      </c>
      <c r="L54" s="38">
        <v>711</v>
      </c>
      <c r="M54" s="38"/>
      <c r="N54" s="38">
        <f t="shared" si="0"/>
        <v>0</v>
      </c>
    </row>
    <row r="55" spans="1:14" ht="14.4" x14ac:dyDescent="0.3">
      <c r="A55" s="36">
        <v>35</v>
      </c>
      <c r="B55" s="24" t="s">
        <v>29</v>
      </c>
      <c r="C55" s="25">
        <v>13</v>
      </c>
      <c r="D55" s="29">
        <v>14</v>
      </c>
      <c r="E55" s="26">
        <v>240</v>
      </c>
      <c r="F55" s="27">
        <v>1</v>
      </c>
      <c r="G55" s="28" t="s">
        <v>50</v>
      </c>
      <c r="H55" s="28" t="s">
        <v>51</v>
      </c>
      <c r="I55" s="28" t="s">
        <v>52</v>
      </c>
      <c r="J55" s="28" t="s">
        <v>24</v>
      </c>
      <c r="K55" s="38">
        <v>121</v>
      </c>
      <c r="L55" s="38">
        <v>363</v>
      </c>
      <c r="M55" s="38"/>
      <c r="N55" s="38">
        <f t="shared" si="0"/>
        <v>0</v>
      </c>
    </row>
    <row r="56" spans="1:14" ht="14.4" x14ac:dyDescent="0.3">
      <c r="A56" s="36">
        <v>36</v>
      </c>
      <c r="B56" s="24" t="s">
        <v>29</v>
      </c>
      <c r="C56" s="25">
        <v>15</v>
      </c>
      <c r="D56" s="29">
        <v>13</v>
      </c>
      <c r="E56" s="26">
        <v>240</v>
      </c>
      <c r="F56" s="27">
        <v>1</v>
      </c>
      <c r="G56" s="28" t="s">
        <v>50</v>
      </c>
      <c r="H56" s="28" t="s">
        <v>51</v>
      </c>
      <c r="I56" s="28" t="s">
        <v>52</v>
      </c>
      <c r="J56" s="28" t="s">
        <v>24</v>
      </c>
      <c r="K56" s="38">
        <v>475</v>
      </c>
      <c r="L56" s="38">
        <v>1425</v>
      </c>
      <c r="M56" s="38"/>
      <c r="N56" s="38">
        <f t="shared" si="0"/>
        <v>0</v>
      </c>
    </row>
    <row r="57" spans="1:14" ht="14.4" x14ac:dyDescent="0.3">
      <c r="A57" s="13"/>
      <c r="B57" s="18"/>
      <c r="C57" s="12"/>
      <c r="D57" s="15"/>
      <c r="E57" s="16" t="s">
        <v>53</v>
      </c>
      <c r="F57" s="17" t="s">
        <v>53</v>
      </c>
      <c r="G57" s="18" t="s">
        <v>53</v>
      </c>
      <c r="H57" s="18" t="s">
        <v>53</v>
      </c>
      <c r="I57" s="18" t="s">
        <v>53</v>
      </c>
      <c r="J57" s="18"/>
      <c r="K57" s="32" t="s">
        <v>53</v>
      </c>
      <c r="L57" s="32" t="s">
        <v>53</v>
      </c>
      <c r="M57" s="32"/>
      <c r="N57" s="32"/>
    </row>
    <row r="58" spans="1:14" ht="14.4" x14ac:dyDescent="0.3">
      <c r="A58" s="36">
        <v>37</v>
      </c>
      <c r="B58" s="24" t="s">
        <v>30</v>
      </c>
      <c r="C58" s="25">
        <v>4</v>
      </c>
      <c r="D58" s="37">
        <v>1</v>
      </c>
      <c r="E58" s="26">
        <v>630</v>
      </c>
      <c r="F58" s="27">
        <v>1</v>
      </c>
      <c r="G58" s="28" t="s">
        <v>50</v>
      </c>
      <c r="H58" s="28" t="s">
        <v>51</v>
      </c>
      <c r="I58" s="28" t="s">
        <v>52</v>
      </c>
      <c r="J58" s="28" t="s">
        <v>24</v>
      </c>
      <c r="K58" s="38">
        <v>4045</v>
      </c>
      <c r="L58" s="38">
        <v>12135</v>
      </c>
      <c r="M58" s="38">
        <v>90</v>
      </c>
      <c r="N58" s="38">
        <f t="shared" si="0"/>
        <v>270</v>
      </c>
    </row>
    <row r="59" spans="1:14" ht="14.4" x14ac:dyDescent="0.3">
      <c r="A59" s="36">
        <v>38</v>
      </c>
      <c r="B59" s="24" t="s">
        <v>30</v>
      </c>
      <c r="C59" s="25">
        <v>2</v>
      </c>
      <c r="D59" s="29">
        <v>4</v>
      </c>
      <c r="E59" s="26">
        <v>630</v>
      </c>
      <c r="F59" s="27">
        <v>1</v>
      </c>
      <c r="G59" s="28" t="s">
        <v>50</v>
      </c>
      <c r="H59" s="28" t="s">
        <v>51</v>
      </c>
      <c r="I59" s="28" t="s">
        <v>52</v>
      </c>
      <c r="J59" s="28" t="s">
        <v>24</v>
      </c>
      <c r="K59" s="38">
        <v>366</v>
      </c>
      <c r="L59" s="38">
        <v>1098</v>
      </c>
      <c r="M59" s="38"/>
      <c r="N59" s="38">
        <f t="shared" si="0"/>
        <v>0</v>
      </c>
    </row>
    <row r="60" spans="1:14" ht="14.4" x14ac:dyDescent="0.3">
      <c r="A60" s="36">
        <v>39</v>
      </c>
      <c r="B60" s="24" t="s">
        <v>30</v>
      </c>
      <c r="C60" s="25">
        <v>3</v>
      </c>
      <c r="D60" s="29">
        <v>2</v>
      </c>
      <c r="E60" s="26">
        <v>400</v>
      </c>
      <c r="F60" s="27">
        <v>1</v>
      </c>
      <c r="G60" s="28" t="s">
        <v>50</v>
      </c>
      <c r="H60" s="28" t="s">
        <v>51</v>
      </c>
      <c r="I60" s="28" t="s">
        <v>52</v>
      </c>
      <c r="J60" s="28" t="s">
        <v>24</v>
      </c>
      <c r="K60" s="38">
        <v>152</v>
      </c>
      <c r="L60" s="38">
        <v>456</v>
      </c>
      <c r="M60" s="38"/>
      <c r="N60" s="38">
        <f t="shared" si="0"/>
        <v>0</v>
      </c>
    </row>
    <row r="61" spans="1:14" ht="14.4" x14ac:dyDescent="0.3">
      <c r="A61" s="36">
        <v>40</v>
      </c>
      <c r="B61" s="24" t="s">
        <v>30</v>
      </c>
      <c r="C61" s="25">
        <v>1</v>
      </c>
      <c r="D61" s="29">
        <v>3</v>
      </c>
      <c r="E61" s="26">
        <v>240</v>
      </c>
      <c r="F61" s="27">
        <v>1</v>
      </c>
      <c r="G61" s="28" t="s">
        <v>50</v>
      </c>
      <c r="H61" s="28" t="s">
        <v>51</v>
      </c>
      <c r="I61" s="28" t="s">
        <v>52</v>
      </c>
      <c r="J61" s="28" t="s">
        <v>24</v>
      </c>
      <c r="K61" s="38">
        <v>161</v>
      </c>
      <c r="L61" s="38">
        <v>483</v>
      </c>
      <c r="M61" s="38"/>
      <c r="N61" s="38">
        <f t="shared" si="0"/>
        <v>0</v>
      </c>
    </row>
    <row r="62" spans="1:14" ht="14.4" x14ac:dyDescent="0.3">
      <c r="A62" s="36">
        <v>41</v>
      </c>
      <c r="B62" s="24" t="s">
        <v>30</v>
      </c>
      <c r="C62" s="25">
        <v>5</v>
      </c>
      <c r="D62" s="29">
        <v>1</v>
      </c>
      <c r="E62" s="26">
        <v>240</v>
      </c>
      <c r="F62" s="27">
        <v>1</v>
      </c>
      <c r="G62" s="28" t="s">
        <v>50</v>
      </c>
      <c r="H62" s="28" t="s">
        <v>51</v>
      </c>
      <c r="I62" s="28" t="s">
        <v>52</v>
      </c>
      <c r="J62" s="28" t="s">
        <v>24</v>
      </c>
      <c r="K62" s="38">
        <v>381</v>
      </c>
      <c r="L62" s="38">
        <v>1143</v>
      </c>
      <c r="M62" s="38"/>
      <c r="N62" s="38">
        <f t="shared" si="0"/>
        <v>0</v>
      </c>
    </row>
    <row r="63" spans="1:14" ht="14.4" x14ac:dyDescent="0.3">
      <c r="A63" s="36">
        <v>42</v>
      </c>
      <c r="B63" s="24" t="s">
        <v>30</v>
      </c>
      <c r="C63" s="25">
        <v>6</v>
      </c>
      <c r="D63" s="29">
        <v>5</v>
      </c>
      <c r="E63" s="26">
        <v>240</v>
      </c>
      <c r="F63" s="27">
        <v>1</v>
      </c>
      <c r="G63" s="28" t="s">
        <v>50</v>
      </c>
      <c r="H63" s="28" t="s">
        <v>51</v>
      </c>
      <c r="I63" s="28" t="s">
        <v>52</v>
      </c>
      <c r="J63" s="28" t="s">
        <v>24</v>
      </c>
      <c r="K63" s="38">
        <v>454</v>
      </c>
      <c r="L63" s="38">
        <v>1362</v>
      </c>
      <c r="M63" s="38"/>
      <c r="N63" s="38">
        <f t="shared" si="0"/>
        <v>0</v>
      </c>
    </row>
    <row r="64" spans="1:14" ht="14.4" x14ac:dyDescent="0.3">
      <c r="B64" s="15"/>
      <c r="C64" s="40"/>
      <c r="D64" s="40"/>
      <c r="E64" s="16"/>
      <c r="F64" s="17"/>
      <c r="G64" s="18"/>
      <c r="H64" s="18"/>
      <c r="I64" s="18"/>
      <c r="J64" s="18"/>
      <c r="K64" s="32"/>
      <c r="L64" s="32"/>
      <c r="M64" s="32"/>
      <c r="N64" s="32"/>
    </row>
    <row r="65" spans="1:14" ht="14.4" x14ac:dyDescent="0.3">
      <c r="A65" s="36">
        <v>43</v>
      </c>
      <c r="B65" s="24" t="s">
        <v>31</v>
      </c>
      <c r="C65" s="25">
        <v>79</v>
      </c>
      <c r="D65" s="37">
        <v>2</v>
      </c>
      <c r="E65" s="26">
        <v>630</v>
      </c>
      <c r="F65" s="27">
        <v>1</v>
      </c>
      <c r="G65" s="28" t="s">
        <v>50</v>
      </c>
      <c r="H65" s="28" t="s">
        <v>51</v>
      </c>
      <c r="I65" s="28" t="s">
        <v>52</v>
      </c>
      <c r="J65" s="28" t="s">
        <v>24</v>
      </c>
      <c r="K65" s="38">
        <v>1316</v>
      </c>
      <c r="L65" s="38">
        <v>3948</v>
      </c>
      <c r="M65" s="38"/>
      <c r="N65" s="38">
        <f t="shared" si="0"/>
        <v>0</v>
      </c>
    </row>
    <row r="66" spans="1:14" ht="14.4" x14ac:dyDescent="0.3">
      <c r="A66" s="36">
        <v>44</v>
      </c>
      <c r="B66" s="24" t="s">
        <v>31</v>
      </c>
      <c r="C66" s="25">
        <v>80</v>
      </c>
      <c r="D66" s="29">
        <v>79</v>
      </c>
      <c r="E66" s="26">
        <v>630</v>
      </c>
      <c r="F66" s="27">
        <v>1</v>
      </c>
      <c r="G66" s="28" t="s">
        <v>50</v>
      </c>
      <c r="H66" s="28" t="s">
        <v>51</v>
      </c>
      <c r="I66" s="28" t="s">
        <v>52</v>
      </c>
      <c r="J66" s="28" t="s">
        <v>24</v>
      </c>
      <c r="K66" s="38">
        <v>293</v>
      </c>
      <c r="L66" s="38">
        <v>879</v>
      </c>
      <c r="M66" s="38"/>
      <c r="N66" s="38">
        <f t="shared" si="0"/>
        <v>0</v>
      </c>
    </row>
    <row r="67" spans="1:14" ht="14.4" x14ac:dyDescent="0.3">
      <c r="A67" s="36">
        <v>45</v>
      </c>
      <c r="B67" s="24" t="s">
        <v>31</v>
      </c>
      <c r="C67" s="25">
        <v>76</v>
      </c>
      <c r="D67" s="29">
        <v>80</v>
      </c>
      <c r="E67" s="26">
        <v>400</v>
      </c>
      <c r="F67" s="27">
        <v>1</v>
      </c>
      <c r="G67" s="28" t="s">
        <v>50</v>
      </c>
      <c r="H67" s="28" t="s">
        <v>51</v>
      </c>
      <c r="I67" s="28" t="s">
        <v>52</v>
      </c>
      <c r="J67" s="28" t="s">
        <v>24</v>
      </c>
      <c r="K67" s="38">
        <v>57</v>
      </c>
      <c r="L67" s="38">
        <v>171</v>
      </c>
      <c r="M67" s="38"/>
      <c r="N67" s="38">
        <f t="shared" si="0"/>
        <v>0</v>
      </c>
    </row>
    <row r="68" spans="1:14" ht="14.4" x14ac:dyDescent="0.3">
      <c r="A68" s="36">
        <v>46</v>
      </c>
      <c r="B68" s="24" t="s">
        <v>31</v>
      </c>
      <c r="C68" s="25">
        <v>77</v>
      </c>
      <c r="D68" s="29">
        <v>76</v>
      </c>
      <c r="E68" s="26">
        <v>240</v>
      </c>
      <c r="F68" s="27">
        <v>1</v>
      </c>
      <c r="G68" s="28" t="s">
        <v>50</v>
      </c>
      <c r="H68" s="28" t="s">
        <v>51</v>
      </c>
      <c r="I68" s="28" t="s">
        <v>52</v>
      </c>
      <c r="J68" s="28" t="s">
        <v>24</v>
      </c>
      <c r="K68" s="38">
        <v>467</v>
      </c>
      <c r="L68" s="38">
        <v>1401</v>
      </c>
      <c r="M68" s="38"/>
      <c r="N68" s="38">
        <f t="shared" si="0"/>
        <v>0</v>
      </c>
    </row>
    <row r="69" spans="1:14" ht="14.4" x14ac:dyDescent="0.3">
      <c r="A69" s="36">
        <v>47</v>
      </c>
      <c r="B69" s="24" t="s">
        <v>31</v>
      </c>
      <c r="C69" s="25">
        <v>82</v>
      </c>
      <c r="D69" s="29">
        <v>77</v>
      </c>
      <c r="E69" s="26">
        <v>240</v>
      </c>
      <c r="F69" s="27">
        <v>1</v>
      </c>
      <c r="G69" s="28" t="s">
        <v>50</v>
      </c>
      <c r="H69" s="28" t="s">
        <v>51</v>
      </c>
      <c r="I69" s="28" t="s">
        <v>52</v>
      </c>
      <c r="J69" s="28" t="s">
        <v>24</v>
      </c>
      <c r="K69" s="38">
        <v>355</v>
      </c>
      <c r="L69" s="38">
        <v>1065</v>
      </c>
      <c r="M69" s="38"/>
      <c r="N69" s="38">
        <f t="shared" si="0"/>
        <v>0</v>
      </c>
    </row>
    <row r="70" spans="1:14" ht="14.4" x14ac:dyDescent="0.3">
      <c r="A70" s="36">
        <v>48</v>
      </c>
      <c r="B70" s="24" t="s">
        <v>31</v>
      </c>
      <c r="C70" s="25">
        <v>83</v>
      </c>
      <c r="D70" s="29">
        <v>82</v>
      </c>
      <c r="E70" s="26">
        <v>240</v>
      </c>
      <c r="F70" s="27">
        <v>1</v>
      </c>
      <c r="G70" s="28" t="s">
        <v>50</v>
      </c>
      <c r="H70" s="28" t="s">
        <v>51</v>
      </c>
      <c r="I70" s="28" t="s">
        <v>52</v>
      </c>
      <c r="J70" s="28" t="s">
        <v>24</v>
      </c>
      <c r="K70" s="38">
        <v>299</v>
      </c>
      <c r="L70" s="38">
        <v>897</v>
      </c>
      <c r="M70" s="38"/>
      <c r="N70" s="38">
        <f t="shared" si="0"/>
        <v>0</v>
      </c>
    </row>
    <row r="71" spans="1:14" ht="14.4" x14ac:dyDescent="0.3">
      <c r="A71" s="33"/>
      <c r="B71" s="15"/>
      <c r="C71" s="15"/>
      <c r="D71" s="15"/>
      <c r="E71" s="16" t="s">
        <v>53</v>
      </c>
      <c r="F71" s="17" t="s">
        <v>53</v>
      </c>
      <c r="G71" s="18" t="s">
        <v>53</v>
      </c>
      <c r="H71" s="18" t="s">
        <v>53</v>
      </c>
      <c r="I71" s="18" t="s">
        <v>53</v>
      </c>
      <c r="J71" s="18"/>
      <c r="K71" s="32" t="s">
        <v>53</v>
      </c>
      <c r="L71" s="32" t="s">
        <v>53</v>
      </c>
      <c r="M71" s="32"/>
      <c r="N71" s="32"/>
    </row>
    <row r="72" spans="1:14" ht="14.4" x14ac:dyDescent="0.3">
      <c r="A72" s="36">
        <v>49</v>
      </c>
      <c r="B72" s="24" t="s">
        <v>32</v>
      </c>
      <c r="C72" s="25">
        <v>81</v>
      </c>
      <c r="D72" s="37">
        <v>2</v>
      </c>
      <c r="E72" s="26">
        <v>630</v>
      </c>
      <c r="F72" s="27">
        <v>1</v>
      </c>
      <c r="G72" s="28" t="s">
        <v>50</v>
      </c>
      <c r="H72" s="28" t="s">
        <v>51</v>
      </c>
      <c r="I72" s="28" t="s">
        <v>52</v>
      </c>
      <c r="J72" s="28" t="s">
        <v>24</v>
      </c>
      <c r="K72" s="38">
        <v>923</v>
      </c>
      <c r="L72" s="38">
        <v>2769</v>
      </c>
      <c r="M72" s="38"/>
      <c r="N72" s="38">
        <f t="shared" si="0"/>
        <v>0</v>
      </c>
    </row>
    <row r="73" spans="1:14" ht="14.4" x14ac:dyDescent="0.3">
      <c r="A73" s="36">
        <v>50</v>
      </c>
      <c r="B73" s="24" t="s">
        <v>32</v>
      </c>
      <c r="C73" s="25">
        <v>78</v>
      </c>
      <c r="D73" s="29">
        <v>81</v>
      </c>
      <c r="E73" s="26">
        <v>400</v>
      </c>
      <c r="F73" s="27">
        <v>1</v>
      </c>
      <c r="G73" s="28" t="s">
        <v>50</v>
      </c>
      <c r="H73" s="28" t="s">
        <v>51</v>
      </c>
      <c r="I73" s="28" t="s">
        <v>52</v>
      </c>
      <c r="J73" s="28" t="s">
        <v>24</v>
      </c>
      <c r="K73" s="38">
        <v>347</v>
      </c>
      <c r="L73" s="38">
        <v>1041</v>
      </c>
      <c r="M73" s="38"/>
      <c r="N73" s="38">
        <f t="shared" si="0"/>
        <v>0</v>
      </c>
    </row>
    <row r="74" spans="1:14" ht="14.4" x14ac:dyDescent="0.3">
      <c r="A74" s="36">
        <v>51</v>
      </c>
      <c r="B74" s="24" t="s">
        <v>32</v>
      </c>
      <c r="C74" s="25">
        <v>73</v>
      </c>
      <c r="D74" s="29">
        <v>78</v>
      </c>
      <c r="E74" s="26">
        <v>240</v>
      </c>
      <c r="F74" s="27">
        <v>1</v>
      </c>
      <c r="G74" s="28" t="s">
        <v>50</v>
      </c>
      <c r="H74" s="28" t="s">
        <v>51</v>
      </c>
      <c r="I74" s="28" t="s">
        <v>52</v>
      </c>
      <c r="J74" s="28" t="s">
        <v>24</v>
      </c>
      <c r="K74" s="38">
        <v>97</v>
      </c>
      <c r="L74" s="38">
        <v>291</v>
      </c>
      <c r="M74" s="38"/>
      <c r="N74" s="38">
        <f t="shared" si="0"/>
        <v>0</v>
      </c>
    </row>
    <row r="75" spans="1:14" ht="14.4" x14ac:dyDescent="0.3">
      <c r="A75" s="36">
        <v>52</v>
      </c>
      <c r="B75" s="24" t="s">
        <v>32</v>
      </c>
      <c r="C75" s="25">
        <v>74</v>
      </c>
      <c r="D75" s="29">
        <v>73</v>
      </c>
      <c r="E75" s="26">
        <v>240</v>
      </c>
      <c r="F75" s="27">
        <v>1</v>
      </c>
      <c r="G75" s="28" t="s">
        <v>50</v>
      </c>
      <c r="H75" s="28" t="s">
        <v>51</v>
      </c>
      <c r="I75" s="28" t="s">
        <v>52</v>
      </c>
      <c r="J75" s="28" t="s">
        <v>24</v>
      </c>
      <c r="K75" s="38">
        <v>165</v>
      </c>
      <c r="L75" s="38">
        <v>495</v>
      </c>
      <c r="M75" s="38"/>
      <c r="N75" s="38">
        <f t="shared" si="0"/>
        <v>0</v>
      </c>
    </row>
    <row r="76" spans="1:14" ht="14.4" x14ac:dyDescent="0.3">
      <c r="A76" s="36">
        <v>53</v>
      </c>
      <c r="B76" s="24" t="s">
        <v>32</v>
      </c>
      <c r="C76" s="25">
        <v>75</v>
      </c>
      <c r="D76" s="29">
        <v>74</v>
      </c>
      <c r="E76" s="26">
        <v>240</v>
      </c>
      <c r="F76" s="27">
        <v>1</v>
      </c>
      <c r="G76" s="28" t="s">
        <v>50</v>
      </c>
      <c r="H76" s="28" t="s">
        <v>51</v>
      </c>
      <c r="I76" s="28" t="s">
        <v>52</v>
      </c>
      <c r="J76" s="28" t="s">
        <v>24</v>
      </c>
      <c r="K76" s="38">
        <v>245</v>
      </c>
      <c r="L76" s="38">
        <v>735</v>
      </c>
      <c r="M76" s="38"/>
      <c r="N76" s="38">
        <f t="shared" si="0"/>
        <v>0</v>
      </c>
    </row>
    <row r="77" spans="1:14" ht="14.4" x14ac:dyDescent="0.3">
      <c r="B77" s="18"/>
      <c r="C77" s="12"/>
      <c r="D77" s="15"/>
      <c r="E77" s="16" t="s">
        <v>53</v>
      </c>
      <c r="F77" s="17" t="s">
        <v>53</v>
      </c>
      <c r="G77" s="18" t="s">
        <v>53</v>
      </c>
      <c r="H77" s="18" t="s">
        <v>53</v>
      </c>
      <c r="I77" s="18" t="s">
        <v>53</v>
      </c>
      <c r="J77" s="18"/>
      <c r="K77" s="32" t="s">
        <v>53</v>
      </c>
      <c r="L77" s="32" t="s">
        <v>53</v>
      </c>
      <c r="M77" s="32"/>
      <c r="N77" s="32"/>
    </row>
    <row r="78" spans="1:14" ht="14.4" x14ac:dyDescent="0.3">
      <c r="A78" s="36">
        <v>54</v>
      </c>
      <c r="B78" s="24" t="s">
        <v>33</v>
      </c>
      <c r="C78" s="25">
        <v>58</v>
      </c>
      <c r="D78" s="37">
        <v>2</v>
      </c>
      <c r="E78" s="26">
        <v>630</v>
      </c>
      <c r="F78" s="27">
        <v>1</v>
      </c>
      <c r="G78" s="28" t="s">
        <v>50</v>
      </c>
      <c r="H78" s="28" t="s">
        <v>51</v>
      </c>
      <c r="I78" s="28" t="s">
        <v>52</v>
      </c>
      <c r="J78" s="28" t="s">
        <v>24</v>
      </c>
      <c r="K78" s="38">
        <v>853</v>
      </c>
      <c r="L78" s="38">
        <v>2559</v>
      </c>
      <c r="M78" s="38"/>
      <c r="N78" s="38">
        <f t="shared" si="0"/>
        <v>0</v>
      </c>
    </row>
    <row r="79" spans="1:14" ht="14.4" x14ac:dyDescent="0.3">
      <c r="A79" s="36">
        <v>55</v>
      </c>
      <c r="B79" s="24" t="s">
        <v>33</v>
      </c>
      <c r="C79" s="25">
        <v>57</v>
      </c>
      <c r="D79" s="25">
        <v>58</v>
      </c>
      <c r="E79" s="26">
        <v>630</v>
      </c>
      <c r="F79" s="27">
        <v>1</v>
      </c>
      <c r="G79" s="28" t="s">
        <v>50</v>
      </c>
      <c r="H79" s="28" t="s">
        <v>51</v>
      </c>
      <c r="I79" s="28" t="s">
        <v>52</v>
      </c>
      <c r="J79" s="28" t="s">
        <v>24</v>
      </c>
      <c r="K79" s="38">
        <v>231</v>
      </c>
      <c r="L79" s="38">
        <v>693</v>
      </c>
      <c r="M79" s="38"/>
      <c r="N79" s="38">
        <f t="shared" si="0"/>
        <v>0</v>
      </c>
    </row>
    <row r="80" spans="1:14" ht="14.4" x14ac:dyDescent="0.3">
      <c r="A80" s="36">
        <v>56</v>
      </c>
      <c r="B80" s="24" t="s">
        <v>33</v>
      </c>
      <c r="C80" s="25">
        <v>56</v>
      </c>
      <c r="D80" s="25">
        <v>57</v>
      </c>
      <c r="E80" s="26">
        <v>400</v>
      </c>
      <c r="F80" s="27">
        <v>1</v>
      </c>
      <c r="G80" s="28" t="s">
        <v>50</v>
      </c>
      <c r="H80" s="28" t="s">
        <v>51</v>
      </c>
      <c r="I80" s="28" t="s">
        <v>52</v>
      </c>
      <c r="J80" s="28" t="s">
        <v>24</v>
      </c>
      <c r="K80" s="38">
        <v>242</v>
      </c>
      <c r="L80" s="38">
        <v>726</v>
      </c>
      <c r="M80" s="38"/>
      <c r="N80" s="38">
        <f t="shared" si="0"/>
        <v>0</v>
      </c>
    </row>
    <row r="81" spans="1:14" ht="14.4" x14ac:dyDescent="0.3">
      <c r="A81" s="36">
        <v>57</v>
      </c>
      <c r="B81" s="24" t="s">
        <v>33</v>
      </c>
      <c r="C81" s="25">
        <v>54</v>
      </c>
      <c r="D81" s="25">
        <v>56</v>
      </c>
      <c r="E81" s="26">
        <v>240</v>
      </c>
      <c r="F81" s="27">
        <v>1</v>
      </c>
      <c r="G81" s="28" t="s">
        <v>50</v>
      </c>
      <c r="H81" s="28" t="s">
        <v>51</v>
      </c>
      <c r="I81" s="28" t="s">
        <v>52</v>
      </c>
      <c r="J81" s="28" t="s">
        <v>24</v>
      </c>
      <c r="K81" s="38">
        <v>731</v>
      </c>
      <c r="L81" s="38">
        <v>2193</v>
      </c>
      <c r="M81" s="38"/>
      <c r="N81" s="38">
        <f t="shared" ref="N81:N111" si="1">M81*3</f>
        <v>0</v>
      </c>
    </row>
    <row r="82" spans="1:14" ht="14.4" x14ac:dyDescent="0.3">
      <c r="A82" s="36">
        <v>58</v>
      </c>
      <c r="B82" s="24" t="s">
        <v>33</v>
      </c>
      <c r="C82" s="25">
        <v>65</v>
      </c>
      <c r="D82" s="25">
        <v>54</v>
      </c>
      <c r="E82" s="26">
        <v>240</v>
      </c>
      <c r="F82" s="27">
        <v>1</v>
      </c>
      <c r="G82" s="28" t="s">
        <v>50</v>
      </c>
      <c r="H82" s="28" t="s">
        <v>51</v>
      </c>
      <c r="I82" s="28" t="s">
        <v>52</v>
      </c>
      <c r="J82" s="28" t="s">
        <v>24</v>
      </c>
      <c r="K82" s="38">
        <v>74</v>
      </c>
      <c r="L82" s="38">
        <v>222</v>
      </c>
      <c r="M82" s="38"/>
      <c r="N82" s="38">
        <f t="shared" si="1"/>
        <v>0</v>
      </c>
    </row>
    <row r="83" spans="1:14" ht="14.4" x14ac:dyDescent="0.3">
      <c r="A83" s="36">
        <v>59</v>
      </c>
      <c r="B83" s="24" t="s">
        <v>33</v>
      </c>
      <c r="C83" s="25">
        <v>64</v>
      </c>
      <c r="D83" s="25">
        <v>65</v>
      </c>
      <c r="E83" s="26">
        <v>240</v>
      </c>
      <c r="F83" s="27">
        <v>1</v>
      </c>
      <c r="G83" s="28" t="s">
        <v>50</v>
      </c>
      <c r="H83" s="28" t="s">
        <v>51</v>
      </c>
      <c r="I83" s="28" t="s">
        <v>52</v>
      </c>
      <c r="J83" s="28" t="s">
        <v>24</v>
      </c>
      <c r="K83" s="38">
        <v>231</v>
      </c>
      <c r="L83" s="38">
        <v>693</v>
      </c>
      <c r="M83" s="38"/>
      <c r="N83" s="38">
        <f t="shared" si="1"/>
        <v>0</v>
      </c>
    </row>
    <row r="84" spans="1:14" ht="14.4" x14ac:dyDescent="0.3">
      <c r="B84" s="15"/>
      <c r="C84" s="12"/>
      <c r="D84" s="15"/>
      <c r="E84" s="16" t="s">
        <v>53</v>
      </c>
      <c r="F84" s="17" t="s">
        <v>53</v>
      </c>
      <c r="G84" s="18" t="s">
        <v>53</v>
      </c>
      <c r="H84" s="18" t="s">
        <v>53</v>
      </c>
      <c r="I84" s="18" t="s">
        <v>53</v>
      </c>
      <c r="J84" s="18"/>
      <c r="K84" s="32" t="s">
        <v>53</v>
      </c>
      <c r="L84" s="32" t="s">
        <v>53</v>
      </c>
      <c r="M84" s="32"/>
      <c r="N84" s="32"/>
    </row>
    <row r="85" spans="1:14" ht="14.4" x14ac:dyDescent="0.3">
      <c r="A85" s="36">
        <v>60</v>
      </c>
      <c r="B85" s="24" t="s">
        <v>34</v>
      </c>
      <c r="C85" s="25">
        <v>52</v>
      </c>
      <c r="D85" s="37">
        <v>2</v>
      </c>
      <c r="E85" s="26">
        <v>630</v>
      </c>
      <c r="F85" s="27">
        <v>1</v>
      </c>
      <c r="G85" s="28" t="s">
        <v>50</v>
      </c>
      <c r="H85" s="28" t="s">
        <v>51</v>
      </c>
      <c r="I85" s="28" t="s">
        <v>52</v>
      </c>
      <c r="J85" s="28" t="s">
        <v>24</v>
      </c>
      <c r="K85" s="38">
        <v>987</v>
      </c>
      <c r="L85" s="38">
        <v>2961</v>
      </c>
      <c r="M85" s="38"/>
      <c r="N85" s="38">
        <f t="shared" si="1"/>
        <v>0</v>
      </c>
    </row>
    <row r="86" spans="1:14" ht="14.4" x14ac:dyDescent="0.3">
      <c r="A86" s="36">
        <v>61</v>
      </c>
      <c r="B86" s="24" t="s">
        <v>34</v>
      </c>
      <c r="C86" s="25">
        <v>53</v>
      </c>
      <c r="D86" s="25">
        <v>52</v>
      </c>
      <c r="E86" s="26">
        <v>630</v>
      </c>
      <c r="F86" s="27">
        <v>1</v>
      </c>
      <c r="G86" s="28" t="s">
        <v>50</v>
      </c>
      <c r="H86" s="28" t="s">
        <v>51</v>
      </c>
      <c r="I86" s="28" t="s">
        <v>52</v>
      </c>
      <c r="J86" s="28" t="s">
        <v>24</v>
      </c>
      <c r="K86" s="38">
        <v>278</v>
      </c>
      <c r="L86" s="38">
        <v>834</v>
      </c>
      <c r="M86" s="38"/>
      <c r="N86" s="38">
        <f t="shared" si="1"/>
        <v>0</v>
      </c>
    </row>
    <row r="87" spans="1:14" ht="14.4" x14ac:dyDescent="0.3">
      <c r="A87" s="36">
        <v>62</v>
      </c>
      <c r="B87" s="24" t="s">
        <v>34</v>
      </c>
      <c r="C87" s="25">
        <v>33</v>
      </c>
      <c r="D87" s="25">
        <v>53</v>
      </c>
      <c r="E87" s="26">
        <v>400</v>
      </c>
      <c r="F87" s="27">
        <v>1</v>
      </c>
      <c r="G87" s="28" t="s">
        <v>50</v>
      </c>
      <c r="H87" s="28" t="s">
        <v>51</v>
      </c>
      <c r="I87" s="28" t="s">
        <v>52</v>
      </c>
      <c r="J87" s="28" t="s">
        <v>24</v>
      </c>
      <c r="K87" s="38">
        <v>1255</v>
      </c>
      <c r="L87" s="38">
        <v>3765</v>
      </c>
      <c r="M87" s="38">
        <v>90</v>
      </c>
      <c r="N87" s="38">
        <f t="shared" si="1"/>
        <v>270</v>
      </c>
    </row>
    <row r="88" spans="1:14" ht="14.4" x14ac:dyDescent="0.3">
      <c r="A88" s="36">
        <v>63</v>
      </c>
      <c r="B88" s="24" t="s">
        <v>34</v>
      </c>
      <c r="C88" s="25">
        <v>32</v>
      </c>
      <c r="D88" s="25">
        <v>33</v>
      </c>
      <c r="E88" s="26">
        <v>240</v>
      </c>
      <c r="F88" s="27">
        <v>1</v>
      </c>
      <c r="G88" s="28" t="s">
        <v>50</v>
      </c>
      <c r="H88" s="28" t="s">
        <v>51</v>
      </c>
      <c r="I88" s="28" t="s">
        <v>52</v>
      </c>
      <c r="J88" s="28" t="s">
        <v>24</v>
      </c>
      <c r="K88" s="38">
        <v>76</v>
      </c>
      <c r="L88" s="38">
        <v>228</v>
      </c>
      <c r="M88" s="38"/>
      <c r="N88" s="38">
        <f t="shared" si="1"/>
        <v>0</v>
      </c>
    </row>
    <row r="89" spans="1:14" ht="14.4" x14ac:dyDescent="0.3">
      <c r="A89" s="36">
        <v>64</v>
      </c>
      <c r="B89" s="24" t="s">
        <v>34</v>
      </c>
      <c r="C89" s="25">
        <v>20</v>
      </c>
      <c r="D89" s="25">
        <v>32</v>
      </c>
      <c r="E89" s="26">
        <v>240</v>
      </c>
      <c r="F89" s="27">
        <v>1</v>
      </c>
      <c r="G89" s="28" t="s">
        <v>50</v>
      </c>
      <c r="H89" s="28" t="s">
        <v>51</v>
      </c>
      <c r="I89" s="28" t="s">
        <v>52</v>
      </c>
      <c r="J89" s="28" t="s">
        <v>24</v>
      </c>
      <c r="K89" s="38">
        <v>1540</v>
      </c>
      <c r="L89" s="38">
        <v>4620</v>
      </c>
      <c r="M89" s="38"/>
      <c r="N89" s="38">
        <f t="shared" si="1"/>
        <v>0</v>
      </c>
    </row>
    <row r="90" spans="1:14" ht="14.4" x14ac:dyDescent="0.3">
      <c r="A90" s="36">
        <v>65</v>
      </c>
      <c r="B90" s="24" t="s">
        <v>34</v>
      </c>
      <c r="C90" s="25">
        <v>16</v>
      </c>
      <c r="D90" s="25">
        <v>20</v>
      </c>
      <c r="E90" s="26">
        <v>240</v>
      </c>
      <c r="F90" s="27">
        <v>1</v>
      </c>
      <c r="G90" s="28" t="s">
        <v>50</v>
      </c>
      <c r="H90" s="28" t="s">
        <v>51</v>
      </c>
      <c r="I90" s="28" t="s">
        <v>52</v>
      </c>
      <c r="J90" s="28" t="s">
        <v>24</v>
      </c>
      <c r="K90" s="38">
        <v>300</v>
      </c>
      <c r="L90" s="38">
        <v>900</v>
      </c>
      <c r="M90" s="38"/>
      <c r="N90" s="38">
        <f t="shared" si="1"/>
        <v>0</v>
      </c>
    </row>
    <row r="91" spans="1:14" ht="14.4" x14ac:dyDescent="0.3">
      <c r="B91" s="18"/>
      <c r="C91" s="12"/>
      <c r="D91" s="15"/>
      <c r="E91" s="16" t="s">
        <v>53</v>
      </c>
      <c r="F91" s="17" t="s">
        <v>53</v>
      </c>
      <c r="G91" s="18" t="s">
        <v>53</v>
      </c>
      <c r="H91" s="18" t="s">
        <v>53</v>
      </c>
      <c r="I91" s="18" t="s">
        <v>53</v>
      </c>
      <c r="J91" s="18"/>
      <c r="K91" s="32" t="s">
        <v>53</v>
      </c>
      <c r="L91" s="32" t="s">
        <v>53</v>
      </c>
      <c r="M91" s="32"/>
      <c r="N91" s="32"/>
    </row>
    <row r="92" spans="1:14" ht="14.4" x14ac:dyDescent="0.3">
      <c r="A92" s="36">
        <v>66</v>
      </c>
      <c r="B92" s="24" t="s">
        <v>35</v>
      </c>
      <c r="C92" s="25">
        <v>31</v>
      </c>
      <c r="D92" s="37">
        <v>2</v>
      </c>
      <c r="E92" s="26">
        <v>630</v>
      </c>
      <c r="F92" s="27">
        <v>1</v>
      </c>
      <c r="G92" s="28" t="s">
        <v>50</v>
      </c>
      <c r="H92" s="28" t="s">
        <v>51</v>
      </c>
      <c r="I92" s="28" t="s">
        <v>52</v>
      </c>
      <c r="J92" s="28" t="s">
        <v>24</v>
      </c>
      <c r="K92" s="38">
        <v>1756</v>
      </c>
      <c r="L92" s="38">
        <v>5268</v>
      </c>
      <c r="M92" s="38">
        <v>90</v>
      </c>
      <c r="N92" s="38">
        <f t="shared" si="1"/>
        <v>270</v>
      </c>
    </row>
    <row r="93" spans="1:14" ht="14.4" x14ac:dyDescent="0.3">
      <c r="A93" s="36">
        <v>67</v>
      </c>
      <c r="B93" s="24" t="s">
        <v>35</v>
      </c>
      <c r="C93" s="25">
        <v>30</v>
      </c>
      <c r="D93" s="25">
        <v>31</v>
      </c>
      <c r="E93" s="26">
        <v>630</v>
      </c>
      <c r="F93" s="27">
        <v>1</v>
      </c>
      <c r="G93" s="28" t="s">
        <v>50</v>
      </c>
      <c r="H93" s="28" t="s">
        <v>51</v>
      </c>
      <c r="I93" s="28" t="s">
        <v>52</v>
      </c>
      <c r="J93" s="28" t="s">
        <v>24</v>
      </c>
      <c r="K93" s="38">
        <v>457</v>
      </c>
      <c r="L93" s="38">
        <v>1371</v>
      </c>
      <c r="M93" s="38"/>
      <c r="N93" s="38">
        <f t="shared" si="1"/>
        <v>0</v>
      </c>
    </row>
    <row r="94" spans="1:14" ht="14.4" x14ac:dyDescent="0.3">
      <c r="A94" s="36">
        <v>68</v>
      </c>
      <c r="B94" s="24" t="s">
        <v>35</v>
      </c>
      <c r="C94" s="25">
        <v>29</v>
      </c>
      <c r="D94" s="25">
        <v>30</v>
      </c>
      <c r="E94" s="26">
        <v>400</v>
      </c>
      <c r="F94" s="27">
        <v>1</v>
      </c>
      <c r="G94" s="28" t="s">
        <v>50</v>
      </c>
      <c r="H94" s="28" t="s">
        <v>51</v>
      </c>
      <c r="I94" s="28" t="s">
        <v>52</v>
      </c>
      <c r="J94" s="28" t="s">
        <v>24</v>
      </c>
      <c r="K94" s="38">
        <v>208</v>
      </c>
      <c r="L94" s="38">
        <v>624</v>
      </c>
      <c r="M94" s="38"/>
      <c r="N94" s="38">
        <f t="shared" si="1"/>
        <v>0</v>
      </c>
    </row>
    <row r="95" spans="1:14" ht="14.4" x14ac:dyDescent="0.3">
      <c r="A95" s="36">
        <v>69</v>
      </c>
      <c r="B95" s="24" t="s">
        <v>35</v>
      </c>
      <c r="C95" s="25">
        <v>28</v>
      </c>
      <c r="D95" s="25">
        <v>29</v>
      </c>
      <c r="E95" s="26">
        <v>240</v>
      </c>
      <c r="F95" s="27">
        <v>1</v>
      </c>
      <c r="G95" s="28" t="s">
        <v>50</v>
      </c>
      <c r="H95" s="28" t="s">
        <v>51</v>
      </c>
      <c r="I95" s="28" t="s">
        <v>52</v>
      </c>
      <c r="J95" s="28" t="s">
        <v>24</v>
      </c>
      <c r="K95" s="38">
        <v>205</v>
      </c>
      <c r="L95" s="38">
        <v>615</v>
      </c>
      <c r="M95" s="38"/>
      <c r="N95" s="38">
        <f t="shared" si="1"/>
        <v>0</v>
      </c>
    </row>
    <row r="96" spans="1:14" ht="14.4" x14ac:dyDescent="0.3">
      <c r="A96" s="36">
        <v>70</v>
      </c>
      <c r="B96" s="24" t="s">
        <v>35</v>
      </c>
      <c r="C96" s="25">
        <v>27</v>
      </c>
      <c r="D96" s="25">
        <v>28</v>
      </c>
      <c r="E96" s="26">
        <v>240</v>
      </c>
      <c r="F96" s="27">
        <v>1</v>
      </c>
      <c r="G96" s="28" t="s">
        <v>50</v>
      </c>
      <c r="H96" s="28" t="s">
        <v>51</v>
      </c>
      <c r="I96" s="28" t="s">
        <v>52</v>
      </c>
      <c r="J96" s="28" t="s">
        <v>24</v>
      </c>
      <c r="K96" s="38">
        <v>229</v>
      </c>
      <c r="L96" s="38">
        <v>687</v>
      </c>
      <c r="M96" s="38"/>
      <c r="N96" s="38">
        <f t="shared" si="1"/>
        <v>0</v>
      </c>
    </row>
    <row r="97" spans="1:15" ht="14.4" x14ac:dyDescent="0.3">
      <c r="A97" s="36">
        <v>71</v>
      </c>
      <c r="B97" s="24" t="s">
        <v>35</v>
      </c>
      <c r="C97" s="25">
        <v>26</v>
      </c>
      <c r="D97" s="25">
        <v>27</v>
      </c>
      <c r="E97" s="26">
        <v>240</v>
      </c>
      <c r="F97" s="27">
        <v>1</v>
      </c>
      <c r="G97" s="28" t="s">
        <v>50</v>
      </c>
      <c r="H97" s="28" t="s">
        <v>51</v>
      </c>
      <c r="I97" s="28" t="s">
        <v>52</v>
      </c>
      <c r="J97" s="28" t="s">
        <v>24</v>
      </c>
      <c r="K97" s="38">
        <v>200</v>
      </c>
      <c r="L97" s="38">
        <v>600</v>
      </c>
      <c r="M97" s="38"/>
      <c r="N97" s="38">
        <f t="shared" si="1"/>
        <v>0</v>
      </c>
    </row>
    <row r="98" spans="1:15" ht="14.4" x14ac:dyDescent="0.3">
      <c r="B98" s="18"/>
      <c r="C98" s="12"/>
      <c r="D98" s="19"/>
      <c r="E98" s="16" t="s">
        <v>53</v>
      </c>
      <c r="F98" s="17" t="s">
        <v>53</v>
      </c>
      <c r="G98" s="18" t="s">
        <v>53</v>
      </c>
      <c r="H98" s="18" t="s">
        <v>53</v>
      </c>
      <c r="I98" s="18" t="s">
        <v>53</v>
      </c>
      <c r="J98" s="18"/>
      <c r="K98" s="32" t="s">
        <v>53</v>
      </c>
      <c r="L98" s="32" t="s">
        <v>53</v>
      </c>
      <c r="M98" s="32"/>
      <c r="N98" s="32"/>
    </row>
    <row r="99" spans="1:15" ht="14.4" x14ac:dyDescent="0.3">
      <c r="A99" s="36">
        <v>72</v>
      </c>
      <c r="B99" s="24" t="s">
        <v>36</v>
      </c>
      <c r="C99" s="25">
        <v>66</v>
      </c>
      <c r="D99" s="37">
        <v>2</v>
      </c>
      <c r="E99" s="26">
        <v>630</v>
      </c>
      <c r="F99" s="27">
        <v>1</v>
      </c>
      <c r="G99" s="28" t="s">
        <v>50</v>
      </c>
      <c r="H99" s="28" t="s">
        <v>51</v>
      </c>
      <c r="I99" s="28" t="s">
        <v>52</v>
      </c>
      <c r="J99" s="28" t="s">
        <v>24</v>
      </c>
      <c r="K99" s="38">
        <v>864</v>
      </c>
      <c r="L99" s="38">
        <v>2592</v>
      </c>
      <c r="M99" s="38"/>
      <c r="N99" s="38">
        <f t="shared" si="1"/>
        <v>0</v>
      </c>
    </row>
    <row r="100" spans="1:15" ht="14.4" x14ac:dyDescent="0.3">
      <c r="A100" s="36">
        <v>73</v>
      </c>
      <c r="B100" s="24" t="s">
        <v>36</v>
      </c>
      <c r="C100" s="25">
        <v>22</v>
      </c>
      <c r="D100" s="25">
        <v>66</v>
      </c>
      <c r="E100" s="26">
        <v>630</v>
      </c>
      <c r="F100" s="27">
        <v>1</v>
      </c>
      <c r="G100" s="28" t="s">
        <v>50</v>
      </c>
      <c r="H100" s="28" t="s">
        <v>51</v>
      </c>
      <c r="I100" s="28" t="s">
        <v>52</v>
      </c>
      <c r="J100" s="28" t="s">
        <v>24</v>
      </c>
      <c r="K100" s="38">
        <v>1836</v>
      </c>
      <c r="L100" s="38">
        <v>5508</v>
      </c>
      <c r="M100" s="38">
        <v>90</v>
      </c>
      <c r="N100" s="38">
        <f t="shared" si="1"/>
        <v>270</v>
      </c>
    </row>
    <row r="101" spans="1:15" ht="14.4" x14ac:dyDescent="0.3">
      <c r="A101" s="36">
        <v>74</v>
      </c>
      <c r="B101" s="24" t="s">
        <v>36</v>
      </c>
      <c r="C101" s="25">
        <v>23</v>
      </c>
      <c r="D101" s="25">
        <v>22</v>
      </c>
      <c r="E101" s="26">
        <v>400</v>
      </c>
      <c r="F101" s="27">
        <v>1</v>
      </c>
      <c r="G101" s="28" t="s">
        <v>50</v>
      </c>
      <c r="H101" s="28" t="s">
        <v>51</v>
      </c>
      <c r="I101" s="28" t="s">
        <v>52</v>
      </c>
      <c r="J101" s="28" t="s">
        <v>24</v>
      </c>
      <c r="K101" s="38">
        <v>209</v>
      </c>
      <c r="L101" s="38">
        <v>627</v>
      </c>
      <c r="M101" s="38"/>
      <c r="N101" s="38">
        <f t="shared" si="1"/>
        <v>0</v>
      </c>
    </row>
    <row r="102" spans="1:15" ht="14.4" x14ac:dyDescent="0.3">
      <c r="A102" s="36">
        <v>75</v>
      </c>
      <c r="B102" s="24" t="s">
        <v>36</v>
      </c>
      <c r="C102" s="25">
        <v>25</v>
      </c>
      <c r="D102" s="25">
        <v>23</v>
      </c>
      <c r="E102" s="26">
        <v>240</v>
      </c>
      <c r="F102" s="27">
        <v>1</v>
      </c>
      <c r="G102" s="28" t="s">
        <v>50</v>
      </c>
      <c r="H102" s="28" t="s">
        <v>51</v>
      </c>
      <c r="I102" s="28" t="s">
        <v>52</v>
      </c>
      <c r="J102" s="28" t="s">
        <v>24</v>
      </c>
      <c r="K102" s="38">
        <v>162</v>
      </c>
      <c r="L102" s="38">
        <v>486</v>
      </c>
      <c r="M102" s="38"/>
      <c r="N102" s="38">
        <f t="shared" si="1"/>
        <v>0</v>
      </c>
    </row>
    <row r="103" spans="1:15" ht="14.4" x14ac:dyDescent="0.3">
      <c r="A103" s="36">
        <v>76</v>
      </c>
      <c r="B103" s="24" t="s">
        <v>36</v>
      </c>
      <c r="C103" s="25">
        <v>24</v>
      </c>
      <c r="D103" s="25">
        <v>25</v>
      </c>
      <c r="E103" s="26">
        <v>240</v>
      </c>
      <c r="F103" s="27">
        <v>1</v>
      </c>
      <c r="G103" s="28" t="s">
        <v>50</v>
      </c>
      <c r="H103" s="28" t="s">
        <v>51</v>
      </c>
      <c r="I103" s="28" t="s">
        <v>52</v>
      </c>
      <c r="J103" s="28" t="s">
        <v>24</v>
      </c>
      <c r="K103" s="38">
        <v>192</v>
      </c>
      <c r="L103" s="38">
        <v>576</v>
      </c>
      <c r="M103" s="38"/>
      <c r="N103" s="38">
        <f t="shared" si="1"/>
        <v>0</v>
      </c>
    </row>
    <row r="104" spans="1:15" ht="14.4" x14ac:dyDescent="0.3">
      <c r="A104" s="36">
        <v>77</v>
      </c>
      <c r="B104" s="24" t="s">
        <v>36</v>
      </c>
      <c r="C104" s="25">
        <v>21</v>
      </c>
      <c r="D104" s="25">
        <v>24</v>
      </c>
      <c r="E104" s="26">
        <v>240</v>
      </c>
      <c r="F104" s="27">
        <v>1</v>
      </c>
      <c r="G104" s="28" t="s">
        <v>50</v>
      </c>
      <c r="H104" s="28" t="s">
        <v>51</v>
      </c>
      <c r="I104" s="28" t="s">
        <v>52</v>
      </c>
      <c r="J104" s="28" t="s">
        <v>24</v>
      </c>
      <c r="K104" s="38">
        <v>280</v>
      </c>
      <c r="L104" s="38">
        <v>840</v>
      </c>
      <c r="M104" s="38"/>
      <c r="N104" s="38">
        <f t="shared" si="1"/>
        <v>0</v>
      </c>
    </row>
    <row r="105" spans="1:15" ht="14.4" x14ac:dyDescent="0.3">
      <c r="B105" s="11"/>
      <c r="C105" s="11"/>
      <c r="D105" s="11"/>
      <c r="E105" s="16" t="s">
        <v>53</v>
      </c>
      <c r="F105" s="17" t="s">
        <v>53</v>
      </c>
      <c r="G105" s="18" t="s">
        <v>53</v>
      </c>
      <c r="H105" s="18" t="s">
        <v>53</v>
      </c>
      <c r="I105" s="18" t="s">
        <v>53</v>
      </c>
      <c r="J105" s="18"/>
      <c r="K105" s="32" t="s">
        <v>53</v>
      </c>
      <c r="L105" s="32" t="s">
        <v>53</v>
      </c>
      <c r="M105" s="32"/>
      <c r="N105" s="32"/>
    </row>
    <row r="106" spans="1:15" ht="14.4" x14ac:dyDescent="0.3">
      <c r="A106" s="36">
        <v>78</v>
      </c>
      <c r="B106" s="24" t="s">
        <v>37</v>
      </c>
      <c r="C106" s="25">
        <v>17</v>
      </c>
      <c r="D106" s="37">
        <v>2</v>
      </c>
      <c r="E106" s="26">
        <v>630</v>
      </c>
      <c r="F106" s="27">
        <v>1</v>
      </c>
      <c r="G106" s="28" t="s">
        <v>50</v>
      </c>
      <c r="H106" s="28" t="s">
        <v>51</v>
      </c>
      <c r="I106" s="28" t="s">
        <v>52</v>
      </c>
      <c r="J106" s="28" t="s">
        <v>24</v>
      </c>
      <c r="K106" s="38">
        <v>3222</v>
      </c>
      <c r="L106" s="38">
        <v>9666</v>
      </c>
      <c r="M106" s="38">
        <v>90</v>
      </c>
      <c r="N106" s="38">
        <f t="shared" si="1"/>
        <v>270</v>
      </c>
    </row>
    <row r="107" spans="1:15" ht="14.4" x14ac:dyDescent="0.3">
      <c r="A107" s="36">
        <v>79</v>
      </c>
      <c r="B107" s="24" t="s">
        <v>37</v>
      </c>
      <c r="C107" s="25">
        <v>19</v>
      </c>
      <c r="D107" s="29">
        <v>17</v>
      </c>
      <c r="E107" s="26">
        <v>630</v>
      </c>
      <c r="F107" s="27">
        <v>1</v>
      </c>
      <c r="G107" s="28" t="s">
        <v>50</v>
      </c>
      <c r="H107" s="28" t="s">
        <v>51</v>
      </c>
      <c r="I107" s="28" t="s">
        <v>52</v>
      </c>
      <c r="J107" s="28" t="s">
        <v>24</v>
      </c>
      <c r="K107" s="38">
        <v>406</v>
      </c>
      <c r="L107" s="38">
        <v>1218</v>
      </c>
      <c r="M107" s="38"/>
      <c r="N107" s="38">
        <f t="shared" si="1"/>
        <v>0</v>
      </c>
    </row>
    <row r="108" spans="1:15" ht="14.4" x14ac:dyDescent="0.3">
      <c r="A108" s="36">
        <v>80</v>
      </c>
      <c r="B108" s="24" t="s">
        <v>37</v>
      </c>
      <c r="C108" s="25">
        <v>18</v>
      </c>
      <c r="D108" s="29">
        <v>19</v>
      </c>
      <c r="E108" s="26">
        <v>400</v>
      </c>
      <c r="F108" s="27">
        <v>1</v>
      </c>
      <c r="G108" s="28" t="s">
        <v>50</v>
      </c>
      <c r="H108" s="28" t="s">
        <v>51</v>
      </c>
      <c r="I108" s="28" t="s">
        <v>52</v>
      </c>
      <c r="J108" s="28" t="s">
        <v>24</v>
      </c>
      <c r="K108" s="38">
        <v>222</v>
      </c>
      <c r="L108" s="38">
        <v>666</v>
      </c>
      <c r="M108" s="38"/>
      <c r="N108" s="38">
        <f t="shared" si="1"/>
        <v>0</v>
      </c>
    </row>
    <row r="109" spans="1:15" ht="14.4" x14ac:dyDescent="0.3">
      <c r="A109" s="36">
        <v>81</v>
      </c>
      <c r="B109" s="24" t="s">
        <v>37</v>
      </c>
      <c r="C109" s="25">
        <v>9</v>
      </c>
      <c r="D109" s="29">
        <v>18</v>
      </c>
      <c r="E109" s="26">
        <v>240</v>
      </c>
      <c r="F109" s="27">
        <v>1</v>
      </c>
      <c r="G109" s="28" t="s">
        <v>50</v>
      </c>
      <c r="H109" s="28" t="s">
        <v>51</v>
      </c>
      <c r="I109" s="28" t="s">
        <v>52</v>
      </c>
      <c r="J109" s="28" t="s">
        <v>24</v>
      </c>
      <c r="K109" s="38">
        <v>441</v>
      </c>
      <c r="L109" s="38">
        <v>1323</v>
      </c>
      <c r="M109" s="38"/>
      <c r="N109" s="38">
        <f t="shared" si="1"/>
        <v>0</v>
      </c>
    </row>
    <row r="110" spans="1:15" ht="14.4" x14ac:dyDescent="0.3">
      <c r="A110" s="36">
        <v>82</v>
      </c>
      <c r="B110" s="24" t="s">
        <v>37</v>
      </c>
      <c r="C110" s="25">
        <v>10</v>
      </c>
      <c r="D110" s="29">
        <v>9</v>
      </c>
      <c r="E110" s="26">
        <v>240</v>
      </c>
      <c r="F110" s="27">
        <v>1</v>
      </c>
      <c r="G110" s="28" t="s">
        <v>50</v>
      </c>
      <c r="H110" s="28" t="s">
        <v>51</v>
      </c>
      <c r="I110" s="28" t="s">
        <v>52</v>
      </c>
      <c r="J110" s="28" t="s">
        <v>24</v>
      </c>
      <c r="K110" s="38">
        <v>481</v>
      </c>
      <c r="L110" s="38">
        <v>1443</v>
      </c>
      <c r="M110" s="38"/>
      <c r="N110" s="38">
        <f t="shared" si="1"/>
        <v>0</v>
      </c>
    </row>
    <row r="111" spans="1:15" ht="14.4" x14ac:dyDescent="0.3">
      <c r="A111" s="36">
        <v>83</v>
      </c>
      <c r="B111" s="24" t="s">
        <v>37</v>
      </c>
      <c r="C111" s="25">
        <v>7</v>
      </c>
      <c r="D111" s="29">
        <v>10</v>
      </c>
      <c r="E111" s="26">
        <v>240</v>
      </c>
      <c r="F111" s="27">
        <v>1</v>
      </c>
      <c r="G111" s="28" t="s">
        <v>50</v>
      </c>
      <c r="H111" s="28" t="s">
        <v>51</v>
      </c>
      <c r="I111" s="28" t="s">
        <v>52</v>
      </c>
      <c r="J111" s="28" t="s">
        <v>24</v>
      </c>
      <c r="K111" s="38">
        <v>623</v>
      </c>
      <c r="L111" s="38">
        <v>1869</v>
      </c>
      <c r="M111" s="38"/>
      <c r="N111" s="38">
        <f t="shared" si="1"/>
        <v>0</v>
      </c>
    </row>
    <row r="112" spans="1:15" ht="22.95" customHeight="1" x14ac:dyDescent="0.3">
      <c r="B112" s="18"/>
      <c r="C112" s="12"/>
      <c r="D112" s="15"/>
      <c r="E112" s="16" t="s">
        <v>53</v>
      </c>
      <c r="F112" s="17" t="s">
        <v>53</v>
      </c>
      <c r="G112" s="18" t="s">
        <v>53</v>
      </c>
      <c r="H112" s="18" t="s">
        <v>53</v>
      </c>
      <c r="I112" s="18" t="s">
        <v>53</v>
      </c>
      <c r="J112" s="18"/>
      <c r="K112" s="32" t="s">
        <v>53</v>
      </c>
      <c r="L112" s="47">
        <f>SUM(L16:L111)</f>
        <v>144513</v>
      </c>
      <c r="M112" s="47">
        <f>SUM(M16:M111)</f>
        <v>540</v>
      </c>
      <c r="N112" s="47">
        <f>SUM(N16:N111)</f>
        <v>1620</v>
      </c>
      <c r="O112" s="48">
        <f>N112/L112</f>
        <v>1.1210064146478172E-2</v>
      </c>
    </row>
    <row r="113" spans="1:14" ht="14.4" x14ac:dyDescent="0.3">
      <c r="C113" s="34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</row>
    <row r="114" spans="1:14" ht="15" hidden="1" customHeight="1" thickBot="1" x14ac:dyDescent="0.35">
      <c r="A114" s="35" t="s">
        <v>38</v>
      </c>
      <c r="B114" s="11"/>
      <c r="C114" s="11"/>
    </row>
    <row r="115" spans="1:14" ht="24.6" hidden="1" x14ac:dyDescent="0.3">
      <c r="A115" s="4" t="s">
        <v>39</v>
      </c>
      <c r="B115" s="4" t="s">
        <v>40</v>
      </c>
      <c r="C115" s="4" t="s">
        <v>41</v>
      </c>
      <c r="I115" s="2"/>
      <c r="J115" s="2"/>
      <c r="L115"/>
      <c r="M115" s="46"/>
      <c r="N115" s="46"/>
    </row>
    <row r="116" spans="1:14" ht="15" hidden="1" customHeight="1" x14ac:dyDescent="0.3">
      <c r="A116" s="30" cm="1">
        <f t="array" ref="A116:A118">_xlfn.UNIQUE(_xlfn._xlws.FILTER(E16:E112,E16:E112&lt;&gt;""))</f>
        <v>630</v>
      </c>
      <c r="B116" s="23" t="s">
        <v>42</v>
      </c>
      <c r="C116" s="31">
        <f>SUMIF($E$16:$E$42,A116,$L$16:$L$42)</f>
        <v>19002</v>
      </c>
      <c r="I116" s="2"/>
      <c r="J116" s="2"/>
      <c r="L116"/>
      <c r="M116" s="46"/>
      <c r="N116" s="46"/>
    </row>
    <row r="117" spans="1:14" ht="15" hidden="1" customHeight="1" x14ac:dyDescent="0.3">
      <c r="A117" s="30">
        <v>400</v>
      </c>
      <c r="B117" s="23" t="s">
        <v>42</v>
      </c>
      <c r="C117" s="31">
        <f>SUMIF($E$16:$E$42,A117,$L$16:$L$42)</f>
        <v>3606</v>
      </c>
      <c r="I117" s="2"/>
      <c r="J117" s="2"/>
      <c r="L117"/>
      <c r="M117" s="46"/>
      <c r="N117" s="46"/>
    </row>
    <row r="118" spans="1:14" ht="15" hidden="1" customHeight="1" x14ac:dyDescent="0.3">
      <c r="A118" s="30">
        <v>240</v>
      </c>
      <c r="B118" s="23" t="s">
        <v>42</v>
      </c>
      <c r="C118" s="31">
        <f>SUMIF($E$16:$E$42,A118,$L$16:$L$42)</f>
        <v>10731</v>
      </c>
      <c r="I118" s="2"/>
      <c r="J118" s="2"/>
      <c r="L118"/>
      <c r="M118" s="46"/>
      <c r="N118" s="46"/>
    </row>
    <row r="119" spans="1:14" ht="15" hidden="1" customHeight="1" x14ac:dyDescent="0.3">
      <c r="I119" s="2"/>
      <c r="J119" s="2"/>
      <c r="L119"/>
      <c r="M119" s="46"/>
      <c r="N119" s="46"/>
    </row>
    <row r="120" spans="1:14" ht="15" hidden="1" customHeight="1" thickBot="1" x14ac:dyDescent="0.35">
      <c r="A120" s="35" t="s">
        <v>43</v>
      </c>
      <c r="B120" s="11"/>
      <c r="C120" s="11"/>
      <c r="I120" s="2"/>
      <c r="J120" s="2"/>
      <c r="L120"/>
      <c r="M120" s="46"/>
      <c r="N120" s="46"/>
    </row>
    <row r="121" spans="1:14" ht="24.6" hidden="1" x14ac:dyDescent="0.3">
      <c r="A121" s="4" t="s">
        <v>39</v>
      </c>
      <c r="B121" s="4" t="s">
        <v>40</v>
      </c>
      <c r="C121" s="4" t="s">
        <v>41</v>
      </c>
      <c r="I121" s="2"/>
      <c r="J121" s="2"/>
      <c r="L121"/>
      <c r="M121" s="46"/>
      <c r="N121" s="46"/>
    </row>
    <row r="122" spans="1:14" ht="15" hidden="1" customHeight="1" x14ac:dyDescent="0.3">
      <c r="A122" s="30" cm="1">
        <f t="array" ref="A122:A124">_xlfn.UNIQUE(_xlfn._xlws.FILTER(E16:E112,E16:E112&lt;&gt;""))</f>
        <v>630</v>
      </c>
      <c r="B122" s="23" t="s">
        <v>42</v>
      </c>
      <c r="C122" s="31">
        <f>SUMIF($E$44:$E$112,A122,$L$44:$L$112)</f>
        <v>72147</v>
      </c>
      <c r="I122" s="2"/>
      <c r="J122" s="2"/>
      <c r="L122"/>
      <c r="M122" s="46"/>
      <c r="N122" s="46"/>
    </row>
    <row r="123" spans="1:14" ht="15" hidden="1" customHeight="1" x14ac:dyDescent="0.3">
      <c r="A123" s="30">
        <v>400</v>
      </c>
      <c r="B123" s="23" t="s">
        <v>42</v>
      </c>
      <c r="C123" s="31">
        <f>SUMIF($E$44:$E$112,A123,$L$44:$L$112)</f>
        <v>9042</v>
      </c>
      <c r="I123" s="2"/>
      <c r="J123" s="2"/>
      <c r="L123"/>
      <c r="M123" s="46"/>
      <c r="N123" s="46"/>
    </row>
    <row r="124" spans="1:14" ht="15" hidden="1" customHeight="1" x14ac:dyDescent="0.3">
      <c r="A124" s="30">
        <v>240</v>
      </c>
      <c r="B124" s="23" t="s">
        <v>42</v>
      </c>
      <c r="C124" s="31">
        <f>SUMIF($E$44:$E$112,A124,$L$44:$L$112)</f>
        <v>29985</v>
      </c>
      <c r="I124" s="2"/>
      <c r="J124" s="2"/>
      <c r="L124"/>
      <c r="M124" s="46"/>
      <c r="N124" s="46"/>
    </row>
    <row r="125" spans="1:14" ht="15" customHeight="1" x14ac:dyDescent="0.3">
      <c r="I125" s="2"/>
      <c r="J125" s="2"/>
      <c r="L125"/>
      <c r="M125" s="46"/>
      <c r="N125" s="46"/>
    </row>
    <row r="126" spans="1:14" ht="15" customHeight="1" thickBot="1" x14ac:dyDescent="0.35">
      <c r="A126" s="13"/>
      <c r="B126" s="11"/>
      <c r="C126" s="11"/>
      <c r="I126" s="2"/>
      <c r="J126" s="2"/>
      <c r="L126"/>
    </row>
    <row r="127" spans="1:14" ht="24.6" x14ac:dyDescent="0.3">
      <c r="A127" s="4" t="s">
        <v>39</v>
      </c>
      <c r="B127" s="4" t="s">
        <v>40</v>
      </c>
      <c r="C127" s="4" t="s">
        <v>44</v>
      </c>
      <c r="D127" s="4" t="s">
        <v>45</v>
      </c>
      <c r="J127" s="2"/>
    </row>
    <row r="128" spans="1:14" ht="22.8" x14ac:dyDescent="0.3">
      <c r="A128" s="30">
        <v>630</v>
      </c>
      <c r="B128" s="23" t="s">
        <v>42</v>
      </c>
      <c r="C128" s="31">
        <v>30383</v>
      </c>
      <c r="D128" s="31">
        <v>91149</v>
      </c>
      <c r="J128" s="2"/>
    </row>
    <row r="129" spans="1:10" ht="22.8" x14ac:dyDescent="0.3">
      <c r="A129" s="30">
        <v>400</v>
      </c>
      <c r="B129" s="23" t="s">
        <v>42</v>
      </c>
      <c r="C129" s="31">
        <v>4216</v>
      </c>
      <c r="D129" s="31">
        <v>12648</v>
      </c>
      <c r="J129" s="2"/>
    </row>
    <row r="130" spans="1:10" ht="22.8" x14ac:dyDescent="0.3">
      <c r="A130" s="30">
        <v>240</v>
      </c>
      <c r="B130" s="23" t="s">
        <v>42</v>
      </c>
      <c r="C130" s="31">
        <v>13572</v>
      </c>
      <c r="D130" s="31">
        <v>40716</v>
      </c>
      <c r="J130" s="2"/>
    </row>
    <row r="131" spans="1:10" ht="15" customHeight="1" x14ac:dyDescent="0.3">
      <c r="A131" s="13" t="s">
        <v>46</v>
      </c>
    </row>
    <row r="132" spans="1:10" ht="15" customHeight="1" x14ac:dyDescent="0.3">
      <c r="A132" s="35" t="s">
        <v>47</v>
      </c>
    </row>
    <row r="133" spans="1:10" ht="15" customHeight="1" x14ac:dyDescent="0.3">
      <c r="D133" s="34"/>
      <c r="F133" s="34"/>
    </row>
    <row r="135" spans="1:10" ht="15" customHeight="1" x14ac:dyDescent="0.3">
      <c r="C135" s="34"/>
    </row>
    <row r="136" spans="1:10" ht="15" customHeight="1" x14ac:dyDescent="0.3">
      <c r="D136" s="34"/>
    </row>
  </sheetData>
  <mergeCells count="4">
    <mergeCell ref="A14:I14"/>
    <mergeCell ref="A12:K13"/>
    <mergeCell ref="A11:I11"/>
    <mergeCell ref="A10:K10"/>
  </mergeCells>
  <phoneticPr fontId="15" type="noConversion"/>
  <conditionalFormatting sqref="M16:M1000">
    <cfRule type="cellIs" dxfId="1" priority="1" operator="greaterThan">
      <formula>0</formula>
    </cfRule>
  </conditionalFormatting>
  <pageMargins left="0.7" right="0.7" top="0.75" bottom="0.75" header="0.3" footer="0.3"/>
  <pageSetup paperSize="8" scale="82" fitToHeight="0" orientation="landscape" r:id="rId1"/>
  <headerFooter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ac885e4-6f7f-42b0-8871-88937e4c5a45" xsi:nil="true"/>
    <lcf76f155ced4ddcb4097134ff3c332f xmlns="92ff8f8f-8329-4cd8-9646-5c39ba8839e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9FBC2F2A2FEE479B3FBC16C2649A59" ma:contentTypeVersion="17" ma:contentTypeDescription="Create a new document." ma:contentTypeScope="" ma:versionID="9e220368868ef0bad25b2cdef393e53c">
  <xsd:schema xmlns:xsd="http://www.w3.org/2001/XMLSchema" xmlns:xs="http://www.w3.org/2001/XMLSchema" xmlns:p="http://schemas.microsoft.com/office/2006/metadata/properties" xmlns:ns2="92ff8f8f-8329-4cd8-9646-5c39ba8839e4" xmlns:ns3="4ac885e4-6f7f-42b0-8871-88937e4c5a45" targetNamespace="http://schemas.microsoft.com/office/2006/metadata/properties" ma:root="true" ma:fieldsID="e42a056fbc46de4003da64872f9b0714" ns2:_="" ns3:_="">
    <xsd:import namespace="92ff8f8f-8329-4cd8-9646-5c39ba8839e4"/>
    <xsd:import namespace="4ac885e4-6f7f-42b0-8871-88937e4c5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ff8f8f-8329-4cd8-9646-5c39ba8839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f6e492a-e056-43c8-8d6f-c933f8bbd9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885e4-6f7f-42b0-8871-88937e4c5a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f28c9d-a79c-4472-b181-331cb6766781}" ma:internalName="TaxCatchAll" ma:showField="CatchAllData" ma:web="4ac885e4-6f7f-42b0-8871-88937e4c5a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18ace0e7-60a4-4acf-87da-1c47a991bb86" ContentTypeId="0x01010004BBCBFDEBB3864BA0EFED7044CA4B2801" PreviousValue="false" LastSyncTimeStamp="2020-03-19T06:56:48.14Z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921AD2-44D1-4E81-8CC6-25C579CD8062}">
  <ds:schemaRefs>
    <ds:schemaRef ds:uri="http://schemas.microsoft.com/office/2006/metadata/properties"/>
    <ds:schemaRef ds:uri="http://schemas.microsoft.com/office/infopath/2007/PartnerControls"/>
    <ds:schemaRef ds:uri="980b2c76-4eb4-4926-991a-bb246786b55e"/>
    <ds:schemaRef ds:uri="8043c280-e672-43f5-886c-af9cae53c7c4"/>
    <ds:schemaRef ds:uri="http://schemas.microsoft.com/sharepoint/v3"/>
    <ds:schemaRef ds:uri="485f18b0-9a27-4f37-96cc-91d9f557a06c"/>
    <ds:schemaRef ds:uri="95235cfd-2d18-42eb-8ffc-01f090d3b392"/>
  </ds:schemaRefs>
</ds:datastoreItem>
</file>

<file path=customXml/itemProps2.xml><?xml version="1.0" encoding="utf-8"?>
<ds:datastoreItem xmlns:ds="http://schemas.openxmlformats.org/officeDocument/2006/customXml" ds:itemID="{4E032970-8813-4169-AF06-D736ECBB981E}"/>
</file>

<file path=customXml/itemProps3.xml><?xml version="1.0" encoding="utf-8"?>
<ds:datastoreItem xmlns:ds="http://schemas.openxmlformats.org/officeDocument/2006/customXml" ds:itemID="{E8D20841-C289-4DA0-A179-E9A8000DDF58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DFEA43A1-705F-4B9A-AF71-05E6CF6A0725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A91FBE84-0435-41A9-A747-8054BADDE3E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a3d9983-e936-4837-9552-9d9126a92eb0}" enabled="0" method="" siteId="{4a3d9983-e936-4837-9552-9d9126a92eb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 Cable 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McGrann</dc:creator>
  <cp:keywords/>
  <dc:description/>
  <cp:lastModifiedBy>DULERY Victor (BYES ANZ)</cp:lastModifiedBy>
  <cp:revision/>
  <dcterms:created xsi:type="dcterms:W3CDTF">2024-05-02T04:07:17Z</dcterms:created>
  <dcterms:modified xsi:type="dcterms:W3CDTF">2024-11-21T06:07:59Z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Level">
    <vt:lpwstr>5;#Internal|86d58d27-cc8e-4bfd-a785-ea3ef4347509</vt:lpwstr>
  </property>
  <property fmtid="{D5CDD505-2E9C-101B-9397-08002B2CF9AE}" pid="3" name="SupportServices">
    <vt:lpwstr>4;#Construction development|406a53e6-b5b2-42ee-87d6-8492d013955a</vt:lpwstr>
  </property>
  <property fmtid="{D5CDD505-2E9C-101B-9397-08002B2CF9AE}" pid="4" name="MediaServiceImageTags">
    <vt:lpwstr/>
  </property>
  <property fmtid="{D5CDD505-2E9C-101B-9397-08002B2CF9AE}" pid="5" name="ContentTypeId">
    <vt:lpwstr>0x010100629FBC2F2A2FEE479B3FBC16C2649A59</vt:lpwstr>
  </property>
  <property fmtid="{D5CDD505-2E9C-101B-9397-08002B2CF9AE}" pid="6" name="WorkspaceClassification">
    <vt:lpwstr>2;#Projects|b7cc1373-d160-4aa3-bf26-3372b93dfcbf</vt:lpwstr>
  </property>
  <property fmtid="{D5CDD505-2E9C-101B-9397-08002B2CF9AE}" pid="7" name="ArchiveClassificationPlan">
    <vt:lpwstr>1;#00 00 A classer|06ef1ee2-e7bf-4474-9d1e-c5fbf4f3b42b</vt:lpwstr>
  </property>
  <property fmtid="{D5CDD505-2E9C-101B-9397-08002B2CF9AE}" pid="8" name="Organisation">
    <vt:lpwstr>3;#BCA|a7aa05f5-2914-49c2-87d2-b649c363929b</vt:lpwstr>
  </property>
  <property fmtid="{D5CDD505-2E9C-101B-9397-08002B2CF9AE}" pid="9" name="lcf76f155ced4ddcb4097134ff3c332f">
    <vt:lpwstr/>
  </property>
  <property fmtid="{D5CDD505-2E9C-101B-9397-08002B2CF9AE}" pid="10" name="_dlc_DocIdItemGuid">
    <vt:lpwstr>ae733306-815f-48c8-af50-a3272f800f34</vt:lpwstr>
  </property>
  <property fmtid="{D5CDD505-2E9C-101B-9397-08002B2CF9AE}" pid="11" name="MSIP_Label_f49efa9f-42fe-4312-9503-c89a219c0830_Enabled">
    <vt:lpwstr>true</vt:lpwstr>
  </property>
  <property fmtid="{D5CDD505-2E9C-101B-9397-08002B2CF9AE}" pid="12" name="MSIP_Label_f49efa9f-42fe-4312-9503-c89a219c0830_SetDate">
    <vt:lpwstr>2024-06-17T07:18:25Z</vt:lpwstr>
  </property>
  <property fmtid="{D5CDD505-2E9C-101B-9397-08002B2CF9AE}" pid="13" name="MSIP_Label_f49efa9f-42fe-4312-9503-c89a219c0830_Method">
    <vt:lpwstr>Standard</vt:lpwstr>
  </property>
  <property fmtid="{D5CDD505-2E9C-101B-9397-08002B2CF9AE}" pid="14" name="MSIP_Label_f49efa9f-42fe-4312-9503-c89a219c0830_Name">
    <vt:lpwstr>MM RESTRICTED</vt:lpwstr>
  </property>
  <property fmtid="{D5CDD505-2E9C-101B-9397-08002B2CF9AE}" pid="15" name="MSIP_Label_f49efa9f-42fe-4312-9503-c89a219c0830_SiteId">
    <vt:lpwstr>a2bed0c4-5957-4f73-b0c2-a811407590fb</vt:lpwstr>
  </property>
  <property fmtid="{D5CDD505-2E9C-101B-9397-08002B2CF9AE}" pid="16" name="MSIP_Label_f49efa9f-42fe-4312-9503-c89a219c0830_ActionId">
    <vt:lpwstr>7b031d98-4d72-425b-a711-050cf2ffe974</vt:lpwstr>
  </property>
  <property fmtid="{D5CDD505-2E9C-101B-9397-08002B2CF9AE}" pid="17" name="MSIP_Label_f49efa9f-42fe-4312-9503-c89a219c0830_ContentBits">
    <vt:lpwstr>2</vt:lpwstr>
  </property>
  <property fmtid="{D5CDD505-2E9C-101B-9397-08002B2CF9AE}" pid="18" name="TaxKeyword">
    <vt:lpwstr/>
  </property>
  <property fmtid="{D5CDD505-2E9C-101B-9397-08002B2CF9AE}" pid="19" name="MSIP_Label_64a238cc-6af3-4341-9d32-201b7e04331f_Enabled">
    <vt:lpwstr>true</vt:lpwstr>
  </property>
  <property fmtid="{D5CDD505-2E9C-101B-9397-08002B2CF9AE}" pid="20" name="MSIP_Label_64a238cc-6af3-4341-9d32-201b7e04331f_SetDate">
    <vt:lpwstr>2024-11-21T06:07:54Z</vt:lpwstr>
  </property>
  <property fmtid="{D5CDD505-2E9C-101B-9397-08002B2CF9AE}" pid="21" name="MSIP_Label_64a238cc-6af3-4341-9d32-201b7e04331f_Method">
    <vt:lpwstr>Standard</vt:lpwstr>
  </property>
  <property fmtid="{D5CDD505-2E9C-101B-9397-08002B2CF9AE}" pid="22" name="MSIP_Label_64a238cc-6af3-4341-9d32-201b7e04331f_Name">
    <vt:lpwstr>Internal</vt:lpwstr>
  </property>
  <property fmtid="{D5CDD505-2E9C-101B-9397-08002B2CF9AE}" pid="23" name="MSIP_Label_64a238cc-6af3-4341-9d32-201b7e04331f_SiteId">
    <vt:lpwstr>09ebfde1-6505-4c31-942f-18875ff0189d</vt:lpwstr>
  </property>
  <property fmtid="{D5CDD505-2E9C-101B-9397-08002B2CF9AE}" pid="24" name="MSIP_Label_64a238cc-6af3-4341-9d32-201b7e04331f_ActionId">
    <vt:lpwstr>ce2b6a8b-0c4d-41b8-bb57-2b39b1206b9a</vt:lpwstr>
  </property>
  <property fmtid="{D5CDD505-2E9C-101B-9397-08002B2CF9AE}" pid="25" name="MSIP_Label_64a238cc-6af3-4341-9d32-201b7e04331f_ContentBits">
    <vt:lpwstr>0</vt:lpwstr>
  </property>
</Properties>
</file>