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24226"/>
  <mc:AlternateContent xmlns:mc="http://schemas.openxmlformats.org/markup-compatibility/2006">
    <mc:Choice Requires="x15">
      <x15ac:absPath xmlns:x15ac="http://schemas.microsoft.com/office/spreadsheetml/2010/11/ac" url="F:\Downloads\"/>
    </mc:Choice>
  </mc:AlternateContent>
  <xr:revisionPtr revIDLastSave="0" documentId="8_{849AEFAE-423B-48F6-B4E6-7A0B4C8A2689}" xr6:coauthVersionLast="47" xr6:coauthVersionMax="47" xr10:uidLastSave="{00000000-0000-0000-0000-000000000000}"/>
  <bookViews>
    <workbookView xWindow="-110" yWindow="-110" windowWidth="19420" windowHeight="10420" activeTab="1" xr2:uid="{00000000-000D-0000-FFFF-FFFF00000000}"/>
  </bookViews>
  <sheets>
    <sheet name="Raw data" sheetId="1" r:id="rId1"/>
    <sheet name="Dashboard" sheetId="2" r:id="rId2"/>
    <sheet name="ReadMe" sheetId="3" r:id="rId3"/>
  </sheets>
  <definedNames>
    <definedName name="Slicer_Active">#N/A</definedName>
    <definedName name="Slicer_Department">#N/A</definedName>
    <definedName name="Slicer_Month">#N/A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K2" i="1"/>
  <c r="J2" i="1"/>
  <c r="J101" i="1"/>
  <c r="L10" i="2"/>
  <c r="M10" i="2"/>
  <c r="B6" i="2"/>
  <c r="B4" i="2"/>
  <c r="B5"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B3" i="2"/>
  <c r="B2" i="2"/>
</calcChain>
</file>

<file path=xl/sharedStrings.xml><?xml version="1.0" encoding="utf-8"?>
<sst xmlns="http://schemas.openxmlformats.org/spreadsheetml/2006/main" count="659" uniqueCount="254">
  <si>
    <t>Employee ID</t>
  </si>
  <si>
    <t>Name</t>
  </si>
  <si>
    <t>Region</t>
  </si>
  <si>
    <t>Department</t>
  </si>
  <si>
    <t>Sales Target</t>
  </si>
  <si>
    <t>Sales Achieved</t>
  </si>
  <si>
    <t>Month</t>
  </si>
  <si>
    <t>Active</t>
  </si>
  <si>
    <t>Achievement %</t>
  </si>
  <si>
    <t>E001</t>
  </si>
  <si>
    <t>E002</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</si>
  <si>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</si>
  <si>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</si>
  <si>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</si>
  <si>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</si>
  <si>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</si>
  <si>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</si>
  <si>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</si>
  <si>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</si>
  <si>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</si>
  <si>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</si>
  <si>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</si>
  <si>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</si>
  <si>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</si>
  <si>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</si>
  <si>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</si>
  <si>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</si>
  <si>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</si>
  <si>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</si>
  <si>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</si>
  <si>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</si>
  <si>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</si>
  <si>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</si>
  <si>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</si>
  <si>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</si>
  <si>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</si>
  <si>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</si>
  <si>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</si>
  <si>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</si>
  <si>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</si>
  <si>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</si>
  <si>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</si>
  <si>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</si>
  <si>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</si>
  <si>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</si>
  <si>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</si>
  <si>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</si>
  <si>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</si>
  <si>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</si>
  <si>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</si>
  <si>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</si>
  <si>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</si>
  <si>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</si>
  <si>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</si>
  <si>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</si>
  <si>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</si>
  <si>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</si>
  <si>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</si>
  <si>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</si>
  <si>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</si>
  <si>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</si>
  <si>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</si>
  <si>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</si>
  <si>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</si>
  <si>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</si>
  <si>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</si>
  <si>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</si>
  <si>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</si>
  <si>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</si>
  <si>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</si>
  <si>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</si>
  <si>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</si>
  <si>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</si>
  <si>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</si>
  <si>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</si>
  <si>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</si>
  <si>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</si>
  <si>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</si>
  <si>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</si>
  <si>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</si>
  <si>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</si>
  <si>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</si>
  <si>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</si>
  <si>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</si>
  <si>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E076</t>
  </si>
  <si>
    <t>E077</t>
  </si>
  <si>
    <t>E078</t>
  </si>
  <si>
    <t>E079</t>
  </si>
  <si>
    <t>E080</t>
  </si>
  <si>
    <t>E081</t>
  </si>
  <si>
    <t>E082</t>
  </si>
  <si>
    <t>E083</t>
  </si>
  <si>
    <t>E084</t>
  </si>
  <si>
    <t>E085</t>
  </si>
  <si>
    <t>E086</t>
  </si>
  <si>
    <t>E087</t>
  </si>
  <si>
    <t>E088</t>
  </si>
  <si>
    <t>E089</t>
  </si>
  <si>
    <t>E090</t>
  </si>
  <si>
    <t>E091</t>
  </si>
  <si>
    <t>E092</t>
  </si>
  <si>
    <t>E093</t>
  </si>
  <si>
    <t>E094</t>
  </si>
  <si>
    <t>E095</t>
  </si>
  <si>
    <t>E096</t>
  </si>
  <si>
    <t>E097</t>
  </si>
  <si>
    <t>E098</t>
  </si>
  <si>
    <t>E099</t>
  </si>
  <si>
    <t>E100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</si>
  <si>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</si>
  <si>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</si>
  <si>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</si>
  <si>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</si>
  <si>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</si>
  <si>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</si>
  <si>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</si>
  <si>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</si>
  <si>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</si>
  <si>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</si>
  <si>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</si>
  <si>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</si>
  <si>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</si>
  <si>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</si>
  <si>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</si>
  <si>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</si>
  <si>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</si>
  <si>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</si>
  <si>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</si>
  <si>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</si>
  <si>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</si>
  <si>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</si>
  <si>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</si>
  <si>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</si>
  <si>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</si>
  <si>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</si>
  <si>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</si>
  <si>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</si>
  <si>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</si>
  <si>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</si>
  <si>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</si>
  <si>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</si>
  <si>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</si>
  <si>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</si>
  <si>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</si>
  <si>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</si>
  <si>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</si>
  <si>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</si>
  <si>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</si>
  <si>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</si>
  <si>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</si>
  <si>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</si>
  <si>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</si>
  <si>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</si>
  <si>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</si>
  <si>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</si>
  <si>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</si>
  <si>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</si>
  <si>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</si>
  <si>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</si>
  <si>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</si>
  <si>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</si>
  <si>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</si>
  <si>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</si>
  <si>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</si>
  <si>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</si>
  <si>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</si>
  <si>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</si>
  <si>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</si>
  <si>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</si>
  <si>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</si>
  <si>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</si>
  <si>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</si>
  <si>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</si>
  <si>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</si>
  <si>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</si>
  <si>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</si>
  <si>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</si>
  <si>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</si>
  <si>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</si>
  <si>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</si>
  <si>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</si>
  <si>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</si>
  <si>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</si>
  <si>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</si>
  <si>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</si>
  <si>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</si>
  <si>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</si>
  <si>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</si>
  <si>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</si>
  <si>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</si>
  <si>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</si>
  <si>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</si>
  <si>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</si>
  <si>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</si>
  <si>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</si>
  <si>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</si>
  <si>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</si>
  <si>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</si>
  <si>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</si>
  <si>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</si>
  <si>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</si>
  <si>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</si>
  <si>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</si>
  <si>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</si>
  <si>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</si>
  <si>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</si>
  <si>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</si>
  <si>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</si>
  <si>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</si>
  <si>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East</t>
  </si>
  <si>
    <t>North</t>
  </si>
  <si>
    <t>South</t>
  </si>
  <si>
    <t>West</t>
  </si>
  <si>
    <t>Electronics</t>
  </si>
  <si>
    <t>Grocery</t>
  </si>
  <si>
    <t>Apparel</t>
  </si>
  <si>
    <t>Furniture</t>
  </si>
  <si>
    <t>Apr-2025</t>
  </si>
  <si>
    <t>Jan-2025</t>
  </si>
  <si>
    <t>Feb-2025</t>
  </si>
  <si>
    <t>Mar-2025</t>
  </si>
  <si>
    <t>No</t>
  </si>
  <si>
    <t>Yes</t>
  </si>
  <si>
    <t>KPI:</t>
  </si>
  <si>
    <t>Total sales achieved:-</t>
  </si>
  <si>
    <t>Average Achievement %:-</t>
  </si>
  <si>
    <t>Target Achieved :-</t>
  </si>
  <si>
    <t>Target achieved</t>
  </si>
  <si>
    <t>Not Achieved :-</t>
  </si>
  <si>
    <t>Active Employee :-</t>
  </si>
  <si>
    <t>Grand Total</t>
  </si>
  <si>
    <t>Region Wise Sales Achieved</t>
  </si>
  <si>
    <t xml:space="preserve">Sales Target </t>
  </si>
  <si>
    <t xml:space="preserve">Sales Achieved </t>
  </si>
  <si>
    <t xml:space="preserve">Achievement % </t>
  </si>
  <si>
    <t>active employee</t>
  </si>
  <si>
    <t>Inactive employee</t>
  </si>
  <si>
    <t>Explore Dashboard sheet, use slicers/filters, and refer to Raw data for logic.</t>
  </si>
  <si>
    <t>How to Use</t>
  </si>
  <si>
    <t>Region-wise analysis, Performance tracking, Employee status monitoring</t>
  </si>
  <si>
    <t>Tasks Covered</t>
  </si>
  <si>
    <t>GitHub Portfolio / Excel Practice</t>
  </si>
  <si>
    <t>Created For</t>
  </si>
  <si>
    <t>Rohit Saini</t>
  </si>
  <si>
    <t>Author</t>
  </si>
  <si>
    <t>IF, COUNTIF, Pivot Table, Conditional Formatting, Charts, Slicers</t>
  </si>
  <si>
    <t>Skills Used</t>
  </si>
  <si>
    <t>Real-world dashboard using sales data with KPI cards, pivot tables &amp; charts.</t>
  </si>
  <si>
    <t>Description</t>
  </si>
  <si>
    <t>Excel Sales Dashboard</t>
  </si>
  <si>
    <t>Project Name</t>
  </si>
  <si>
    <t>Section</t>
  </si>
  <si>
    <t>Total Active Employee</t>
  </si>
  <si>
    <t>Total Inactive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</si>
</sst>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9" fontId="0" fillId="0" borderId="0" xfId="1" applyFont="1"/>
    <xf numFmtId="0" fontId="1" fillId="0" borderId="2" xfId="0" applyFont="1" applyBorder="1" applyAlignment="1">
      <alignment horizontal="center" vertical="top"/>
    </xf>
    <xf numFmtId="0" fontId="0" fillId="2" borderId="0" xfId="0" applyFill="1"/>
    <xf numFmtId="0" fontId="0" fillId="2" borderId="1" xfId="0" applyFill="1" applyBorder="1"/>
    <xf numFmtId="0" fontId="0" fillId="2" borderId="1" xfId="0" applyFill="1" applyBorder="1" applyAlignment="1">
      <alignment horizontal="left"/>
    </xf>
    <xf numFmtId="0" fontId="0" fillId="0" borderId="1" xfId="0" pivotButton="1" applyBorder="1"/>
    <xf numFmtId="0" fontId="0" fillId="0" borderId="1" xfId="0" applyBorder="1"/>
    <xf numFmtId="0" fontId="0" fillId="4" borderId="1" xfId="0" applyFill="1" applyBorder="1" applyAlignment="1">
      <alignment horizontal="left"/>
    </xf>
    <xf numFmtId="0" fontId="0" fillId="0" borderId="1" xfId="0" applyBorder="1" applyAlignment="1">
      <alignment horizontal="left"/>
    </xf>
    <xf numFmtId="0" fontId="0" fillId="3" borderId="1" xfId="0" applyFill="1" applyBorder="1"/>
    <xf numFmtId="9" fontId="0" fillId="2" borderId="1" xfId="1" applyFont="1" applyFill="1" applyBorder="1"/>
    <xf numFmtId="0" fontId="0" fillId="5" borderId="1" xfId="0" applyFill="1" applyBorder="1"/>
    <xf numFmtId="0" fontId="0" fillId="5" borderId="1" xfId="0" applyFill="1" applyBorder="1" applyAlignment="1">
      <alignment horizontal="left"/>
    </xf>
    <xf numFmtId="0" fontId="0" fillId="6" borderId="1" xfId="0" applyFill="1" applyBorder="1"/>
    <xf numFmtId="0" fontId="0" fillId="6" borderId="1" xfId="0" applyFill="1" applyBorder="1" applyAlignment="1">
      <alignment horizontal="left"/>
    </xf>
    <xf numFmtId="0" fontId="1" fillId="3" borderId="1" xfId="0" applyFont="1" applyFill="1" applyBorder="1" applyAlignment="1">
      <alignment horizontal="center" vertical="top"/>
    </xf>
    <xf numFmtId="0" fontId="0" fillId="4" borderId="1" xfId="0" applyFill="1" applyBorder="1"/>
    <xf numFmtId="0" fontId="1" fillId="0" borderId="2" xfId="0" applyFont="1" applyFill="1" applyBorder="1" applyAlignment="1">
      <alignment horizontal="center" vertical="top"/>
    </xf>
  </cellXfs>
  <cellStyles count="2">
    <cellStyle name="Normal" xfId="0" builtinId="0"/>
    <cellStyle name="Percent" xfId="1" builtinId="5"/>
  </cellStyles>
  <dxfs count="44">
    <dxf>
      <fill>
        <patternFill>
          <bgColor theme="2" tint="-0.499984740745262"/>
        </patternFill>
      </fill>
    </dxf>
    <dxf>
      <fill>
        <patternFill>
          <bgColor theme="2" tint="-0.499984740745262"/>
        </patternFill>
      </fill>
    </dxf>
    <dxf>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patternType="solid">
          <bgColor rgb="FFFFCCFF"/>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[Excel_Dashboard_Data_Analyst_Practice_Dataset.xlsx]Dashboard!Region wise Achievement</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1.3888888888888878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83625730994149E-2"/>
          <c:y val="8.2148499210110582E-2"/>
          <c:w val="0.92648287385129491"/>
          <c:h val="0.78389720242315686"/>
        </c:manualLayout>
      </c:layout>
      <c:barChart>
        <c:barDir val="col"/>
        <c:grouping val="clustered"/>
        <c:varyColors val="0"/>
        <c:ser>
          <c:idx val="0"/>
          <c:order val="0"/>
          <c:tx>
            <c:strRef>
              <c:f>Dashboard!$B$9</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A3ED-487D-ABC1-B7E3A73B849F}"/>
              </c:ext>
            </c:extLst>
          </c:dPt>
          <c:dLbls>
            <c:dLbl>
              <c:idx val="1"/>
              <c:layout>
                <c:manualLayout>
                  <c:x val="0"/>
                  <c:y val="1.388888888888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ED-487D-ABC1-B7E3A73B849F}"/>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Dashboard!$A$10:$A$14</c:f>
              <c:strCache>
                <c:ptCount val="4"/>
                <c:pt idx="0">
                  <c:v>East</c:v>
                </c:pt>
                <c:pt idx="1">
                  <c:v>North</c:v>
                </c:pt>
                <c:pt idx="2">
                  <c:v>South</c:v>
                </c:pt>
                <c:pt idx="3">
                  <c:v>West</c:v>
                </c:pt>
              </c:strCache>
            </c:strRef>
          </c:cat>
          <c:val>
            <c:numRef>
              <c:f>Dashboard!$B$10:$B$14</c:f>
              <c:numCache>
                <c:formatCode>General</c:formatCode>
                <c:ptCount val="4"/>
                <c:pt idx="0">
                  <c:v>3531212</c:v>
                </c:pt>
                <c:pt idx="1">
                  <c:v>4197850</c:v>
                </c:pt>
                <c:pt idx="2">
                  <c:v>3232353</c:v>
                </c:pt>
                <c:pt idx="3">
                  <c:v>2964303</c:v>
                </c:pt>
              </c:numCache>
            </c:numRef>
          </c:val>
          <c:extLst>
            <c:ext xmlns:c16="http://schemas.microsoft.com/office/drawing/2014/chart" uri="{C3380CC4-5D6E-409C-BE32-E72D297353CC}">
              <c16:uniqueId val="{00000000-8AB6-487A-A159-92B660660012}"/>
            </c:ext>
          </c:extLst>
        </c:ser>
        <c:dLbls>
          <c:showLegendKey val="0"/>
          <c:showVal val="0"/>
          <c:showCatName val="0"/>
          <c:showSerName val="0"/>
          <c:showPercent val="0"/>
          <c:showBubbleSize val="0"/>
        </c:dLbls>
        <c:gapWidth val="219"/>
        <c:overlap val="-27"/>
        <c:axId val="410702992"/>
        <c:axId val="410704432"/>
      </c:barChart>
      <c:catAx>
        <c:axId val="41070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0704432"/>
        <c:crosses val="autoZero"/>
        <c:auto val="1"/>
        <c:lblAlgn val="ctr"/>
        <c:lblOffset val="100"/>
        <c:noMultiLvlLbl val="0"/>
      </c:catAx>
      <c:valAx>
        <c:axId val="410704432"/>
        <c:scaling>
          <c:orientation val="minMax"/>
        </c:scaling>
        <c:delete val="1"/>
        <c:axPos val="l"/>
        <c:numFmt formatCode="General" sourceLinked="1"/>
        <c:majorTickMark val="none"/>
        <c:minorTickMark val="none"/>
        <c:tickLblPos val="nextTo"/>
        <c:crossAx val="41070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[Excel_Dashboard_Data_Analyst_Practice_Dataset.xlsx]Dashboard!Month Wise Performance</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1111111111111112E-2"/>
              <c:y val="-6.4814814814814825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7779E-3"/>
              <c:y val="-1.8518518518518517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57304138352566E-2"/>
          <c:y val="0.12732159788926908"/>
          <c:w val="0.69905188221335335"/>
          <c:h val="0.5608880055041664"/>
        </c:manualLayout>
      </c:layout>
      <c:lineChart>
        <c:grouping val="standard"/>
        <c:varyColors val="0"/>
        <c:ser>
          <c:idx val="0"/>
          <c:order val="0"/>
          <c:tx>
            <c:strRef>
              <c:f>Dashboard!$I$9</c:f>
              <c:strCache>
                <c:ptCount val="1"/>
                <c:pt idx="0">
                  <c:v>Sales Achieved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B06-439F-B63A-875CD3DD6AD9}"/>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EB06-439F-B63A-875CD3DD6AD9}"/>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EB06-439F-B63A-875CD3DD6AD9}"/>
              </c:ext>
            </c:extLst>
          </c:dPt>
          <c:dLbls>
            <c:dLbl>
              <c:idx val="0"/>
              <c:layout>
                <c:manualLayout>
                  <c:x val="-2.7777777777777779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06-439F-B63A-875CD3DD6AD9}"/>
                </c:ext>
              </c:extLst>
            </c:dLbl>
            <c:dLbl>
              <c:idx val="1"/>
              <c:layout>
                <c:manualLayout>
                  <c:x val="-8.3333333333333332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06-439F-B63A-875CD3DD6AD9}"/>
                </c:ext>
              </c:extLst>
            </c:dLbl>
            <c:dLbl>
              <c:idx val="2"/>
              <c:layout>
                <c:manualLayout>
                  <c:x val="-1.1111111111111112E-2"/>
                  <c:y val="-6.481481481481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06-439F-B63A-875CD3DD6AD9}"/>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Dashboard!$H$10:$H$14</c:f>
              <c:strCache>
                <c:ptCount val="4"/>
                <c:pt idx="0">
                  <c:v>Apr-2025</c:v>
                </c:pt>
                <c:pt idx="1">
                  <c:v>Feb-2025</c:v>
                </c:pt>
                <c:pt idx="2">
                  <c:v>Jan-2025</c:v>
                </c:pt>
                <c:pt idx="3">
                  <c:v>Mar-2025</c:v>
                </c:pt>
              </c:strCache>
            </c:strRef>
          </c:cat>
          <c:val>
            <c:numRef>
              <c:f>Dashboard!$I$10:$I$14</c:f>
              <c:numCache>
                <c:formatCode>General</c:formatCode>
                <c:ptCount val="4"/>
                <c:pt idx="0">
                  <c:v>3508643</c:v>
                </c:pt>
                <c:pt idx="1">
                  <c:v>3234073</c:v>
                </c:pt>
                <c:pt idx="2">
                  <c:v>3574519</c:v>
                </c:pt>
                <c:pt idx="3">
                  <c:v>3608483</c:v>
                </c:pt>
              </c:numCache>
            </c:numRef>
          </c:val>
          <c:smooth val="0"/>
          <c:extLst>
            <c:ext xmlns:c16="http://schemas.microsoft.com/office/drawing/2014/chart" uri="{C3380CC4-5D6E-409C-BE32-E72D297353CC}">
              <c16:uniqueId val="{00000000-5970-44E3-9DA1-5E64332C63BD}"/>
            </c:ext>
          </c:extLst>
        </c:ser>
        <c:ser>
          <c:idx val="1"/>
          <c:order val="1"/>
          <c:tx>
            <c:strRef>
              <c:f>Dashboard!$J$9</c:f>
              <c:strCache>
                <c:ptCount val="1"/>
                <c:pt idx="0">
                  <c:v>Achievement %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Dashboard!$H$10:$H$14</c:f>
              <c:strCache>
                <c:ptCount val="4"/>
                <c:pt idx="0">
                  <c:v>Apr-2025</c:v>
                </c:pt>
                <c:pt idx="1">
                  <c:v>Feb-2025</c:v>
                </c:pt>
                <c:pt idx="2">
                  <c:v>Jan-2025</c:v>
                </c:pt>
                <c:pt idx="3">
                  <c:v>Mar-2025</c:v>
                </c:pt>
              </c:strCache>
            </c:strRef>
          </c:cat>
          <c:val>
            <c:numRef>
              <c:f>Dashboard!$J$10:$J$14</c:f>
              <c:numCache>
                <c:formatCode>General</c:formatCode>
                <c:ptCount val="4"/>
                <c:pt idx="0">
                  <c:v>26.91</c:v>
                </c:pt>
                <c:pt idx="1">
                  <c:v>22.509999999999998</c:v>
                </c:pt>
                <c:pt idx="2">
                  <c:v>24.650000000000002</c:v>
                </c:pt>
                <c:pt idx="3">
                  <c:v>24.880000000000003</c:v>
                </c:pt>
              </c:numCache>
            </c:numRef>
          </c:val>
          <c:smooth val="0"/>
          <c:extLst>
            <c:ext xmlns:c16="http://schemas.microsoft.com/office/drawing/2014/chart" uri="{C3380CC4-5D6E-409C-BE32-E72D297353CC}">
              <c16:uniqueId val="{00000001-5970-44E3-9DA1-5E64332C63BD}"/>
            </c:ext>
          </c:extLst>
        </c:ser>
        <c:dLbls>
          <c:showLegendKey val="0"/>
          <c:showVal val="0"/>
          <c:showCatName val="0"/>
          <c:showSerName val="0"/>
          <c:showPercent val="0"/>
          <c:showBubbleSize val="0"/>
        </c:dLbls>
        <c:marker val="1"/>
        <c:smooth val="0"/>
        <c:axId val="702565752"/>
        <c:axId val="702566472"/>
      </c:lineChart>
      <c:catAx>
        <c:axId val="70256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566472"/>
        <c:crosses val="autoZero"/>
        <c:auto val="1"/>
        <c:lblAlgn val="ctr"/>
        <c:lblOffset val="100"/>
        <c:noMultiLvlLbl val="0"/>
      </c:catAx>
      <c:valAx>
        <c:axId val="702566472"/>
        <c:scaling>
          <c:orientation val="minMax"/>
        </c:scaling>
        <c:delete val="1"/>
        <c:axPos val="l"/>
        <c:numFmt formatCode="General" sourceLinked="1"/>
        <c:majorTickMark val="none"/>
        <c:minorTickMark val="none"/>
        <c:tickLblPos val="nextTo"/>
        <c:crossAx val="702565752"/>
        <c:crosses val="autoZero"/>
        <c:crossBetween val="between"/>
      </c:valAx>
      <c:spPr>
        <a:noFill/>
        <a:ln>
          <a:noFill/>
        </a:ln>
        <a:effectLst/>
      </c:spPr>
    </c:plotArea>
    <c:legend>
      <c:legendPos val="r"/>
      <c:layout>
        <c:manualLayout>
          <c:xMode val="edge"/>
          <c:yMode val="edge"/>
          <c:x val="0.6564606478984647"/>
          <c:y val="0.28533839029283642"/>
          <c:w val="0.3435393521015353"/>
          <c:h val="0.38743785299088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41029275764601"/>
          <c:y val="8.931748329421503E-2"/>
          <c:w val="0.72804969556208055"/>
          <c:h val="0.85488746493342493"/>
        </c:manualLayout>
      </c:layout>
      <c:pieChart>
        <c:varyColors val="1"/>
        <c:ser>
          <c:idx val="0"/>
          <c:order val="0"/>
          <c:explosion val="2"/>
          <c:dPt>
            <c:idx val="0"/>
            <c:bubble3D val="0"/>
            <c:explosion val="3"/>
            <c:spPr>
              <a:solidFill>
                <a:schemeClr val="accent1"/>
              </a:solidFill>
              <a:ln w="19050">
                <a:solidFill>
                  <a:schemeClr val="lt1"/>
                </a:solidFill>
              </a:ln>
              <a:effectLst/>
            </c:spPr>
            <c:extLst>
              <c:ext xmlns:c16="http://schemas.microsoft.com/office/drawing/2014/chart" uri="{C3380CC4-5D6E-409C-BE32-E72D297353CC}">
                <c16:uniqueId val="{00000002-820A-4493-B6C9-F46B263C81D1}"/>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1-820A-4493-B6C9-F46B263C81D1}"/>
              </c:ext>
            </c:extLst>
          </c:dPt>
          <c:dLbls>
            <c:dLbl>
              <c:idx val="1"/>
              <c:layout>
                <c:manualLayout>
                  <c:x val="0.1922906598725061"/>
                  <c:y val="0.2208394439182918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0A-4493-B6C9-F46B263C81D1}"/>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Dashboard!$L$9:$M$9</c:f>
              <c:strCache>
                <c:ptCount val="2"/>
                <c:pt idx="0">
                  <c:v>active employee</c:v>
                </c:pt>
                <c:pt idx="1">
                  <c:v>Inactive employee</c:v>
                </c:pt>
              </c:strCache>
            </c:strRef>
          </c:cat>
          <c:val>
            <c:numRef>
              <c:f>Dashboard!$L$10:$M$10</c:f>
              <c:numCache>
                <c:formatCode>General</c:formatCode>
                <c:ptCount val="2"/>
                <c:pt idx="0">
                  <c:v>78</c:v>
                </c:pt>
                <c:pt idx="1">
                  <c:v>22</c:v>
                </c:pt>
              </c:numCache>
            </c:numRef>
          </c:val>
          <c:extLst>
            <c:ext xmlns:c16="http://schemas.microsoft.com/office/drawing/2014/chart" uri="{C3380CC4-5D6E-409C-BE32-E72D297353CC}">
              <c16:uniqueId val="{00000000-820A-4493-B6C9-F46B263C81D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bg1"/>
      </a:solidFill>
      <a:prstDash val="solid"/>
      <a:round/>
    </a:ln>
    <a:effectLst/>
    <a:scene3d>
      <a:camera prst="orthographicFront"/>
      <a:lightRig rig="threePt" dir="t"/>
    </a:scene3d>
    <a:sp3d prstMaterial="matte">
      <a:bevelT w="63500" h="63500" prst="artDeco"/>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57150</xdr:rowOff>
    </xdr:from>
    <xdr:to>
      <xdr:col>2</xdr:col>
      <xdr:colOff>19050</xdr:colOff>
      <xdr:row>24</xdr:row>
      <xdr:rowOff>0</xdr:rowOff>
    </xdr:to>
    <xdr:graphicFrame macro="">
      <xdr:nvGraphicFramePr>
        <xdr:cNvPr id="4" name="Chart 3">
          <a:extLst>
            <a:ext uri="{FF2B5EF4-FFF2-40B4-BE49-F238E27FC236}">
              <a16:creationId xmlns:a16="http://schemas.microsoft.com/office/drawing/2014/main" id="{CFFF24A3-6C8E-8722-483E-744B6D3BB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15875</xdr:rowOff>
    </xdr:from>
    <xdr:to>
      <xdr:col>10</xdr:col>
      <xdr:colOff>95250</xdr:colOff>
      <xdr:row>23</xdr:row>
      <xdr:rowOff>177800</xdr:rowOff>
    </xdr:to>
    <xdr:graphicFrame macro="">
      <xdr:nvGraphicFramePr>
        <xdr:cNvPr id="6" name="Chart 5">
          <a:extLst>
            <a:ext uri="{FF2B5EF4-FFF2-40B4-BE49-F238E27FC236}">
              <a16:creationId xmlns:a16="http://schemas.microsoft.com/office/drawing/2014/main" id="{DC53200E-55FC-CA1B-77B7-25AF92906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14270</xdr:colOff>
      <xdr:row>10</xdr:row>
      <xdr:rowOff>28540</xdr:rowOff>
    </xdr:from>
    <xdr:to>
      <xdr:col>13</xdr:col>
      <xdr:colOff>42810</xdr:colOff>
      <xdr:row>20</xdr:row>
      <xdr:rowOff>71348</xdr:rowOff>
    </xdr:to>
    <xdr:graphicFrame macro="">
      <xdr:nvGraphicFramePr>
        <xdr:cNvPr id="2" name="Chart 1">
          <a:extLst>
            <a:ext uri="{FF2B5EF4-FFF2-40B4-BE49-F238E27FC236}">
              <a16:creationId xmlns:a16="http://schemas.microsoft.com/office/drawing/2014/main" id="{B1AE7D0D-F202-FACC-0F62-E368B5452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412</xdr:colOff>
      <xdr:row>2</xdr:row>
      <xdr:rowOff>41668</xdr:rowOff>
    </xdr:from>
    <xdr:to>
      <xdr:col>6</xdr:col>
      <xdr:colOff>203386</xdr:colOff>
      <xdr:row>4</xdr:row>
      <xdr:rowOff>91806</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47B8411-3BFB-C5E0-5E9A-9901087243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32761" y="408897"/>
              <a:ext cx="3607492" cy="417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8063</xdr:colOff>
      <xdr:row>0</xdr:row>
      <xdr:rowOff>0</xdr:rowOff>
    </xdr:from>
    <xdr:to>
      <xdr:col>6</xdr:col>
      <xdr:colOff>218172</xdr:colOff>
      <xdr:row>2</xdr:row>
      <xdr:rowOff>57079</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4A9DD569-9F5B-E9CA-198D-3781897BE47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40928" y="0"/>
              <a:ext cx="3616432" cy="428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218688</xdr:colOff>
      <xdr:row>0</xdr:row>
      <xdr:rowOff>0</xdr:rowOff>
    </xdr:from>
    <xdr:to>
      <xdr:col>11</xdr:col>
      <xdr:colOff>144845</xdr:colOff>
      <xdr:row>2</xdr:row>
      <xdr:rowOff>53553</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68D0C58F-CC91-2E9B-4909-688C55DD23C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55555" y="0"/>
              <a:ext cx="3782061" cy="420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214217</xdr:colOff>
      <xdr:row>2</xdr:row>
      <xdr:rowOff>53554</xdr:rowOff>
    </xdr:from>
    <xdr:to>
      <xdr:col>8</xdr:col>
      <xdr:colOff>534813</xdr:colOff>
      <xdr:row>4</xdr:row>
      <xdr:rowOff>91806</xdr:rowOff>
    </xdr:to>
    <mc:AlternateContent xmlns:mc="http://schemas.openxmlformats.org/markup-compatibility/2006" xmlns:a14="http://schemas.microsoft.com/office/drawing/2010/main">
      <mc:Choice Requires="a14">
        <xdr:graphicFrame macro="">
          <xdr:nvGraphicFramePr>
            <xdr:cNvPr id="9" name="Active">
              <a:extLst>
                <a:ext uri="{FF2B5EF4-FFF2-40B4-BE49-F238E27FC236}">
                  <a16:creationId xmlns:a16="http://schemas.microsoft.com/office/drawing/2014/main" id="{7C1017EB-2F8F-A1C2-9175-5ACECB126B89}"/>
                </a:ext>
              </a:extLst>
            </xdr:cNvPr>
            <xdr:cNvGraphicFramePr/>
          </xdr:nvGraphicFramePr>
          <xdr:xfrm>
            <a:off x="0" y="0"/>
            <a:ext cx="0" cy="0"/>
          </xdr:xfrm>
          <a:graphic>
            <a:graphicData uri="http://schemas.microsoft.com/office/drawing/2010/slicer">
              <sle:slicer xmlns:sle="http://schemas.microsoft.com/office/drawing/2010/slicer" name="Active"/>
            </a:graphicData>
          </a:graphic>
        </xdr:graphicFrame>
      </mc:Choice>
      <mc:Fallback xmlns="">
        <xdr:sp macro="" textlink="">
          <xdr:nvSpPr>
            <xdr:cNvPr id="0" name=""/>
            <xdr:cNvSpPr>
              <a:spLocks noTextEdit="1"/>
            </xdr:cNvSpPr>
          </xdr:nvSpPr>
          <xdr:spPr>
            <a:xfrm>
              <a:off x="6151084" y="420783"/>
              <a:ext cx="1804813" cy="405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Saini" refreshedDate="45855.863705787036" createdVersion="8" refreshedVersion="8" minRefreshableVersion="3" recordCount="100" xr:uid="{65E8CE82-A3EF-4707-9F9E-27EE5CCA7CC0}">
  <cacheSource type="worksheet">
    <worksheetSource ref="A1:J101" sheet="Raw data"/>
  </cacheSource>
  <cacheFields count="10">
    <cacheField name="Employee ID" numFmtId="0">
      <sharedItems/>
    </cacheField>
    <cacheField name="Name" numFmtId="0">
      <sharedItems/>
    </cacheField>
    <cacheField name="Region" numFmtId="0">
      <sharedItems count="4">
        <s v="East"/>
        <s v="North"/>
        <s v="South"/>
        <s v="West"/>
      </sharedItems>
    </cacheField>
    <cacheField name="Department" numFmtId="0">
      <sharedItems count="4">
        <s v="Electronics"/>
        <s v="Grocery"/>
        <s v="Apparel"/>
        <s v="Furniture"/>
      </sharedItems>
    </cacheField>
    <cacheField name="Sales Target" numFmtId="0">
      <sharedItems containsSemiMixedTypes="0" containsString="0" containsNumber="1" containsInteger="1" minValue="80769" maxValue="199879" count="100">
        <n v="95795"/>
        <n v="80860"/>
        <n v="183694"/>
        <n v="199879"/>
        <n v="190268"/>
        <n v="156820"/>
        <n v="134886"/>
        <n v="86265"/>
        <n v="162386"/>
        <n v="117194"/>
        <n v="167498"/>
        <n v="192727"/>
        <n v="124131"/>
        <n v="140263"/>
        <n v="96023"/>
        <n v="121090"/>
        <n v="147221"/>
        <n v="144820"/>
        <n v="80769"/>
        <n v="139735"/>
        <n v="142955"/>
        <n v="144925"/>
        <n v="147969"/>
        <n v="85311"/>
        <n v="183355"/>
        <n v="184724"/>
        <n v="163104"/>
        <n v="133707"/>
        <n v="165305"/>
        <n v="108693"/>
        <n v="151932"/>
        <n v="173016"/>
        <n v="186970"/>
        <n v="105658"/>
        <n v="164478"/>
        <n v="98431"/>
        <n v="82747"/>
        <n v="139150"/>
        <n v="145725"/>
        <n v="164654"/>
        <n v="115773"/>
        <n v="199346"/>
        <n v="147435"/>
        <n v="136886"/>
        <n v="146803"/>
        <n v="111551"/>
        <n v="196216"/>
        <n v="91394"/>
        <n v="149092"/>
        <n v="83890"/>
        <n v="121606"/>
        <n v="176276"/>
        <n v="160038"/>
        <n v="167313"/>
        <n v="90627"/>
        <n v="88792"/>
        <n v="188859"/>
        <n v="188557"/>
        <n v="153969"/>
        <n v="123001"/>
        <n v="156552"/>
        <n v="103897"/>
        <n v="148148"/>
        <n v="103483"/>
        <n v="128555"/>
        <n v="97159"/>
        <n v="190510"/>
        <n v="186530"/>
        <n v="160077"/>
        <n v="115920"/>
        <n v="172067"/>
        <n v="147121"/>
        <n v="149479"/>
        <n v="169475"/>
        <n v="99457"/>
        <n v="146557"/>
        <n v="157189"/>
        <n v="189109"/>
        <n v="158953"/>
        <n v="132995"/>
        <n v="120757"/>
        <n v="89692"/>
        <n v="125758"/>
        <n v="152409"/>
        <n v="151211"/>
        <n v="145697"/>
        <n v="117065"/>
        <n v="172093"/>
        <n v="179299"/>
        <n v="112606"/>
        <n v="91534"/>
        <n v="174663"/>
        <n v="120397"/>
        <n v="171387"/>
        <n v="81016"/>
        <n v="169789"/>
        <n v="135591"/>
        <n v="169812"/>
        <n v="103247"/>
        <n v="104300"/>
      </sharedItems>
    </cacheField>
    <cacheField name="Sales Achieved" numFmtId="0">
      <sharedItems containsSemiMixedTypes="0" containsString="0" containsNumber="1" containsInteger="1" minValue="62153" maxValue="232968" count="100">
        <n v="82652"/>
        <n v="96809"/>
        <n v="167905"/>
        <n v="173607"/>
        <n v="195142"/>
        <n v="123033"/>
        <n v="159343"/>
        <n v="64244"/>
        <n v="209824"/>
        <n v="136337"/>
        <n v="137219"/>
        <n v="135547"/>
        <n v="147626"/>
        <n v="157671"/>
        <n v="109216"/>
        <n v="140798"/>
        <n v="109595"/>
        <n v="132521"/>
        <n v="62153"/>
        <n v="170177"/>
        <n v="153530"/>
        <n v="130220"/>
        <n v="109221"/>
        <n v="75635"/>
        <n v="164122"/>
        <n v="210172"/>
        <n v="176565"/>
        <n v="164770"/>
        <n v="162549"/>
        <n v="83884"/>
        <n v="171371"/>
        <n v="200087"/>
        <n v="193844"/>
        <n v="122835"/>
        <n v="163865"/>
        <n v="99773"/>
        <n v="79149"/>
        <n v="99527"/>
        <n v="111440"/>
        <n v="118362"/>
        <n v="125248"/>
        <n v="177141"/>
        <n v="148193"/>
        <n v="170360"/>
        <n v="124720"/>
        <n v="105552"/>
        <n v="226301"/>
        <n v="76522"/>
        <n v="111250"/>
        <n v="73307"/>
        <n v="96887"/>
        <n v="221723"/>
        <n v="189624"/>
        <n v="180705"/>
        <n v="110825"/>
        <n v="104970"/>
        <n v="153342"/>
        <n v="232968"/>
        <n v="157603"/>
        <n v="145690"/>
        <n v="193757"/>
        <n v="92551"/>
        <n v="113485"/>
        <n v="86590"/>
        <n v="122932"/>
        <n v="115697"/>
        <n v="231743"/>
        <n v="131349"/>
        <n v="161109"/>
        <n v="110175"/>
        <n v="143377"/>
        <n v="113565"/>
        <n v="134915"/>
        <n v="214512"/>
        <n v="88906"/>
        <n v="148209"/>
        <n v="176336"/>
        <n v="173635"/>
        <n v="203947"/>
        <n v="169896"/>
        <n v="102772"/>
        <n v="89543"/>
        <n v="110733"/>
        <n v="132733"/>
        <n v="109194"/>
        <n v="155274"/>
        <n v="117253"/>
        <n v="125780"/>
        <n v="155485"/>
        <n v="140189"/>
        <n v="77230"/>
        <n v="137448"/>
        <n v="119635"/>
        <n v="221327"/>
        <n v="68477"/>
        <n v="187325"/>
        <n v="156874"/>
        <n v="143080"/>
        <n v="117384"/>
        <n v="96025"/>
      </sharedItems>
    </cacheField>
    <cacheField name="Month" numFmtId="0">
      <sharedItems count="4">
        <s v="Apr-2025"/>
        <s v="Jan-2025"/>
        <s v="Feb-2025"/>
        <s v="Mar-2025"/>
      </sharedItems>
    </cacheField>
    <cacheField name="Active" numFmtId="0">
      <sharedItems count="2">
        <s v="No"/>
        <s v="Yes"/>
      </sharedItems>
    </cacheField>
    <cacheField name="Achievement %" numFmtId="0">
      <sharedItems containsSemiMixedTypes="0" containsString="0" containsNumber="1" minValue="0.7" maxValue="1.29"/>
    </cacheField>
    <cacheField name="Target achieved" numFmtId="9">
      <sharedItems/>
    </cacheField>
  </cacheFields>
  <extLst>
    <ext xmlns:x14="http://schemas.microsoft.com/office/spreadsheetml/2009/9/main" uri="{725AE2AE-9491-48be-B2B4-4EB974FC3084}">
      <x14:pivotCacheDefinition pivotCacheId="1001739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001"/>
    <s v="Employee_1"/>
    <x v="0"/>
    <x v="0"/>
    <x v="0"/>
    <x v="0"/>
    <x v="0"/>
    <x v="0"/>
    <n v="0.86"/>
    <s v="Not Achieved"/>
  </r>
  <r>
    <s v="E002"/>
    <s v="Employee_2"/>
    <x v="1"/>
    <x v="1"/>
    <x v="1"/>
    <x v="1"/>
    <x v="0"/>
    <x v="1"/>
    <n v="1.2"/>
    <s v="Achieved"/>
  </r>
  <r>
    <s v="E003"/>
    <s v="Employee_3"/>
    <x v="2"/>
    <x v="1"/>
    <x v="2"/>
    <x v="2"/>
    <x v="0"/>
    <x v="1"/>
    <n v="0.91"/>
    <s v="Not Achieved"/>
  </r>
  <r>
    <s v="E004"/>
    <s v="Employee_4"/>
    <x v="1"/>
    <x v="1"/>
    <x v="3"/>
    <x v="3"/>
    <x v="1"/>
    <x v="1"/>
    <n v="0.87"/>
    <s v="Not Achieved"/>
  </r>
  <r>
    <s v="E005"/>
    <s v="Employee_5"/>
    <x v="0"/>
    <x v="2"/>
    <x v="4"/>
    <x v="4"/>
    <x v="2"/>
    <x v="1"/>
    <n v="1.03"/>
    <s v="Achieved"/>
  </r>
  <r>
    <s v="E006"/>
    <s v="Employee_6"/>
    <x v="0"/>
    <x v="1"/>
    <x v="5"/>
    <x v="5"/>
    <x v="1"/>
    <x v="1"/>
    <n v="0.78"/>
    <s v="Not Achieved"/>
  </r>
  <r>
    <s v="E007"/>
    <s v="Employee_7"/>
    <x v="3"/>
    <x v="0"/>
    <x v="6"/>
    <x v="6"/>
    <x v="2"/>
    <x v="1"/>
    <n v="1.18"/>
    <s v="Achieved"/>
  </r>
  <r>
    <s v="E008"/>
    <s v="Employee_8"/>
    <x v="1"/>
    <x v="2"/>
    <x v="7"/>
    <x v="7"/>
    <x v="1"/>
    <x v="0"/>
    <n v="0.74"/>
    <s v="Not Achieved"/>
  </r>
  <r>
    <s v="E009"/>
    <s v="Employee_9"/>
    <x v="2"/>
    <x v="2"/>
    <x v="8"/>
    <x v="8"/>
    <x v="2"/>
    <x v="1"/>
    <n v="1.29"/>
    <s v="Achieved"/>
  </r>
  <r>
    <s v="E010"/>
    <s v="Employee_10"/>
    <x v="1"/>
    <x v="3"/>
    <x v="9"/>
    <x v="9"/>
    <x v="0"/>
    <x v="0"/>
    <n v="1.1599999999999999"/>
    <s v="Achieved"/>
  </r>
  <r>
    <s v="E011"/>
    <s v="Employee_11"/>
    <x v="1"/>
    <x v="3"/>
    <x v="10"/>
    <x v="10"/>
    <x v="2"/>
    <x v="0"/>
    <n v="0.82"/>
    <s v="Not Achieved"/>
  </r>
  <r>
    <s v="E012"/>
    <s v="Employee_12"/>
    <x v="0"/>
    <x v="2"/>
    <x v="11"/>
    <x v="11"/>
    <x v="0"/>
    <x v="1"/>
    <n v="0.7"/>
    <s v="Not Achieved"/>
  </r>
  <r>
    <s v="E013"/>
    <s v="Employee_13"/>
    <x v="1"/>
    <x v="1"/>
    <x v="12"/>
    <x v="12"/>
    <x v="2"/>
    <x v="1"/>
    <n v="1.19"/>
    <s v="Achieved"/>
  </r>
  <r>
    <s v="E014"/>
    <s v="Employee_14"/>
    <x v="1"/>
    <x v="0"/>
    <x v="13"/>
    <x v="13"/>
    <x v="2"/>
    <x v="1"/>
    <n v="1.1200000000000001"/>
    <s v="Achieved"/>
  </r>
  <r>
    <s v="E015"/>
    <s v="Employee_15"/>
    <x v="0"/>
    <x v="3"/>
    <x v="14"/>
    <x v="14"/>
    <x v="0"/>
    <x v="1"/>
    <n v="1.1399999999999999"/>
    <s v="Achieved"/>
  </r>
  <r>
    <s v="E016"/>
    <s v="Employee_16"/>
    <x v="0"/>
    <x v="3"/>
    <x v="15"/>
    <x v="15"/>
    <x v="0"/>
    <x v="0"/>
    <n v="1.1599999999999999"/>
    <s v="Achieved"/>
  </r>
  <r>
    <s v="E017"/>
    <s v="Employee_17"/>
    <x v="1"/>
    <x v="2"/>
    <x v="16"/>
    <x v="16"/>
    <x v="3"/>
    <x v="1"/>
    <n v="0.74"/>
    <s v="Not Achieved"/>
  </r>
  <r>
    <s v="E018"/>
    <s v="Employee_18"/>
    <x v="0"/>
    <x v="1"/>
    <x v="17"/>
    <x v="17"/>
    <x v="3"/>
    <x v="1"/>
    <n v="0.92"/>
    <s v="Not Achieved"/>
  </r>
  <r>
    <s v="E019"/>
    <s v="Employee_19"/>
    <x v="3"/>
    <x v="1"/>
    <x v="18"/>
    <x v="18"/>
    <x v="1"/>
    <x v="1"/>
    <n v="0.77"/>
    <s v="Not Achieved"/>
  </r>
  <r>
    <s v="E020"/>
    <s v="Employee_20"/>
    <x v="1"/>
    <x v="0"/>
    <x v="19"/>
    <x v="19"/>
    <x v="2"/>
    <x v="0"/>
    <n v="1.22"/>
    <s v="Achieved"/>
  </r>
  <r>
    <s v="E021"/>
    <s v="Employee_21"/>
    <x v="3"/>
    <x v="3"/>
    <x v="20"/>
    <x v="20"/>
    <x v="0"/>
    <x v="0"/>
    <n v="1.07"/>
    <s v="Achieved"/>
  </r>
  <r>
    <s v="E022"/>
    <s v="Employee_22"/>
    <x v="0"/>
    <x v="1"/>
    <x v="21"/>
    <x v="21"/>
    <x v="3"/>
    <x v="0"/>
    <n v="0.9"/>
    <s v="Not Achieved"/>
  </r>
  <r>
    <s v="E023"/>
    <s v="Employee_23"/>
    <x v="2"/>
    <x v="3"/>
    <x v="22"/>
    <x v="22"/>
    <x v="3"/>
    <x v="1"/>
    <n v="0.74"/>
    <s v="Not Achieved"/>
  </r>
  <r>
    <s v="E024"/>
    <s v="Employee_24"/>
    <x v="1"/>
    <x v="1"/>
    <x v="23"/>
    <x v="23"/>
    <x v="3"/>
    <x v="0"/>
    <n v="0.89"/>
    <s v="Not Achieved"/>
  </r>
  <r>
    <s v="E025"/>
    <s v="Employee_25"/>
    <x v="3"/>
    <x v="0"/>
    <x v="24"/>
    <x v="24"/>
    <x v="1"/>
    <x v="1"/>
    <n v="0.9"/>
    <s v="Not Achieved"/>
  </r>
  <r>
    <s v="E026"/>
    <s v="Employee_26"/>
    <x v="2"/>
    <x v="2"/>
    <x v="25"/>
    <x v="25"/>
    <x v="3"/>
    <x v="1"/>
    <n v="1.1399999999999999"/>
    <s v="Achieved"/>
  </r>
  <r>
    <s v="E027"/>
    <s v="Employee_27"/>
    <x v="1"/>
    <x v="0"/>
    <x v="26"/>
    <x v="26"/>
    <x v="3"/>
    <x v="1"/>
    <n v="1.08"/>
    <s v="Achieved"/>
  </r>
  <r>
    <s v="E028"/>
    <s v="Employee_28"/>
    <x v="1"/>
    <x v="3"/>
    <x v="27"/>
    <x v="27"/>
    <x v="0"/>
    <x v="0"/>
    <n v="1.23"/>
    <s v="Achieved"/>
  </r>
  <r>
    <s v="E029"/>
    <s v="Employee_29"/>
    <x v="3"/>
    <x v="3"/>
    <x v="28"/>
    <x v="28"/>
    <x v="1"/>
    <x v="1"/>
    <n v="0.98"/>
    <s v="Not Achieved"/>
  </r>
  <r>
    <s v="E030"/>
    <s v="Employee_30"/>
    <x v="0"/>
    <x v="3"/>
    <x v="29"/>
    <x v="29"/>
    <x v="0"/>
    <x v="0"/>
    <n v="0.77"/>
    <s v="Not Achieved"/>
  </r>
  <r>
    <s v="E031"/>
    <s v="Employee_31"/>
    <x v="3"/>
    <x v="2"/>
    <x v="30"/>
    <x v="30"/>
    <x v="1"/>
    <x v="1"/>
    <n v="1.1299999999999999"/>
    <s v="Achieved"/>
  </r>
  <r>
    <s v="E032"/>
    <s v="Employee_32"/>
    <x v="0"/>
    <x v="0"/>
    <x v="31"/>
    <x v="31"/>
    <x v="1"/>
    <x v="1"/>
    <n v="1.1599999999999999"/>
    <s v="Achieved"/>
  </r>
  <r>
    <s v="E033"/>
    <s v="Employee_33"/>
    <x v="0"/>
    <x v="3"/>
    <x v="32"/>
    <x v="32"/>
    <x v="3"/>
    <x v="1"/>
    <n v="1.04"/>
    <s v="Achieved"/>
  </r>
  <r>
    <s v="E034"/>
    <s v="Employee_34"/>
    <x v="3"/>
    <x v="3"/>
    <x v="33"/>
    <x v="33"/>
    <x v="3"/>
    <x v="1"/>
    <n v="1.1599999999999999"/>
    <s v="Achieved"/>
  </r>
  <r>
    <s v="E035"/>
    <s v="Employee_35"/>
    <x v="2"/>
    <x v="0"/>
    <x v="34"/>
    <x v="34"/>
    <x v="1"/>
    <x v="0"/>
    <n v="1"/>
    <s v="Not Achieved"/>
  </r>
  <r>
    <s v="E036"/>
    <s v="Employee_36"/>
    <x v="0"/>
    <x v="2"/>
    <x v="35"/>
    <x v="35"/>
    <x v="1"/>
    <x v="0"/>
    <n v="1.01"/>
    <s v="Achieved"/>
  </r>
  <r>
    <s v="E037"/>
    <s v="Employee_37"/>
    <x v="3"/>
    <x v="0"/>
    <x v="36"/>
    <x v="36"/>
    <x v="0"/>
    <x v="1"/>
    <n v="0.96"/>
    <s v="Not Achieved"/>
  </r>
  <r>
    <s v="E038"/>
    <s v="Employee_38"/>
    <x v="0"/>
    <x v="3"/>
    <x v="37"/>
    <x v="37"/>
    <x v="1"/>
    <x v="1"/>
    <n v="0.72"/>
    <s v="Not Achieved"/>
  </r>
  <r>
    <s v="E039"/>
    <s v="Employee_39"/>
    <x v="3"/>
    <x v="3"/>
    <x v="38"/>
    <x v="38"/>
    <x v="3"/>
    <x v="1"/>
    <n v="0.76"/>
    <s v="Not Achieved"/>
  </r>
  <r>
    <s v="E040"/>
    <s v="Employee_40"/>
    <x v="0"/>
    <x v="0"/>
    <x v="39"/>
    <x v="39"/>
    <x v="3"/>
    <x v="1"/>
    <n v="0.72"/>
    <s v="Not Achieved"/>
  </r>
  <r>
    <s v="E041"/>
    <s v="Employee_41"/>
    <x v="0"/>
    <x v="2"/>
    <x v="40"/>
    <x v="40"/>
    <x v="2"/>
    <x v="1"/>
    <n v="1.08"/>
    <s v="Achieved"/>
  </r>
  <r>
    <s v="E042"/>
    <s v="Employee_42"/>
    <x v="1"/>
    <x v="1"/>
    <x v="41"/>
    <x v="41"/>
    <x v="3"/>
    <x v="1"/>
    <n v="0.89"/>
    <s v="Not Achieved"/>
  </r>
  <r>
    <s v="E043"/>
    <s v="Employee_43"/>
    <x v="1"/>
    <x v="2"/>
    <x v="42"/>
    <x v="42"/>
    <x v="3"/>
    <x v="1"/>
    <n v="1.01"/>
    <s v="Achieved"/>
  </r>
  <r>
    <s v="E044"/>
    <s v="Employee_44"/>
    <x v="2"/>
    <x v="3"/>
    <x v="43"/>
    <x v="43"/>
    <x v="0"/>
    <x v="1"/>
    <n v="1.24"/>
    <s v="Achieved"/>
  </r>
  <r>
    <s v="E045"/>
    <s v="Employee_45"/>
    <x v="1"/>
    <x v="2"/>
    <x v="44"/>
    <x v="44"/>
    <x v="1"/>
    <x v="1"/>
    <n v="0.85"/>
    <s v="Not Achieved"/>
  </r>
  <r>
    <s v="E046"/>
    <s v="Employee_46"/>
    <x v="1"/>
    <x v="0"/>
    <x v="45"/>
    <x v="45"/>
    <x v="3"/>
    <x v="0"/>
    <n v="0.95"/>
    <s v="Not Achieved"/>
  </r>
  <r>
    <s v="E047"/>
    <s v="Employee_47"/>
    <x v="1"/>
    <x v="1"/>
    <x v="46"/>
    <x v="46"/>
    <x v="1"/>
    <x v="0"/>
    <n v="1.1499999999999999"/>
    <s v="Achieved"/>
  </r>
  <r>
    <s v="E048"/>
    <s v="Employee_48"/>
    <x v="2"/>
    <x v="1"/>
    <x v="47"/>
    <x v="47"/>
    <x v="2"/>
    <x v="1"/>
    <n v="0.84"/>
    <s v="Not Achieved"/>
  </r>
  <r>
    <s v="E049"/>
    <s v="Employee_49"/>
    <x v="0"/>
    <x v="0"/>
    <x v="48"/>
    <x v="48"/>
    <x v="3"/>
    <x v="1"/>
    <n v="0.75"/>
    <s v="Not Achieved"/>
  </r>
  <r>
    <s v="E050"/>
    <s v="Employee_50"/>
    <x v="2"/>
    <x v="2"/>
    <x v="49"/>
    <x v="49"/>
    <x v="2"/>
    <x v="1"/>
    <n v="0.87"/>
    <s v="Not Achieved"/>
  </r>
  <r>
    <s v="E051"/>
    <s v="Employee_51"/>
    <x v="2"/>
    <x v="3"/>
    <x v="50"/>
    <x v="50"/>
    <x v="2"/>
    <x v="0"/>
    <n v="0.8"/>
    <s v="Not Achieved"/>
  </r>
  <r>
    <s v="E052"/>
    <s v="Employee_52"/>
    <x v="1"/>
    <x v="1"/>
    <x v="51"/>
    <x v="51"/>
    <x v="0"/>
    <x v="1"/>
    <n v="1.26"/>
    <s v="Achieved"/>
  </r>
  <r>
    <s v="E053"/>
    <s v="Employee_53"/>
    <x v="2"/>
    <x v="2"/>
    <x v="52"/>
    <x v="52"/>
    <x v="1"/>
    <x v="0"/>
    <n v="1.18"/>
    <s v="Achieved"/>
  </r>
  <r>
    <s v="E054"/>
    <s v="Employee_54"/>
    <x v="3"/>
    <x v="1"/>
    <x v="53"/>
    <x v="53"/>
    <x v="2"/>
    <x v="1"/>
    <n v="1.08"/>
    <s v="Achieved"/>
  </r>
  <r>
    <s v="E055"/>
    <s v="Employee_55"/>
    <x v="0"/>
    <x v="0"/>
    <x v="54"/>
    <x v="54"/>
    <x v="0"/>
    <x v="0"/>
    <n v="1.22"/>
    <s v="Achieved"/>
  </r>
  <r>
    <s v="E056"/>
    <s v="Employee_56"/>
    <x v="0"/>
    <x v="0"/>
    <x v="55"/>
    <x v="55"/>
    <x v="0"/>
    <x v="1"/>
    <n v="1.18"/>
    <s v="Achieved"/>
  </r>
  <r>
    <s v="E057"/>
    <s v="Employee_57"/>
    <x v="1"/>
    <x v="2"/>
    <x v="56"/>
    <x v="56"/>
    <x v="1"/>
    <x v="0"/>
    <n v="0.81"/>
    <s v="Not Achieved"/>
  </r>
  <r>
    <s v="E058"/>
    <s v="Employee_58"/>
    <x v="0"/>
    <x v="1"/>
    <x v="57"/>
    <x v="57"/>
    <x v="1"/>
    <x v="1"/>
    <n v="1.24"/>
    <s v="Achieved"/>
  </r>
  <r>
    <s v="E059"/>
    <s v="Employee_59"/>
    <x v="1"/>
    <x v="0"/>
    <x v="58"/>
    <x v="58"/>
    <x v="2"/>
    <x v="1"/>
    <n v="1.02"/>
    <s v="Achieved"/>
  </r>
  <r>
    <s v="E060"/>
    <s v="Employee_60"/>
    <x v="2"/>
    <x v="0"/>
    <x v="59"/>
    <x v="59"/>
    <x v="0"/>
    <x v="1"/>
    <n v="1.18"/>
    <s v="Achieved"/>
  </r>
  <r>
    <s v="E061"/>
    <s v="Employee_61"/>
    <x v="3"/>
    <x v="0"/>
    <x v="60"/>
    <x v="60"/>
    <x v="0"/>
    <x v="1"/>
    <n v="1.24"/>
    <s v="Achieved"/>
  </r>
  <r>
    <s v="E062"/>
    <s v="Employee_62"/>
    <x v="0"/>
    <x v="1"/>
    <x v="61"/>
    <x v="61"/>
    <x v="0"/>
    <x v="1"/>
    <n v="0.89"/>
    <s v="Not Achieved"/>
  </r>
  <r>
    <s v="E063"/>
    <s v="Employee_63"/>
    <x v="0"/>
    <x v="0"/>
    <x v="62"/>
    <x v="62"/>
    <x v="2"/>
    <x v="1"/>
    <n v="0.77"/>
    <s v="Not Achieved"/>
  </r>
  <r>
    <s v="E064"/>
    <s v="Employee_64"/>
    <x v="0"/>
    <x v="3"/>
    <x v="63"/>
    <x v="63"/>
    <x v="1"/>
    <x v="1"/>
    <n v="0.84"/>
    <s v="Not Achieved"/>
  </r>
  <r>
    <s v="E065"/>
    <s v="Employee_65"/>
    <x v="3"/>
    <x v="3"/>
    <x v="64"/>
    <x v="64"/>
    <x v="0"/>
    <x v="1"/>
    <n v="0.96"/>
    <s v="Not Achieved"/>
  </r>
  <r>
    <s v="E066"/>
    <s v="Employee_66"/>
    <x v="3"/>
    <x v="0"/>
    <x v="65"/>
    <x v="65"/>
    <x v="3"/>
    <x v="1"/>
    <n v="1.19"/>
    <s v="Achieved"/>
  </r>
  <r>
    <s v="E067"/>
    <s v="Employee_67"/>
    <x v="1"/>
    <x v="0"/>
    <x v="66"/>
    <x v="66"/>
    <x v="3"/>
    <x v="1"/>
    <n v="1.22"/>
    <s v="Achieved"/>
  </r>
  <r>
    <s v="E068"/>
    <s v="Employee_68"/>
    <x v="1"/>
    <x v="1"/>
    <x v="67"/>
    <x v="67"/>
    <x v="0"/>
    <x v="1"/>
    <n v="0.7"/>
    <s v="Not Achieved"/>
  </r>
  <r>
    <s v="E069"/>
    <s v="Employee_69"/>
    <x v="2"/>
    <x v="0"/>
    <x v="68"/>
    <x v="68"/>
    <x v="3"/>
    <x v="1"/>
    <n v="1.01"/>
    <s v="Achieved"/>
  </r>
  <r>
    <s v="E070"/>
    <s v="Employee_70"/>
    <x v="2"/>
    <x v="0"/>
    <x v="69"/>
    <x v="69"/>
    <x v="1"/>
    <x v="0"/>
    <n v="0.95"/>
    <s v="Not Achieved"/>
  </r>
  <r>
    <s v="E071"/>
    <s v="Employee_71"/>
    <x v="1"/>
    <x v="3"/>
    <x v="70"/>
    <x v="70"/>
    <x v="0"/>
    <x v="1"/>
    <n v="0.83"/>
    <s v="Not Achieved"/>
  </r>
  <r>
    <s v="E072"/>
    <s v="Employee_72"/>
    <x v="3"/>
    <x v="1"/>
    <x v="71"/>
    <x v="71"/>
    <x v="2"/>
    <x v="1"/>
    <n v="0.77"/>
    <s v="Not Achieved"/>
  </r>
  <r>
    <s v="E073"/>
    <s v="Employee_73"/>
    <x v="3"/>
    <x v="2"/>
    <x v="72"/>
    <x v="72"/>
    <x v="3"/>
    <x v="1"/>
    <n v="0.9"/>
    <s v="Not Achieved"/>
  </r>
  <r>
    <s v="E074"/>
    <s v="Employee_74"/>
    <x v="2"/>
    <x v="3"/>
    <x v="73"/>
    <x v="73"/>
    <x v="0"/>
    <x v="1"/>
    <n v="1.27"/>
    <s v="Achieved"/>
  </r>
  <r>
    <s v="E075"/>
    <s v="Employee_75"/>
    <x v="0"/>
    <x v="3"/>
    <x v="74"/>
    <x v="74"/>
    <x v="1"/>
    <x v="1"/>
    <n v="0.89"/>
    <s v="Not Achieved"/>
  </r>
  <r>
    <s v="E076"/>
    <s v="Employee_76"/>
    <x v="2"/>
    <x v="0"/>
    <x v="75"/>
    <x v="75"/>
    <x v="1"/>
    <x v="1"/>
    <n v="1.01"/>
    <s v="Achieved"/>
  </r>
  <r>
    <s v="E077"/>
    <s v="Employee_77"/>
    <x v="3"/>
    <x v="0"/>
    <x v="76"/>
    <x v="76"/>
    <x v="1"/>
    <x v="1"/>
    <n v="1.1200000000000001"/>
    <s v="Achieved"/>
  </r>
  <r>
    <s v="E078"/>
    <s v="Employee_78"/>
    <x v="2"/>
    <x v="2"/>
    <x v="77"/>
    <x v="77"/>
    <x v="3"/>
    <x v="1"/>
    <n v="0.92"/>
    <s v="Not Achieved"/>
  </r>
  <r>
    <s v="E079"/>
    <s v="Employee_79"/>
    <x v="2"/>
    <x v="2"/>
    <x v="78"/>
    <x v="78"/>
    <x v="2"/>
    <x v="1"/>
    <n v="1.28"/>
    <s v="Achieved"/>
  </r>
  <r>
    <s v="E080"/>
    <s v="Employee_80"/>
    <x v="1"/>
    <x v="2"/>
    <x v="79"/>
    <x v="79"/>
    <x v="3"/>
    <x v="1"/>
    <n v="1.28"/>
    <s v="Achieved"/>
  </r>
  <r>
    <s v="E081"/>
    <s v="Employee_81"/>
    <x v="0"/>
    <x v="1"/>
    <x v="80"/>
    <x v="80"/>
    <x v="3"/>
    <x v="1"/>
    <n v="0.85"/>
    <s v="Not Achieved"/>
  </r>
  <r>
    <s v="E082"/>
    <s v="Employee_82"/>
    <x v="2"/>
    <x v="1"/>
    <x v="81"/>
    <x v="81"/>
    <x v="1"/>
    <x v="1"/>
    <n v="1"/>
    <s v="Not Achieved"/>
  </r>
  <r>
    <s v="E083"/>
    <s v="Employee_83"/>
    <x v="0"/>
    <x v="3"/>
    <x v="82"/>
    <x v="82"/>
    <x v="3"/>
    <x v="1"/>
    <n v="0.88"/>
    <s v="Not Achieved"/>
  </r>
  <r>
    <s v="E084"/>
    <s v="Employee_84"/>
    <x v="3"/>
    <x v="0"/>
    <x v="83"/>
    <x v="83"/>
    <x v="2"/>
    <x v="1"/>
    <n v="0.87"/>
    <s v="Not Achieved"/>
  </r>
  <r>
    <s v="E085"/>
    <s v="Employee_85"/>
    <x v="2"/>
    <x v="2"/>
    <x v="84"/>
    <x v="84"/>
    <x v="2"/>
    <x v="1"/>
    <n v="0.72"/>
    <s v="Not Achieved"/>
  </r>
  <r>
    <s v="E086"/>
    <s v="Employee_86"/>
    <x v="1"/>
    <x v="2"/>
    <x v="85"/>
    <x v="85"/>
    <x v="0"/>
    <x v="1"/>
    <n v="1.07"/>
    <s v="Achieved"/>
  </r>
  <r>
    <s v="E087"/>
    <s v="Employee_87"/>
    <x v="3"/>
    <x v="3"/>
    <x v="86"/>
    <x v="86"/>
    <x v="0"/>
    <x v="1"/>
    <n v="1"/>
    <s v="Achieved"/>
  </r>
  <r>
    <s v="E088"/>
    <s v="Employee_88"/>
    <x v="0"/>
    <x v="0"/>
    <x v="87"/>
    <x v="87"/>
    <x v="1"/>
    <x v="1"/>
    <n v="0.73"/>
    <s v="Not Achieved"/>
  </r>
  <r>
    <s v="E089"/>
    <s v="Employee_89"/>
    <x v="1"/>
    <x v="0"/>
    <x v="88"/>
    <x v="88"/>
    <x v="2"/>
    <x v="0"/>
    <n v="0.87"/>
    <s v="Not Achieved"/>
  </r>
  <r>
    <s v="E090"/>
    <s v="Employee_90"/>
    <x v="1"/>
    <x v="2"/>
    <x v="89"/>
    <x v="89"/>
    <x v="2"/>
    <x v="1"/>
    <n v="1.24"/>
    <s v="Achieved"/>
  </r>
  <r>
    <s v="E091"/>
    <s v="Employee_91"/>
    <x v="1"/>
    <x v="2"/>
    <x v="90"/>
    <x v="90"/>
    <x v="1"/>
    <x v="0"/>
    <n v="0.84"/>
    <s v="Not Achieved"/>
  </r>
  <r>
    <s v="E092"/>
    <s v="Employee_92"/>
    <x v="0"/>
    <x v="2"/>
    <x v="91"/>
    <x v="91"/>
    <x v="0"/>
    <x v="1"/>
    <n v="0.79"/>
    <s v="Not Achieved"/>
  </r>
  <r>
    <s v="E093"/>
    <s v="Employee_93"/>
    <x v="3"/>
    <x v="0"/>
    <x v="92"/>
    <x v="92"/>
    <x v="3"/>
    <x v="1"/>
    <n v="0.99"/>
    <s v="Not Achieved"/>
  </r>
  <r>
    <s v="E094"/>
    <s v="Employee_94"/>
    <x v="2"/>
    <x v="3"/>
    <x v="93"/>
    <x v="93"/>
    <x v="2"/>
    <x v="1"/>
    <n v="1.29"/>
    <s v="Achieved"/>
  </r>
  <r>
    <s v="E095"/>
    <s v="Employee_95"/>
    <x v="1"/>
    <x v="2"/>
    <x v="94"/>
    <x v="94"/>
    <x v="3"/>
    <x v="1"/>
    <n v="0.85"/>
    <s v="Not Achieved"/>
  </r>
  <r>
    <s v="E096"/>
    <s v="Employee_96"/>
    <x v="2"/>
    <x v="3"/>
    <x v="95"/>
    <x v="95"/>
    <x v="3"/>
    <x v="1"/>
    <n v="1.1000000000000001"/>
    <s v="Achieved"/>
  </r>
  <r>
    <s v="E097"/>
    <s v="Employee_97"/>
    <x v="3"/>
    <x v="1"/>
    <x v="96"/>
    <x v="96"/>
    <x v="2"/>
    <x v="1"/>
    <n v="1.1599999999999999"/>
    <s v="Achieved"/>
  </r>
  <r>
    <s v="E098"/>
    <s v="Employee_98"/>
    <x v="0"/>
    <x v="0"/>
    <x v="97"/>
    <x v="97"/>
    <x v="1"/>
    <x v="1"/>
    <n v="0.84"/>
    <s v="Not Achieved"/>
  </r>
  <r>
    <s v="E099"/>
    <s v="Employee_99"/>
    <x v="3"/>
    <x v="3"/>
    <x v="98"/>
    <x v="98"/>
    <x v="1"/>
    <x v="1"/>
    <n v="1.1399999999999999"/>
    <s v="Achieved"/>
  </r>
  <r>
    <s v="E100"/>
    <s v="Employee_100"/>
    <x v="3"/>
    <x v="3"/>
    <x v="99"/>
    <x v="99"/>
    <x v="0"/>
    <x v="1"/>
    <n v="0.92"/>
    <s v="Not Achie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52D6B-2BBA-4611-AB14-846907BD0714}" name="Month Wise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H9:J14" firstHeaderRow="0" firstDataRow="1" firstDataCol="1"/>
  <pivotFields count="10">
    <pivotField showAll="0"/>
    <pivotField showAll="0"/>
    <pivotField showAll="0">
      <items count="5">
        <item x="0"/>
        <item x="1"/>
        <item x="2"/>
        <item x="3"/>
        <item t="default"/>
      </items>
    </pivotField>
    <pivotField showAll="0">
      <items count="5">
        <item x="2"/>
        <item x="0"/>
        <item x="3"/>
        <item x="1"/>
        <item t="default"/>
      </items>
    </pivotField>
    <pivotField showAll="0"/>
    <pivotField dataField="1" showAll="0"/>
    <pivotField axis="axisRow" showAll="0">
      <items count="5">
        <item x="0"/>
        <item x="2"/>
        <item x="1"/>
        <item x="3"/>
        <item t="default"/>
      </items>
    </pivotField>
    <pivotField showAll="0">
      <items count="3">
        <item x="0"/>
        <item x="1"/>
        <item t="default"/>
      </items>
    </pivotField>
    <pivotField dataField="1" showAll="0"/>
    <pivotField showAll="0"/>
  </pivotFields>
  <rowFields count="1">
    <field x="6"/>
  </rowFields>
  <rowItems count="5">
    <i>
      <x/>
    </i>
    <i>
      <x v="1"/>
    </i>
    <i>
      <x v="2"/>
    </i>
    <i>
      <x v="3"/>
    </i>
    <i t="grand">
      <x/>
    </i>
  </rowItems>
  <colFields count="1">
    <field x="-2"/>
  </colFields>
  <colItems count="2">
    <i>
      <x/>
    </i>
    <i i="1">
      <x v="1"/>
    </i>
  </colItems>
  <dataFields count="2">
    <dataField name="Sales Achieved " fld="5" baseField="6" baseItem="0"/>
    <dataField name="Achievement % " fld="8" baseField="6" baseItem="0"/>
  </dataFields>
  <formats count="15">
    <format dxfId="14">
      <pivotArea type="all" dataOnly="0" outline="0" fieldPosition="0"/>
    </format>
    <format dxfId="13">
      <pivotArea outline="0" collapsedLevelsAreSubtotals="1" fieldPosition="0"/>
    </format>
    <format dxfId="12">
      <pivotArea field="6" type="button" dataOnly="0" labelOnly="1" outline="0" axis="axisRow" fieldPosition="0"/>
    </format>
    <format dxfId="11">
      <pivotArea dataOnly="0" labelOnly="1" fieldPosition="0">
        <references count="1">
          <reference field="6"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 dxfId="8">
      <pivotArea type="all" dataOnly="0" outline="0" fieldPosition="0"/>
    </format>
    <format dxfId="7">
      <pivotArea outline="0" collapsedLevelsAreSubtotals="1" fieldPosition="0"/>
    </format>
    <format dxfId="6">
      <pivotArea field="6" type="button" dataOnly="0" labelOnly="1" outline="0" axis="axisRow" fieldPosition="0"/>
    </format>
    <format dxfId="5">
      <pivotArea dataOnly="0" labelOnly="1" fieldPosition="0">
        <references count="1">
          <reference field="6" count="0"/>
        </references>
      </pivotArea>
    </format>
    <format dxfId="4">
      <pivotArea dataOnly="0" labelOnly="1" grandRow="1" outline="0" fieldPosition="0"/>
    </format>
    <format dxfId="3">
      <pivotArea dataOnly="0" labelOnly="1" outline="0" fieldPosition="0">
        <references count="1">
          <reference field="4294967294" count="2">
            <x v="0"/>
            <x v="1"/>
          </reference>
        </references>
      </pivotArea>
    </format>
    <format dxfId="2">
      <pivotArea field="6" type="button" dataOnly="0" labelOnly="1" outline="0" axis="axisRow" fieldPosition="0"/>
    </format>
    <format dxfId="1">
      <pivotArea dataOnly="0" labelOnly="1" outline="0" fieldPosition="0">
        <references count="1">
          <reference field="4294967294" count="2">
            <x v="0"/>
            <x v="1"/>
          </reference>
        </references>
      </pivotArea>
    </format>
    <format dxfId="0">
      <pivotArea dataOnly="0" grandRow="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0"/>
          </reference>
        </references>
      </pivotArea>
    </chartFormat>
  </chartFormats>
  <pivotTableStyleInfo name="PivotStyleLight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E39EBB-3A9F-4A7E-9229-45E4E10F05AC}" name="Department-wise Target vs Achiev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D9:F14" firstHeaderRow="0" firstDataRow="1" firstDataCol="1"/>
  <pivotFields count="10">
    <pivotField showAll="0"/>
    <pivotField showAll="0"/>
    <pivotField showAll="0">
      <items count="5">
        <item x="0"/>
        <item x="1"/>
        <item x="2"/>
        <item x="3"/>
        <item t="default"/>
      </items>
    </pivotField>
    <pivotField axis="axisRow" showAll="0">
      <items count="5">
        <item x="2"/>
        <item x="0"/>
        <item x="3"/>
        <item x="1"/>
        <item t="default"/>
      </items>
    </pivotField>
    <pivotField dataField="1" showAll="0">
      <items count="101">
        <item x="18"/>
        <item x="1"/>
        <item x="94"/>
        <item x="36"/>
        <item x="49"/>
        <item x="23"/>
        <item x="7"/>
        <item x="55"/>
        <item x="81"/>
        <item x="54"/>
        <item x="47"/>
        <item x="90"/>
        <item x="0"/>
        <item x="14"/>
        <item x="65"/>
        <item x="35"/>
        <item x="74"/>
        <item x="98"/>
        <item x="63"/>
        <item x="61"/>
        <item x="99"/>
        <item x="33"/>
        <item x="29"/>
        <item x="45"/>
        <item x="89"/>
        <item x="40"/>
        <item x="69"/>
        <item x="86"/>
        <item x="9"/>
        <item x="92"/>
        <item x="80"/>
        <item x="15"/>
        <item x="50"/>
        <item x="59"/>
        <item x="12"/>
        <item x="82"/>
        <item x="64"/>
        <item x="79"/>
        <item x="27"/>
        <item x="6"/>
        <item x="96"/>
        <item x="43"/>
        <item x="37"/>
        <item x="19"/>
        <item x="13"/>
        <item x="20"/>
        <item x="17"/>
        <item x="21"/>
        <item x="85"/>
        <item x="38"/>
        <item x="75"/>
        <item x="44"/>
        <item x="71"/>
        <item x="16"/>
        <item x="42"/>
        <item x="22"/>
        <item x="62"/>
        <item x="48"/>
        <item x="72"/>
        <item x="84"/>
        <item x="30"/>
        <item x="83"/>
        <item x="58"/>
        <item x="60"/>
        <item x="5"/>
        <item x="76"/>
        <item x="78"/>
        <item x="52"/>
        <item x="68"/>
        <item x="8"/>
        <item x="26"/>
        <item x="34"/>
        <item x="39"/>
        <item x="28"/>
        <item x="53"/>
        <item x="10"/>
        <item x="73"/>
        <item x="95"/>
        <item x="97"/>
        <item x="93"/>
        <item x="70"/>
        <item x="87"/>
        <item x="31"/>
        <item x="91"/>
        <item x="51"/>
        <item x="88"/>
        <item x="24"/>
        <item x="2"/>
        <item x="25"/>
        <item x="67"/>
        <item x="32"/>
        <item x="57"/>
        <item x="56"/>
        <item x="77"/>
        <item x="4"/>
        <item x="66"/>
        <item x="11"/>
        <item x="46"/>
        <item x="41"/>
        <item x="3"/>
        <item t="default"/>
      </items>
    </pivotField>
    <pivotField dataField="1" showAll="0">
      <items count="101">
        <item x="18"/>
        <item x="7"/>
        <item x="94"/>
        <item x="49"/>
        <item x="23"/>
        <item x="47"/>
        <item x="90"/>
        <item x="36"/>
        <item x="0"/>
        <item x="29"/>
        <item x="63"/>
        <item x="74"/>
        <item x="81"/>
        <item x="61"/>
        <item x="99"/>
        <item x="1"/>
        <item x="50"/>
        <item x="37"/>
        <item x="35"/>
        <item x="80"/>
        <item x="55"/>
        <item x="45"/>
        <item x="84"/>
        <item x="14"/>
        <item x="22"/>
        <item x="16"/>
        <item x="69"/>
        <item x="82"/>
        <item x="54"/>
        <item x="48"/>
        <item x="38"/>
        <item x="62"/>
        <item x="71"/>
        <item x="65"/>
        <item x="86"/>
        <item x="98"/>
        <item x="39"/>
        <item x="92"/>
        <item x="33"/>
        <item x="64"/>
        <item x="5"/>
        <item x="44"/>
        <item x="40"/>
        <item x="87"/>
        <item x="21"/>
        <item x="67"/>
        <item x="17"/>
        <item x="83"/>
        <item x="72"/>
        <item x="11"/>
        <item x="9"/>
        <item x="10"/>
        <item x="91"/>
        <item x="89"/>
        <item x="15"/>
        <item x="97"/>
        <item x="70"/>
        <item x="59"/>
        <item x="12"/>
        <item x="42"/>
        <item x="75"/>
        <item x="56"/>
        <item x="20"/>
        <item x="85"/>
        <item x="88"/>
        <item x="96"/>
        <item x="58"/>
        <item x="13"/>
        <item x="6"/>
        <item x="68"/>
        <item x="28"/>
        <item x="34"/>
        <item x="24"/>
        <item x="27"/>
        <item x="2"/>
        <item x="79"/>
        <item x="19"/>
        <item x="43"/>
        <item x="30"/>
        <item x="3"/>
        <item x="77"/>
        <item x="76"/>
        <item x="26"/>
        <item x="41"/>
        <item x="53"/>
        <item x="95"/>
        <item x="52"/>
        <item x="60"/>
        <item x="32"/>
        <item x="4"/>
        <item x="31"/>
        <item x="78"/>
        <item x="8"/>
        <item x="25"/>
        <item x="73"/>
        <item x="93"/>
        <item x="51"/>
        <item x="46"/>
        <item x="66"/>
        <item x="57"/>
        <item t="default"/>
      </items>
    </pivotField>
    <pivotField showAll="0">
      <items count="5">
        <item x="0"/>
        <item x="2"/>
        <item x="1"/>
        <item x="3"/>
        <item t="default"/>
      </items>
    </pivotField>
    <pivotField showAll="0">
      <items count="3">
        <item x="0"/>
        <item x="1"/>
        <item t="default"/>
      </items>
    </pivotField>
    <pivotField showAll="0"/>
    <pivotField showAll="0"/>
  </pivotFields>
  <rowFields count="1">
    <field x="3"/>
  </rowFields>
  <rowItems count="5">
    <i>
      <x/>
    </i>
    <i>
      <x v="1"/>
    </i>
    <i>
      <x v="2"/>
    </i>
    <i>
      <x v="3"/>
    </i>
    <i t="grand">
      <x/>
    </i>
  </rowItems>
  <colFields count="1">
    <field x="-2"/>
  </colFields>
  <colItems count="2">
    <i>
      <x/>
    </i>
    <i i="1">
      <x v="1"/>
    </i>
  </colItems>
  <dataFields count="2">
    <dataField name="Sales Target " fld="4" baseField="3" baseItem="0"/>
    <dataField name="Sales Achieved " fld="5" baseField="3" baseItem="0"/>
  </dataFields>
  <formats count="21">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field="3"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grandRow="1" axis="axisRow" fieldPosition="0"/>
    </format>
  </format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1"/>
          </reference>
          <reference field="3" count="1" selected="0">
            <x v="0"/>
          </reference>
        </references>
      </pivotArea>
    </chartFormat>
    <chartFormat chart="1" format="7">
      <pivotArea type="data" outline="0" fieldPosition="0">
        <references count="2">
          <reference field="4294967294" count="1" selected="0">
            <x v="1"/>
          </reference>
          <reference field="3" count="1" selected="0">
            <x v="1"/>
          </reference>
        </references>
      </pivotArea>
    </chartFormat>
    <chartFormat chart="1" format="8">
      <pivotArea type="data" outline="0" fieldPosition="0">
        <references count="2">
          <reference field="4294967294" count="1" selected="0">
            <x v="1"/>
          </reference>
          <reference field="3" count="1" selected="0">
            <x v="2"/>
          </reference>
        </references>
      </pivotArea>
    </chartFormat>
    <chartFormat chart="1" format="9">
      <pivotArea type="data" outline="0" fieldPosition="0">
        <references count="2">
          <reference field="4294967294" count="1" selected="0">
            <x v="1"/>
          </reference>
          <reference field="3"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F4FC8-780A-4811-83B6-218B592275B1}" name="Region wise Achievem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rowHeaderCaption="Region">
  <location ref="A9:B14" firstHeaderRow="1" firstDataRow="1" firstDataCol="1"/>
  <pivotFields count="10">
    <pivotField showAll="0"/>
    <pivotField showAll="0"/>
    <pivotField axis="axisRow" showAll="0">
      <items count="5">
        <item x="0"/>
        <item x="1"/>
        <item x="2"/>
        <item x="3"/>
        <item t="default"/>
      </items>
    </pivotField>
    <pivotField showAll="0">
      <items count="5">
        <item x="2"/>
        <item x="0"/>
        <item x="3"/>
        <item x="1"/>
        <item t="default"/>
      </items>
    </pivotField>
    <pivotField showAll="0"/>
    <pivotField dataField="1" showAll="0"/>
    <pivotField showAll="0">
      <items count="5">
        <item x="0"/>
        <item x="2"/>
        <item x="1"/>
        <item x="3"/>
        <item t="default"/>
      </items>
    </pivotField>
    <pivotField showAll="0">
      <items count="3">
        <item x="0"/>
        <item x="1"/>
        <item t="default"/>
      </items>
    </pivotField>
    <pivotField showAll="0"/>
    <pivotField showAll="0"/>
  </pivotFields>
  <rowFields count="1">
    <field x="2"/>
  </rowFields>
  <rowItems count="5">
    <i>
      <x/>
    </i>
    <i>
      <x v="1"/>
    </i>
    <i>
      <x v="2"/>
    </i>
    <i>
      <x v="3"/>
    </i>
    <i t="grand">
      <x/>
    </i>
  </rowItems>
  <colItems count="1">
    <i/>
  </colItems>
  <dataFields count="1">
    <dataField name="Region Wise Sales Achieved" fld="5" baseField="2" baseItem="0"/>
  </dataFields>
  <formats count="8">
    <format dxfId="43">
      <pivotArea dataOnly="0" fieldPosition="0">
        <references count="1">
          <reference field="2" count="0"/>
        </references>
      </pivotArea>
    </format>
    <format dxfId="42">
      <pivotArea dataOnly="0" fieldPosition="0">
        <references count="1">
          <reference field="2" count="0"/>
        </references>
      </pivotArea>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FDC6BA-D4FD-419D-89AD-F4FFB994184B}" sourceName="Region">
  <pivotTables>
    <pivotTable tabId="2" name="Department-wise Target vs Achieved"/>
    <pivotTable tabId="2" name="Month Wise Performance"/>
    <pivotTable tabId="2" name="Region wise Achievement"/>
  </pivotTables>
  <data>
    <tabular pivotCacheId="100173988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4279E7-10E9-438E-A6F2-20351BFD4391}" sourceName="Department">
  <pivotTables>
    <pivotTable tabId="2" name="Department-wise Target vs Achieved"/>
    <pivotTable tabId="2" name="Month Wise Performance"/>
    <pivotTable tabId="2" name="Region wise Achievement"/>
  </pivotTables>
  <data>
    <tabular pivotCacheId="1001739884">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CEC6F-BCA8-462F-9104-6906B533E504}" sourceName="Month">
  <pivotTables>
    <pivotTable tabId="2" name="Department-wise Target vs Achieved"/>
    <pivotTable tabId="2" name="Month Wise Performance"/>
    <pivotTable tabId="2" name="Region wise Achievement"/>
  </pivotTables>
  <data>
    <tabular pivotCacheId="1001739884">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 xr10:uid="{7404440C-6061-4963-808D-77EDD57D2673}" sourceName="Active">
  <pivotTables>
    <pivotTable tabId="2" name="Department-wise Target vs Achieved"/>
    <pivotTable tabId="2" name="Month Wise Performance"/>
    <pivotTable tabId="2" name="Region wise Achievement"/>
  </pivotTables>
  <data>
    <tabular pivotCacheId="10017398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3834D4-51AE-4D5A-BA9F-27EE2C9A046B}" cache="Slicer_Region" caption="Region" columnCount="4" showCaption="0" style="SlicerStyleLight4" rowHeight="241300"/>
  <slicer name="Department" xr10:uid="{836783CD-6FB5-44CB-8803-FDB9B2BBE9FB}" cache="Slicer_Department" caption="Department" columnCount="4" showCaption="0" style="SlicerStyleLight2" rowHeight="241300"/>
  <slicer name="Month" xr10:uid="{B87EDFB5-A27E-4349-9D52-FEC54FD4458B}" cache="Slicer_Month" caption="Month" columnCount="4" showCaption="0" style="SlicerStyleLight6" rowHeight="241300"/>
  <slicer name="Active" xr10:uid="{4FA08C0C-275D-4C55-9D22-8BDABE2CC875}" cache="Slicer_Active" caption="Active" columnCount="2" showCaption="0"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1"/>
  <sheetViews>
    <sheetView zoomScale="89" workbookViewId="0">
      <selection activeCell="C24" sqref="C24"/>
    </sheetView>
  </sheetViews>
  <sheetFormatPr defaultRowHeight="14.5" x14ac:dyDescent="0.35"/>
  <cols>
    <col min="1" max="1" width="11.26953125" bestFit="1" customWidth="1"/>
    <col min="2" max="2" width="13.08984375" bestFit="1" customWidth="1"/>
    <col min="4" max="4" width="11.08984375" bestFit="1" customWidth="1"/>
    <col min="5" max="5" width="10.81640625" bestFit="1" customWidth="1"/>
    <col min="6" max="6" width="13.08984375" bestFit="1" customWidth="1"/>
    <col min="7" max="7" width="8.90625" bestFit="1" customWidth="1"/>
    <col min="8" max="8" width="5.90625" bestFit="1" customWidth="1"/>
    <col min="9" max="9" width="13.7265625" bestFit="1" customWidth="1"/>
    <col min="10" max="10" width="14.08984375" bestFit="1" customWidth="1"/>
    <col min="11" max="11" width="20.08984375" bestFit="1" customWidth="1"/>
    <col min="12" max="12" width="21.6328125" bestFit="1" customWidth="1"/>
  </cols>
  <sheetData>
    <row r="1" spans="1:12" x14ac:dyDescent="0.35">
      <c r="A1" s="1" t="s">
        <v>0</v>
      </c>
      <c r="B1" s="1" t="s">
        <v>1</v>
      </c>
      <c r="C1" s="1" t="s">
        <v>2</v>
      </c>
      <c r="D1" s="1" t="s">
        <v>3</v>
      </c>
      <c r="E1" s="1" t="s">
        <v>4</v>
      </c>
      <c r="F1" s="1" t="s">
        <v>5</v>
      </c>
      <c r="G1" s="1" t="s">
        <v>6</v>
      </c>
      <c r="H1" s="1" t="s">
        <v>7</v>
      </c>
      <c r="I1" s="1" t="s">
        <v>8</v>
      </c>
      <c r="J1" s="3" t="s">
        <v>227</v>
      </c>
      <c r="K1" s="19" t="s">
        <v>252</v>
      </c>
      <c r="L1" s="19" t="s">
        <v>253</v>
      </c>
    </row>
    <row r="2" spans="1:12" x14ac:dyDescent="0.35">
      <c r="A2" t="s">
        <v>9</v>
      </c>
      <c r="B2" t="s">
        <v>109</v>
      </c>
      <c r="C2" t="s">
        <v>209</v>
      </c>
      <c r="D2" t="s">
        <v>213</v>
      </c>
      <c r="E2">
        <v>95795</v>
      </c>
      <c r="F2">
        <v>82652</v>
      </c>
      <c r="G2" t="s">
        <v>217</v>
      </c>
      <c r="H2" t="s">
        <v>221</v>
      </c>
      <c r="I2">
        <v>0.86</v>
      </c>
      <c r="J2" s="2" t="str">
        <f>IF((F2/E2)&gt;100%,"Achieved","Not Achieved")</f>
        <v>Not Achieved</v>
      </c>
      <c r="K2">
        <f>COUNTIF(H:H,"Yes")</f>
        <v>78</v>
      </c>
      <c r="L2">
        <f>COUNTIF(H:H,"No")</f>
        <v>22</v>
      </c>
    </row>
    <row r="3" spans="1:12" x14ac:dyDescent="0.35">
      <c r="A3" t="s">
        <v>10</v>
      </c>
      <c r="B3" t="s">
        <v>110</v>
      </c>
      <c r="C3" t="s">
        <v>210</v>
      </c>
      <c r="D3" t="s">
        <v>214</v>
      </c>
      <c r="E3">
        <v>80860</v>
      </c>
      <c r="F3">
        <v>96809</v>
      </c>
      <c r="G3" t="s">
        <v>217</v>
      </c>
      <c r="H3" t="s">
        <v>222</v>
      </c>
      <c r="I3">
        <v>1.2</v>
      </c>
      <c r="J3" s="2" t="str">
        <f t="shared" ref="J3:J66" si="0">IF((F3/E3)&gt;100%,"Achieved","Not Achieved")</f>
        <v>Achieved</v>
      </c>
    </row>
    <row r="4" spans="1:12" x14ac:dyDescent="0.35">
      <c r="A4" t="s">
        <v>11</v>
      </c>
      <c r="B4" t="s">
        <v>111</v>
      </c>
      <c r="C4" t="s">
        <v>211</v>
      </c>
      <c r="D4" t="s">
        <v>214</v>
      </c>
      <c r="E4">
        <v>183694</v>
      </c>
      <c r="F4">
        <v>167905</v>
      </c>
      <c r="G4" t="s">
        <v>217</v>
      </c>
      <c r="H4" t="s">
        <v>222</v>
      </c>
      <c r="I4">
        <v>0.91</v>
      </c>
      <c r="J4" s="2" t="str">
        <f t="shared" si="0"/>
        <v>Not Achieved</v>
      </c>
    </row>
    <row r="5" spans="1:12" x14ac:dyDescent="0.35">
      <c r="A5" t="s">
        <v>12</v>
      </c>
      <c r="B5" t="s">
        <v>112</v>
      </c>
      <c r="C5" t="s">
        <v>210</v>
      </c>
      <c r="D5" t="s">
        <v>214</v>
      </c>
      <c r="E5">
        <v>199879</v>
      </c>
      <c r="F5">
        <v>173607</v>
      </c>
      <c r="G5" t="s">
        <v>218</v>
      </c>
      <c r="H5" t="s">
        <v>222</v>
      </c>
      <c r="I5">
        <v>0.87</v>
      </c>
      <c r="J5" s="2" t="str">
        <f t="shared" si="0"/>
        <v>Not Achieved</v>
      </c>
    </row>
    <row r="6" spans="1:12" x14ac:dyDescent="0.35">
      <c r="A6" t="s">
        <v>13</v>
      </c>
      <c r="B6" t="s">
        <v>113</v>
      </c>
      <c r="C6" t="s">
        <v>209</v>
      </c>
      <c r="D6" t="s">
        <v>215</v>
      </c>
      <c r="E6">
        <v>190268</v>
      </c>
      <c r="F6">
        <v>195142</v>
      </c>
      <c r="G6" t="s">
        <v>219</v>
      </c>
      <c r="H6" t="s">
        <v>222</v>
      </c>
      <c r="I6">
        <v>1.03</v>
      </c>
      <c r="J6" s="2" t="str">
        <f t="shared" si="0"/>
        <v>Achieved</v>
      </c>
    </row>
    <row r="7" spans="1:12" x14ac:dyDescent="0.35">
      <c r="A7" t="s">
        <v>14</v>
      </c>
      <c r="B7" t="s">
        <v>114</v>
      </c>
      <c r="C7" t="s">
        <v>209</v>
      </c>
      <c r="D7" t="s">
        <v>214</v>
      </c>
      <c r="E7">
        <v>156820</v>
      </c>
      <c r="F7">
        <v>123033</v>
      </c>
      <c r="G7" t="s">
        <v>218</v>
      </c>
      <c r="H7" t="s">
        <v>222</v>
      </c>
      <c r="I7">
        <v>0.78</v>
      </c>
      <c r="J7" s="2" t="str">
        <f t="shared" si="0"/>
        <v>Not Achieved</v>
      </c>
    </row>
    <row r="8" spans="1:12" x14ac:dyDescent="0.35">
      <c r="A8" t="s">
        <v>15</v>
      </c>
      <c r="B8" t="s">
        <v>115</v>
      </c>
      <c r="C8" t="s">
        <v>212</v>
      </c>
      <c r="D8" t="s">
        <v>213</v>
      </c>
      <c r="E8">
        <v>134886</v>
      </c>
      <c r="F8">
        <v>159343</v>
      </c>
      <c r="G8" t="s">
        <v>219</v>
      </c>
      <c r="H8" t="s">
        <v>222</v>
      </c>
      <c r="I8">
        <v>1.18</v>
      </c>
      <c r="J8" s="2" t="str">
        <f t="shared" si="0"/>
        <v>Achieved</v>
      </c>
    </row>
    <row r="9" spans="1:12" x14ac:dyDescent="0.35">
      <c r="A9" t="s">
        <v>16</v>
      </c>
      <c r="B9" t="s">
        <v>116</v>
      </c>
      <c r="C9" t="s">
        <v>210</v>
      </c>
      <c r="D9" t="s">
        <v>215</v>
      </c>
      <c r="E9">
        <v>86265</v>
      </c>
      <c r="F9">
        <v>64244</v>
      </c>
      <c r="G9" t="s">
        <v>218</v>
      </c>
      <c r="H9" t="s">
        <v>221</v>
      </c>
      <c r="I9">
        <v>0.74</v>
      </c>
      <c r="J9" s="2" t="str">
        <f t="shared" si="0"/>
        <v>Not Achieved</v>
      </c>
    </row>
    <row r="10" spans="1:12" x14ac:dyDescent="0.35">
      <c r="A10" t="s">
        <v>17</v>
      </c>
      <c r="B10" t="s">
        <v>117</v>
      </c>
      <c r="C10" t="s">
        <v>211</v>
      </c>
      <c r="D10" t="s">
        <v>215</v>
      </c>
      <c r="E10">
        <v>162386</v>
      </c>
      <c r="F10">
        <v>209824</v>
      </c>
      <c r="G10" t="s">
        <v>219</v>
      </c>
      <c r="H10" t="s">
        <v>222</v>
      </c>
      <c r="I10">
        <v>1.29</v>
      </c>
      <c r="J10" s="2" t="str">
        <f t="shared" si="0"/>
        <v>Achieved</v>
      </c>
    </row>
    <row r="11" spans="1:12" x14ac:dyDescent="0.35">
      <c r="A11" t="s">
        <v>18</v>
      </c>
      <c r="B11" t="s">
        <v>118</v>
      </c>
      <c r="C11" t="s">
        <v>210</v>
      </c>
      <c r="D11" t="s">
        <v>216</v>
      </c>
      <c r="E11">
        <v>117194</v>
      </c>
      <c r="F11">
        <v>136337</v>
      </c>
      <c r="G11" t="s">
        <v>217</v>
      </c>
      <c r="H11" t="s">
        <v>221</v>
      </c>
      <c r="I11">
        <v>1.1599999999999999</v>
      </c>
      <c r="J11" s="2" t="str">
        <f t="shared" si="0"/>
        <v>Achieved</v>
      </c>
    </row>
    <row r="12" spans="1:12" x14ac:dyDescent="0.35">
      <c r="A12" t="s">
        <v>19</v>
      </c>
      <c r="B12" t="s">
        <v>119</v>
      </c>
      <c r="C12" t="s">
        <v>210</v>
      </c>
      <c r="D12" t="s">
        <v>216</v>
      </c>
      <c r="E12">
        <v>167498</v>
      </c>
      <c r="F12">
        <v>137219</v>
      </c>
      <c r="G12" t="s">
        <v>219</v>
      </c>
      <c r="H12" t="s">
        <v>221</v>
      </c>
      <c r="I12">
        <v>0.82</v>
      </c>
      <c r="J12" s="2" t="str">
        <f t="shared" si="0"/>
        <v>Not Achieved</v>
      </c>
    </row>
    <row r="13" spans="1:12" x14ac:dyDescent="0.35">
      <c r="A13" t="s">
        <v>20</v>
      </c>
      <c r="B13" t="s">
        <v>120</v>
      </c>
      <c r="C13" t="s">
        <v>209</v>
      </c>
      <c r="D13" t="s">
        <v>215</v>
      </c>
      <c r="E13">
        <v>192727</v>
      </c>
      <c r="F13">
        <v>135547</v>
      </c>
      <c r="G13" t="s">
        <v>217</v>
      </c>
      <c r="H13" t="s">
        <v>222</v>
      </c>
      <c r="I13">
        <v>0.7</v>
      </c>
      <c r="J13" s="2" t="str">
        <f t="shared" si="0"/>
        <v>Not Achieved</v>
      </c>
    </row>
    <row r="14" spans="1:12" x14ac:dyDescent="0.35">
      <c r="A14" t="s">
        <v>21</v>
      </c>
      <c r="B14" t="s">
        <v>121</v>
      </c>
      <c r="C14" t="s">
        <v>210</v>
      </c>
      <c r="D14" t="s">
        <v>214</v>
      </c>
      <c r="E14">
        <v>124131</v>
      </c>
      <c r="F14">
        <v>147626</v>
      </c>
      <c r="G14" t="s">
        <v>219</v>
      </c>
      <c r="H14" t="s">
        <v>222</v>
      </c>
      <c r="I14">
        <v>1.19</v>
      </c>
      <c r="J14" s="2" t="str">
        <f t="shared" si="0"/>
        <v>Achieved</v>
      </c>
    </row>
    <row r="15" spans="1:12" x14ac:dyDescent="0.35">
      <c r="A15" t="s">
        <v>22</v>
      </c>
      <c r="B15" t="s">
        <v>122</v>
      </c>
      <c r="C15" t="s">
        <v>210</v>
      </c>
      <c r="D15" t="s">
        <v>213</v>
      </c>
      <c r="E15">
        <v>140263</v>
      </c>
      <c r="F15">
        <v>157671</v>
      </c>
      <c r="G15" t="s">
        <v>219</v>
      </c>
      <c r="H15" t="s">
        <v>222</v>
      </c>
      <c r="I15">
        <v>1.1200000000000001</v>
      </c>
      <c r="J15" s="2" t="str">
        <f t="shared" si="0"/>
        <v>Achieved</v>
      </c>
    </row>
    <row r="16" spans="1:12" x14ac:dyDescent="0.35">
      <c r="A16" t="s">
        <v>23</v>
      </c>
      <c r="B16" t="s">
        <v>123</v>
      </c>
      <c r="C16" t="s">
        <v>209</v>
      </c>
      <c r="D16" t="s">
        <v>216</v>
      </c>
      <c r="E16">
        <v>96023</v>
      </c>
      <c r="F16">
        <v>109216</v>
      </c>
      <c r="G16" t="s">
        <v>217</v>
      </c>
      <c r="H16" t="s">
        <v>222</v>
      </c>
      <c r="I16">
        <v>1.1399999999999999</v>
      </c>
      <c r="J16" s="2" t="str">
        <f t="shared" si="0"/>
        <v>Achieved</v>
      </c>
    </row>
    <row r="17" spans="1:10" x14ac:dyDescent="0.35">
      <c r="A17" t="s">
        <v>24</v>
      </c>
      <c r="B17" t="s">
        <v>124</v>
      </c>
      <c r="C17" t="s">
        <v>209</v>
      </c>
      <c r="D17" t="s">
        <v>216</v>
      </c>
      <c r="E17">
        <v>121090</v>
      </c>
      <c r="F17">
        <v>140798</v>
      </c>
      <c r="G17" t="s">
        <v>217</v>
      </c>
      <c r="H17" t="s">
        <v>221</v>
      </c>
      <c r="I17">
        <v>1.1599999999999999</v>
      </c>
      <c r="J17" s="2" t="str">
        <f t="shared" si="0"/>
        <v>Achieved</v>
      </c>
    </row>
    <row r="18" spans="1:10" x14ac:dyDescent="0.35">
      <c r="A18" t="s">
        <v>25</v>
      </c>
      <c r="B18" t="s">
        <v>125</v>
      </c>
      <c r="C18" t="s">
        <v>210</v>
      </c>
      <c r="D18" t="s">
        <v>215</v>
      </c>
      <c r="E18">
        <v>147221</v>
      </c>
      <c r="F18">
        <v>109595</v>
      </c>
      <c r="G18" t="s">
        <v>220</v>
      </c>
      <c r="H18" t="s">
        <v>222</v>
      </c>
      <c r="I18">
        <v>0.74</v>
      </c>
      <c r="J18" s="2" t="str">
        <f t="shared" si="0"/>
        <v>Not Achieved</v>
      </c>
    </row>
    <row r="19" spans="1:10" x14ac:dyDescent="0.35">
      <c r="A19" t="s">
        <v>26</v>
      </c>
      <c r="B19" t="s">
        <v>126</v>
      </c>
      <c r="C19" t="s">
        <v>209</v>
      </c>
      <c r="D19" t="s">
        <v>214</v>
      </c>
      <c r="E19">
        <v>144820</v>
      </c>
      <c r="F19">
        <v>132521</v>
      </c>
      <c r="G19" t="s">
        <v>220</v>
      </c>
      <c r="H19" t="s">
        <v>222</v>
      </c>
      <c r="I19">
        <v>0.92</v>
      </c>
      <c r="J19" s="2" t="str">
        <f t="shared" si="0"/>
        <v>Not Achieved</v>
      </c>
    </row>
    <row r="20" spans="1:10" x14ac:dyDescent="0.35">
      <c r="A20" t="s">
        <v>27</v>
      </c>
      <c r="B20" t="s">
        <v>127</v>
      </c>
      <c r="C20" t="s">
        <v>212</v>
      </c>
      <c r="D20" t="s">
        <v>214</v>
      </c>
      <c r="E20">
        <v>80769</v>
      </c>
      <c r="F20">
        <v>62153</v>
      </c>
      <c r="G20" t="s">
        <v>218</v>
      </c>
      <c r="H20" t="s">
        <v>222</v>
      </c>
      <c r="I20">
        <v>0.77</v>
      </c>
      <c r="J20" s="2" t="str">
        <f t="shared" si="0"/>
        <v>Not Achieved</v>
      </c>
    </row>
    <row r="21" spans="1:10" x14ac:dyDescent="0.35">
      <c r="A21" t="s">
        <v>28</v>
      </c>
      <c r="B21" t="s">
        <v>128</v>
      </c>
      <c r="C21" t="s">
        <v>210</v>
      </c>
      <c r="D21" t="s">
        <v>213</v>
      </c>
      <c r="E21">
        <v>139735</v>
      </c>
      <c r="F21">
        <v>170177</v>
      </c>
      <c r="G21" t="s">
        <v>219</v>
      </c>
      <c r="H21" t="s">
        <v>221</v>
      </c>
      <c r="I21">
        <v>1.22</v>
      </c>
      <c r="J21" s="2" t="str">
        <f t="shared" si="0"/>
        <v>Achieved</v>
      </c>
    </row>
    <row r="22" spans="1:10" x14ac:dyDescent="0.35">
      <c r="A22" t="s">
        <v>29</v>
      </c>
      <c r="B22" t="s">
        <v>129</v>
      </c>
      <c r="C22" t="s">
        <v>212</v>
      </c>
      <c r="D22" t="s">
        <v>216</v>
      </c>
      <c r="E22">
        <v>142955</v>
      </c>
      <c r="F22">
        <v>153530</v>
      </c>
      <c r="G22" t="s">
        <v>217</v>
      </c>
      <c r="H22" t="s">
        <v>221</v>
      </c>
      <c r="I22">
        <v>1.07</v>
      </c>
      <c r="J22" s="2" t="str">
        <f t="shared" si="0"/>
        <v>Achieved</v>
      </c>
    </row>
    <row r="23" spans="1:10" x14ac:dyDescent="0.35">
      <c r="A23" t="s">
        <v>30</v>
      </c>
      <c r="B23" t="s">
        <v>130</v>
      </c>
      <c r="C23" t="s">
        <v>209</v>
      </c>
      <c r="D23" t="s">
        <v>214</v>
      </c>
      <c r="E23">
        <v>144925</v>
      </c>
      <c r="F23">
        <v>130220</v>
      </c>
      <c r="G23" t="s">
        <v>220</v>
      </c>
      <c r="H23" t="s">
        <v>221</v>
      </c>
      <c r="I23">
        <v>0.9</v>
      </c>
      <c r="J23" s="2" t="str">
        <f t="shared" si="0"/>
        <v>Not Achieved</v>
      </c>
    </row>
    <row r="24" spans="1:10" x14ac:dyDescent="0.35">
      <c r="A24" t="s">
        <v>31</v>
      </c>
      <c r="B24" t="s">
        <v>131</v>
      </c>
      <c r="C24" t="s">
        <v>211</v>
      </c>
      <c r="D24" t="s">
        <v>216</v>
      </c>
      <c r="E24">
        <v>147969</v>
      </c>
      <c r="F24">
        <v>109221</v>
      </c>
      <c r="G24" t="s">
        <v>220</v>
      </c>
      <c r="H24" t="s">
        <v>222</v>
      </c>
      <c r="I24">
        <v>0.74</v>
      </c>
      <c r="J24" s="2" t="str">
        <f t="shared" si="0"/>
        <v>Not Achieved</v>
      </c>
    </row>
    <row r="25" spans="1:10" x14ac:dyDescent="0.35">
      <c r="A25" t="s">
        <v>32</v>
      </c>
      <c r="B25" t="s">
        <v>132</v>
      </c>
      <c r="C25" t="s">
        <v>210</v>
      </c>
      <c r="D25" t="s">
        <v>214</v>
      </c>
      <c r="E25">
        <v>85311</v>
      </c>
      <c r="F25">
        <v>75635</v>
      </c>
      <c r="G25" t="s">
        <v>220</v>
      </c>
      <c r="H25" t="s">
        <v>221</v>
      </c>
      <c r="I25">
        <v>0.89</v>
      </c>
      <c r="J25" s="2" t="str">
        <f t="shared" si="0"/>
        <v>Not Achieved</v>
      </c>
    </row>
    <row r="26" spans="1:10" x14ac:dyDescent="0.35">
      <c r="A26" t="s">
        <v>33</v>
      </c>
      <c r="B26" t="s">
        <v>133</v>
      </c>
      <c r="C26" t="s">
        <v>212</v>
      </c>
      <c r="D26" t="s">
        <v>213</v>
      </c>
      <c r="E26">
        <v>183355</v>
      </c>
      <c r="F26">
        <v>164122</v>
      </c>
      <c r="G26" t="s">
        <v>218</v>
      </c>
      <c r="H26" t="s">
        <v>222</v>
      </c>
      <c r="I26">
        <v>0.9</v>
      </c>
      <c r="J26" s="2" t="str">
        <f t="shared" si="0"/>
        <v>Not Achieved</v>
      </c>
    </row>
    <row r="27" spans="1:10" x14ac:dyDescent="0.35">
      <c r="A27" t="s">
        <v>34</v>
      </c>
      <c r="B27" t="s">
        <v>134</v>
      </c>
      <c r="C27" t="s">
        <v>211</v>
      </c>
      <c r="D27" t="s">
        <v>215</v>
      </c>
      <c r="E27">
        <v>184724</v>
      </c>
      <c r="F27">
        <v>210172</v>
      </c>
      <c r="G27" t="s">
        <v>220</v>
      </c>
      <c r="H27" t="s">
        <v>222</v>
      </c>
      <c r="I27">
        <v>1.1399999999999999</v>
      </c>
      <c r="J27" s="2" t="str">
        <f t="shared" si="0"/>
        <v>Achieved</v>
      </c>
    </row>
    <row r="28" spans="1:10" x14ac:dyDescent="0.35">
      <c r="A28" t="s">
        <v>35</v>
      </c>
      <c r="B28" t="s">
        <v>135</v>
      </c>
      <c r="C28" t="s">
        <v>210</v>
      </c>
      <c r="D28" t="s">
        <v>213</v>
      </c>
      <c r="E28">
        <v>163104</v>
      </c>
      <c r="F28">
        <v>176565</v>
      </c>
      <c r="G28" t="s">
        <v>220</v>
      </c>
      <c r="H28" t="s">
        <v>222</v>
      </c>
      <c r="I28">
        <v>1.08</v>
      </c>
      <c r="J28" s="2" t="str">
        <f t="shared" si="0"/>
        <v>Achieved</v>
      </c>
    </row>
    <row r="29" spans="1:10" x14ac:dyDescent="0.35">
      <c r="A29" t="s">
        <v>36</v>
      </c>
      <c r="B29" t="s">
        <v>136</v>
      </c>
      <c r="C29" t="s">
        <v>210</v>
      </c>
      <c r="D29" t="s">
        <v>216</v>
      </c>
      <c r="E29">
        <v>133707</v>
      </c>
      <c r="F29">
        <v>164770</v>
      </c>
      <c r="G29" t="s">
        <v>217</v>
      </c>
      <c r="H29" t="s">
        <v>221</v>
      </c>
      <c r="I29">
        <v>1.23</v>
      </c>
      <c r="J29" s="2" t="str">
        <f t="shared" si="0"/>
        <v>Achieved</v>
      </c>
    </row>
    <row r="30" spans="1:10" x14ac:dyDescent="0.35">
      <c r="A30" t="s">
        <v>37</v>
      </c>
      <c r="B30" t="s">
        <v>137</v>
      </c>
      <c r="C30" t="s">
        <v>212</v>
      </c>
      <c r="D30" t="s">
        <v>216</v>
      </c>
      <c r="E30">
        <v>165305</v>
      </c>
      <c r="F30">
        <v>162549</v>
      </c>
      <c r="G30" t="s">
        <v>218</v>
      </c>
      <c r="H30" t="s">
        <v>222</v>
      </c>
      <c r="I30">
        <v>0.98</v>
      </c>
      <c r="J30" s="2" t="str">
        <f t="shared" si="0"/>
        <v>Not Achieved</v>
      </c>
    </row>
    <row r="31" spans="1:10" x14ac:dyDescent="0.35">
      <c r="A31" t="s">
        <v>38</v>
      </c>
      <c r="B31" t="s">
        <v>138</v>
      </c>
      <c r="C31" t="s">
        <v>209</v>
      </c>
      <c r="D31" t="s">
        <v>216</v>
      </c>
      <c r="E31">
        <v>108693</v>
      </c>
      <c r="F31">
        <v>83884</v>
      </c>
      <c r="G31" t="s">
        <v>217</v>
      </c>
      <c r="H31" t="s">
        <v>221</v>
      </c>
      <c r="I31">
        <v>0.77</v>
      </c>
      <c r="J31" s="2" t="str">
        <f t="shared" si="0"/>
        <v>Not Achieved</v>
      </c>
    </row>
    <row r="32" spans="1:10" x14ac:dyDescent="0.35">
      <c r="A32" t="s">
        <v>39</v>
      </c>
      <c r="B32" t="s">
        <v>139</v>
      </c>
      <c r="C32" t="s">
        <v>212</v>
      </c>
      <c r="D32" t="s">
        <v>215</v>
      </c>
      <c r="E32">
        <v>151932</v>
      </c>
      <c r="F32">
        <v>171371</v>
      </c>
      <c r="G32" t="s">
        <v>218</v>
      </c>
      <c r="H32" t="s">
        <v>222</v>
      </c>
      <c r="I32">
        <v>1.1299999999999999</v>
      </c>
      <c r="J32" s="2" t="str">
        <f t="shared" si="0"/>
        <v>Achieved</v>
      </c>
    </row>
    <row r="33" spans="1:10" x14ac:dyDescent="0.35">
      <c r="A33" t="s">
        <v>40</v>
      </c>
      <c r="B33" t="s">
        <v>140</v>
      </c>
      <c r="C33" t="s">
        <v>209</v>
      </c>
      <c r="D33" t="s">
        <v>213</v>
      </c>
      <c r="E33">
        <v>173016</v>
      </c>
      <c r="F33">
        <v>200087</v>
      </c>
      <c r="G33" t="s">
        <v>218</v>
      </c>
      <c r="H33" t="s">
        <v>222</v>
      </c>
      <c r="I33">
        <v>1.1599999999999999</v>
      </c>
      <c r="J33" s="2" t="str">
        <f t="shared" si="0"/>
        <v>Achieved</v>
      </c>
    </row>
    <row r="34" spans="1:10" x14ac:dyDescent="0.35">
      <c r="A34" t="s">
        <v>41</v>
      </c>
      <c r="B34" t="s">
        <v>141</v>
      </c>
      <c r="C34" t="s">
        <v>209</v>
      </c>
      <c r="D34" t="s">
        <v>216</v>
      </c>
      <c r="E34">
        <v>186970</v>
      </c>
      <c r="F34">
        <v>193844</v>
      </c>
      <c r="G34" t="s">
        <v>220</v>
      </c>
      <c r="H34" t="s">
        <v>222</v>
      </c>
      <c r="I34">
        <v>1.04</v>
      </c>
      <c r="J34" s="2" t="str">
        <f t="shared" si="0"/>
        <v>Achieved</v>
      </c>
    </row>
    <row r="35" spans="1:10" x14ac:dyDescent="0.35">
      <c r="A35" t="s">
        <v>42</v>
      </c>
      <c r="B35" t="s">
        <v>142</v>
      </c>
      <c r="C35" t="s">
        <v>212</v>
      </c>
      <c r="D35" t="s">
        <v>216</v>
      </c>
      <c r="E35">
        <v>105658</v>
      </c>
      <c r="F35">
        <v>122835</v>
      </c>
      <c r="G35" t="s">
        <v>220</v>
      </c>
      <c r="H35" t="s">
        <v>222</v>
      </c>
      <c r="I35">
        <v>1.1599999999999999</v>
      </c>
      <c r="J35" s="2" t="str">
        <f t="shared" si="0"/>
        <v>Achieved</v>
      </c>
    </row>
    <row r="36" spans="1:10" x14ac:dyDescent="0.35">
      <c r="A36" t="s">
        <v>43</v>
      </c>
      <c r="B36" t="s">
        <v>143</v>
      </c>
      <c r="C36" t="s">
        <v>211</v>
      </c>
      <c r="D36" t="s">
        <v>213</v>
      </c>
      <c r="E36">
        <v>164478</v>
      </c>
      <c r="F36">
        <v>163865</v>
      </c>
      <c r="G36" t="s">
        <v>218</v>
      </c>
      <c r="H36" t="s">
        <v>221</v>
      </c>
      <c r="I36">
        <v>1</v>
      </c>
      <c r="J36" s="2" t="str">
        <f t="shared" si="0"/>
        <v>Not Achieved</v>
      </c>
    </row>
    <row r="37" spans="1:10" x14ac:dyDescent="0.35">
      <c r="A37" t="s">
        <v>44</v>
      </c>
      <c r="B37" t="s">
        <v>144</v>
      </c>
      <c r="C37" t="s">
        <v>209</v>
      </c>
      <c r="D37" t="s">
        <v>215</v>
      </c>
      <c r="E37">
        <v>98431</v>
      </c>
      <c r="F37">
        <v>99773</v>
      </c>
      <c r="G37" t="s">
        <v>218</v>
      </c>
      <c r="H37" t="s">
        <v>221</v>
      </c>
      <c r="I37">
        <v>1.01</v>
      </c>
      <c r="J37" s="2" t="str">
        <f t="shared" si="0"/>
        <v>Achieved</v>
      </c>
    </row>
    <row r="38" spans="1:10" x14ac:dyDescent="0.35">
      <c r="A38" t="s">
        <v>45</v>
      </c>
      <c r="B38" t="s">
        <v>145</v>
      </c>
      <c r="C38" t="s">
        <v>212</v>
      </c>
      <c r="D38" t="s">
        <v>213</v>
      </c>
      <c r="E38">
        <v>82747</v>
      </c>
      <c r="F38">
        <v>79149</v>
      </c>
      <c r="G38" t="s">
        <v>217</v>
      </c>
      <c r="H38" t="s">
        <v>222</v>
      </c>
      <c r="I38">
        <v>0.96</v>
      </c>
      <c r="J38" s="2" t="str">
        <f t="shared" si="0"/>
        <v>Not Achieved</v>
      </c>
    </row>
    <row r="39" spans="1:10" x14ac:dyDescent="0.35">
      <c r="A39" t="s">
        <v>46</v>
      </c>
      <c r="B39" t="s">
        <v>146</v>
      </c>
      <c r="C39" t="s">
        <v>209</v>
      </c>
      <c r="D39" t="s">
        <v>216</v>
      </c>
      <c r="E39">
        <v>139150</v>
      </c>
      <c r="F39">
        <v>99527</v>
      </c>
      <c r="G39" t="s">
        <v>218</v>
      </c>
      <c r="H39" t="s">
        <v>222</v>
      </c>
      <c r="I39">
        <v>0.72</v>
      </c>
      <c r="J39" s="2" t="str">
        <f t="shared" si="0"/>
        <v>Not Achieved</v>
      </c>
    </row>
    <row r="40" spans="1:10" x14ac:dyDescent="0.35">
      <c r="A40" t="s">
        <v>47</v>
      </c>
      <c r="B40" t="s">
        <v>147</v>
      </c>
      <c r="C40" t="s">
        <v>212</v>
      </c>
      <c r="D40" t="s">
        <v>216</v>
      </c>
      <c r="E40">
        <v>145725</v>
      </c>
      <c r="F40">
        <v>111440</v>
      </c>
      <c r="G40" t="s">
        <v>220</v>
      </c>
      <c r="H40" t="s">
        <v>222</v>
      </c>
      <c r="I40">
        <v>0.76</v>
      </c>
      <c r="J40" s="2" t="str">
        <f t="shared" si="0"/>
        <v>Not Achieved</v>
      </c>
    </row>
    <row r="41" spans="1:10" x14ac:dyDescent="0.35">
      <c r="A41" t="s">
        <v>48</v>
      </c>
      <c r="B41" t="s">
        <v>148</v>
      </c>
      <c r="C41" t="s">
        <v>209</v>
      </c>
      <c r="D41" t="s">
        <v>213</v>
      </c>
      <c r="E41">
        <v>164654</v>
      </c>
      <c r="F41">
        <v>118362</v>
      </c>
      <c r="G41" t="s">
        <v>220</v>
      </c>
      <c r="H41" t="s">
        <v>222</v>
      </c>
      <c r="I41">
        <v>0.72</v>
      </c>
      <c r="J41" s="2" t="str">
        <f t="shared" si="0"/>
        <v>Not Achieved</v>
      </c>
    </row>
    <row r="42" spans="1:10" x14ac:dyDescent="0.35">
      <c r="A42" t="s">
        <v>49</v>
      </c>
      <c r="B42" t="s">
        <v>149</v>
      </c>
      <c r="C42" t="s">
        <v>209</v>
      </c>
      <c r="D42" t="s">
        <v>215</v>
      </c>
      <c r="E42">
        <v>115773</v>
      </c>
      <c r="F42">
        <v>125248</v>
      </c>
      <c r="G42" t="s">
        <v>219</v>
      </c>
      <c r="H42" t="s">
        <v>222</v>
      </c>
      <c r="I42">
        <v>1.08</v>
      </c>
      <c r="J42" s="2" t="str">
        <f t="shared" si="0"/>
        <v>Achieved</v>
      </c>
    </row>
    <row r="43" spans="1:10" x14ac:dyDescent="0.35">
      <c r="A43" t="s">
        <v>50</v>
      </c>
      <c r="B43" t="s">
        <v>150</v>
      </c>
      <c r="C43" t="s">
        <v>210</v>
      </c>
      <c r="D43" t="s">
        <v>214</v>
      </c>
      <c r="E43">
        <v>199346</v>
      </c>
      <c r="F43">
        <v>177141</v>
      </c>
      <c r="G43" t="s">
        <v>220</v>
      </c>
      <c r="H43" t="s">
        <v>222</v>
      </c>
      <c r="I43">
        <v>0.89</v>
      </c>
      <c r="J43" s="2" t="str">
        <f t="shared" si="0"/>
        <v>Not Achieved</v>
      </c>
    </row>
    <row r="44" spans="1:10" x14ac:dyDescent="0.35">
      <c r="A44" t="s">
        <v>51</v>
      </c>
      <c r="B44" t="s">
        <v>151</v>
      </c>
      <c r="C44" t="s">
        <v>210</v>
      </c>
      <c r="D44" t="s">
        <v>215</v>
      </c>
      <c r="E44">
        <v>147435</v>
      </c>
      <c r="F44">
        <v>148193</v>
      </c>
      <c r="G44" t="s">
        <v>220</v>
      </c>
      <c r="H44" t="s">
        <v>222</v>
      </c>
      <c r="I44">
        <v>1.01</v>
      </c>
      <c r="J44" s="2" t="str">
        <f t="shared" si="0"/>
        <v>Achieved</v>
      </c>
    </row>
    <row r="45" spans="1:10" x14ac:dyDescent="0.35">
      <c r="A45" t="s">
        <v>52</v>
      </c>
      <c r="B45" t="s">
        <v>152</v>
      </c>
      <c r="C45" t="s">
        <v>211</v>
      </c>
      <c r="D45" t="s">
        <v>216</v>
      </c>
      <c r="E45">
        <v>136886</v>
      </c>
      <c r="F45">
        <v>170360</v>
      </c>
      <c r="G45" t="s">
        <v>217</v>
      </c>
      <c r="H45" t="s">
        <v>222</v>
      </c>
      <c r="I45">
        <v>1.24</v>
      </c>
      <c r="J45" s="2" t="str">
        <f t="shared" si="0"/>
        <v>Achieved</v>
      </c>
    </row>
    <row r="46" spans="1:10" x14ac:dyDescent="0.35">
      <c r="A46" t="s">
        <v>53</v>
      </c>
      <c r="B46" t="s">
        <v>153</v>
      </c>
      <c r="C46" t="s">
        <v>210</v>
      </c>
      <c r="D46" t="s">
        <v>215</v>
      </c>
      <c r="E46">
        <v>146803</v>
      </c>
      <c r="F46">
        <v>124720</v>
      </c>
      <c r="G46" t="s">
        <v>218</v>
      </c>
      <c r="H46" t="s">
        <v>222</v>
      </c>
      <c r="I46">
        <v>0.85</v>
      </c>
      <c r="J46" s="2" t="str">
        <f t="shared" si="0"/>
        <v>Not Achieved</v>
      </c>
    </row>
    <row r="47" spans="1:10" x14ac:dyDescent="0.35">
      <c r="A47" t="s">
        <v>54</v>
      </c>
      <c r="B47" t="s">
        <v>154</v>
      </c>
      <c r="C47" t="s">
        <v>210</v>
      </c>
      <c r="D47" t="s">
        <v>213</v>
      </c>
      <c r="E47">
        <v>111551</v>
      </c>
      <c r="F47">
        <v>105552</v>
      </c>
      <c r="G47" t="s">
        <v>220</v>
      </c>
      <c r="H47" t="s">
        <v>221</v>
      </c>
      <c r="I47">
        <v>0.95</v>
      </c>
      <c r="J47" s="2" t="str">
        <f t="shared" si="0"/>
        <v>Not Achieved</v>
      </c>
    </row>
    <row r="48" spans="1:10" x14ac:dyDescent="0.35">
      <c r="A48" t="s">
        <v>55</v>
      </c>
      <c r="B48" t="s">
        <v>155</v>
      </c>
      <c r="C48" t="s">
        <v>210</v>
      </c>
      <c r="D48" t="s">
        <v>214</v>
      </c>
      <c r="E48">
        <v>196216</v>
      </c>
      <c r="F48">
        <v>226301</v>
      </c>
      <c r="G48" t="s">
        <v>218</v>
      </c>
      <c r="H48" t="s">
        <v>221</v>
      </c>
      <c r="I48">
        <v>1.1499999999999999</v>
      </c>
      <c r="J48" s="2" t="str">
        <f t="shared" si="0"/>
        <v>Achieved</v>
      </c>
    </row>
    <row r="49" spans="1:10" x14ac:dyDescent="0.35">
      <c r="A49" t="s">
        <v>56</v>
      </c>
      <c r="B49" t="s">
        <v>156</v>
      </c>
      <c r="C49" t="s">
        <v>211</v>
      </c>
      <c r="D49" t="s">
        <v>214</v>
      </c>
      <c r="E49">
        <v>91394</v>
      </c>
      <c r="F49">
        <v>76522</v>
      </c>
      <c r="G49" t="s">
        <v>219</v>
      </c>
      <c r="H49" t="s">
        <v>222</v>
      </c>
      <c r="I49">
        <v>0.84</v>
      </c>
      <c r="J49" s="2" t="str">
        <f t="shared" si="0"/>
        <v>Not Achieved</v>
      </c>
    </row>
    <row r="50" spans="1:10" x14ac:dyDescent="0.35">
      <c r="A50" t="s">
        <v>57</v>
      </c>
      <c r="B50" t="s">
        <v>157</v>
      </c>
      <c r="C50" t="s">
        <v>209</v>
      </c>
      <c r="D50" t="s">
        <v>213</v>
      </c>
      <c r="E50">
        <v>149092</v>
      </c>
      <c r="F50">
        <v>111250</v>
      </c>
      <c r="G50" t="s">
        <v>220</v>
      </c>
      <c r="H50" t="s">
        <v>222</v>
      </c>
      <c r="I50">
        <v>0.75</v>
      </c>
      <c r="J50" s="2" t="str">
        <f t="shared" si="0"/>
        <v>Not Achieved</v>
      </c>
    </row>
    <row r="51" spans="1:10" x14ac:dyDescent="0.35">
      <c r="A51" t="s">
        <v>58</v>
      </c>
      <c r="B51" t="s">
        <v>158</v>
      </c>
      <c r="C51" t="s">
        <v>211</v>
      </c>
      <c r="D51" t="s">
        <v>215</v>
      </c>
      <c r="E51">
        <v>83890</v>
      </c>
      <c r="F51">
        <v>73307</v>
      </c>
      <c r="G51" t="s">
        <v>219</v>
      </c>
      <c r="H51" t="s">
        <v>222</v>
      </c>
      <c r="I51">
        <v>0.87</v>
      </c>
      <c r="J51" s="2" t="str">
        <f t="shared" si="0"/>
        <v>Not Achieved</v>
      </c>
    </row>
    <row r="52" spans="1:10" x14ac:dyDescent="0.35">
      <c r="A52" t="s">
        <v>59</v>
      </c>
      <c r="B52" t="s">
        <v>159</v>
      </c>
      <c r="C52" t="s">
        <v>211</v>
      </c>
      <c r="D52" t="s">
        <v>216</v>
      </c>
      <c r="E52">
        <v>121606</v>
      </c>
      <c r="F52">
        <v>96887</v>
      </c>
      <c r="G52" t="s">
        <v>219</v>
      </c>
      <c r="H52" t="s">
        <v>221</v>
      </c>
      <c r="I52">
        <v>0.8</v>
      </c>
      <c r="J52" s="2" t="str">
        <f t="shared" si="0"/>
        <v>Not Achieved</v>
      </c>
    </row>
    <row r="53" spans="1:10" x14ac:dyDescent="0.35">
      <c r="A53" t="s">
        <v>60</v>
      </c>
      <c r="B53" t="s">
        <v>160</v>
      </c>
      <c r="C53" t="s">
        <v>210</v>
      </c>
      <c r="D53" t="s">
        <v>214</v>
      </c>
      <c r="E53">
        <v>176276</v>
      </c>
      <c r="F53">
        <v>221723</v>
      </c>
      <c r="G53" t="s">
        <v>217</v>
      </c>
      <c r="H53" t="s">
        <v>222</v>
      </c>
      <c r="I53">
        <v>1.26</v>
      </c>
      <c r="J53" s="2" t="str">
        <f t="shared" si="0"/>
        <v>Achieved</v>
      </c>
    </row>
    <row r="54" spans="1:10" x14ac:dyDescent="0.35">
      <c r="A54" t="s">
        <v>61</v>
      </c>
      <c r="B54" t="s">
        <v>161</v>
      </c>
      <c r="C54" t="s">
        <v>211</v>
      </c>
      <c r="D54" t="s">
        <v>215</v>
      </c>
      <c r="E54">
        <v>160038</v>
      </c>
      <c r="F54">
        <v>189624</v>
      </c>
      <c r="G54" t="s">
        <v>218</v>
      </c>
      <c r="H54" t="s">
        <v>221</v>
      </c>
      <c r="I54">
        <v>1.18</v>
      </c>
      <c r="J54" s="2" t="str">
        <f t="shared" si="0"/>
        <v>Achieved</v>
      </c>
    </row>
    <row r="55" spans="1:10" x14ac:dyDescent="0.35">
      <c r="A55" t="s">
        <v>62</v>
      </c>
      <c r="B55" t="s">
        <v>162</v>
      </c>
      <c r="C55" t="s">
        <v>212</v>
      </c>
      <c r="D55" t="s">
        <v>214</v>
      </c>
      <c r="E55">
        <v>167313</v>
      </c>
      <c r="F55">
        <v>180705</v>
      </c>
      <c r="G55" t="s">
        <v>219</v>
      </c>
      <c r="H55" t="s">
        <v>222</v>
      </c>
      <c r="I55">
        <v>1.08</v>
      </c>
      <c r="J55" s="2" t="str">
        <f t="shared" si="0"/>
        <v>Achieved</v>
      </c>
    </row>
    <row r="56" spans="1:10" x14ac:dyDescent="0.35">
      <c r="A56" t="s">
        <v>63</v>
      </c>
      <c r="B56" t="s">
        <v>163</v>
      </c>
      <c r="C56" t="s">
        <v>209</v>
      </c>
      <c r="D56" t="s">
        <v>213</v>
      </c>
      <c r="E56">
        <v>90627</v>
      </c>
      <c r="F56">
        <v>110825</v>
      </c>
      <c r="G56" t="s">
        <v>217</v>
      </c>
      <c r="H56" t="s">
        <v>221</v>
      </c>
      <c r="I56">
        <v>1.22</v>
      </c>
      <c r="J56" s="2" t="str">
        <f t="shared" si="0"/>
        <v>Achieved</v>
      </c>
    </row>
    <row r="57" spans="1:10" x14ac:dyDescent="0.35">
      <c r="A57" t="s">
        <v>64</v>
      </c>
      <c r="B57" t="s">
        <v>164</v>
      </c>
      <c r="C57" t="s">
        <v>209</v>
      </c>
      <c r="D57" t="s">
        <v>213</v>
      </c>
      <c r="E57">
        <v>88792</v>
      </c>
      <c r="F57">
        <v>104970</v>
      </c>
      <c r="G57" t="s">
        <v>217</v>
      </c>
      <c r="H57" t="s">
        <v>222</v>
      </c>
      <c r="I57">
        <v>1.18</v>
      </c>
      <c r="J57" s="2" t="str">
        <f t="shared" si="0"/>
        <v>Achieved</v>
      </c>
    </row>
    <row r="58" spans="1:10" x14ac:dyDescent="0.35">
      <c r="A58" t="s">
        <v>65</v>
      </c>
      <c r="B58" t="s">
        <v>165</v>
      </c>
      <c r="C58" t="s">
        <v>210</v>
      </c>
      <c r="D58" t="s">
        <v>215</v>
      </c>
      <c r="E58">
        <v>188859</v>
      </c>
      <c r="F58">
        <v>153342</v>
      </c>
      <c r="G58" t="s">
        <v>218</v>
      </c>
      <c r="H58" t="s">
        <v>221</v>
      </c>
      <c r="I58">
        <v>0.81</v>
      </c>
      <c r="J58" s="2" t="str">
        <f t="shared" si="0"/>
        <v>Not Achieved</v>
      </c>
    </row>
    <row r="59" spans="1:10" x14ac:dyDescent="0.35">
      <c r="A59" t="s">
        <v>66</v>
      </c>
      <c r="B59" t="s">
        <v>166</v>
      </c>
      <c r="C59" t="s">
        <v>209</v>
      </c>
      <c r="D59" t="s">
        <v>214</v>
      </c>
      <c r="E59">
        <v>188557</v>
      </c>
      <c r="F59">
        <v>232968</v>
      </c>
      <c r="G59" t="s">
        <v>218</v>
      </c>
      <c r="H59" t="s">
        <v>222</v>
      </c>
      <c r="I59">
        <v>1.24</v>
      </c>
      <c r="J59" s="2" t="str">
        <f t="shared" si="0"/>
        <v>Achieved</v>
      </c>
    </row>
    <row r="60" spans="1:10" x14ac:dyDescent="0.35">
      <c r="A60" t="s">
        <v>67</v>
      </c>
      <c r="B60" t="s">
        <v>167</v>
      </c>
      <c r="C60" t="s">
        <v>210</v>
      </c>
      <c r="D60" t="s">
        <v>213</v>
      </c>
      <c r="E60">
        <v>153969</v>
      </c>
      <c r="F60">
        <v>157603</v>
      </c>
      <c r="G60" t="s">
        <v>219</v>
      </c>
      <c r="H60" t="s">
        <v>222</v>
      </c>
      <c r="I60">
        <v>1.02</v>
      </c>
      <c r="J60" s="2" t="str">
        <f t="shared" si="0"/>
        <v>Achieved</v>
      </c>
    </row>
    <row r="61" spans="1:10" x14ac:dyDescent="0.35">
      <c r="A61" t="s">
        <v>68</v>
      </c>
      <c r="B61" t="s">
        <v>168</v>
      </c>
      <c r="C61" t="s">
        <v>211</v>
      </c>
      <c r="D61" t="s">
        <v>213</v>
      </c>
      <c r="E61">
        <v>123001</v>
      </c>
      <c r="F61">
        <v>145690</v>
      </c>
      <c r="G61" t="s">
        <v>217</v>
      </c>
      <c r="H61" t="s">
        <v>222</v>
      </c>
      <c r="I61">
        <v>1.18</v>
      </c>
      <c r="J61" s="2" t="str">
        <f t="shared" si="0"/>
        <v>Achieved</v>
      </c>
    </row>
    <row r="62" spans="1:10" x14ac:dyDescent="0.35">
      <c r="A62" t="s">
        <v>69</v>
      </c>
      <c r="B62" t="s">
        <v>169</v>
      </c>
      <c r="C62" t="s">
        <v>212</v>
      </c>
      <c r="D62" t="s">
        <v>213</v>
      </c>
      <c r="E62">
        <v>156552</v>
      </c>
      <c r="F62">
        <v>193757</v>
      </c>
      <c r="G62" t="s">
        <v>217</v>
      </c>
      <c r="H62" t="s">
        <v>222</v>
      </c>
      <c r="I62">
        <v>1.24</v>
      </c>
      <c r="J62" s="2" t="str">
        <f t="shared" si="0"/>
        <v>Achieved</v>
      </c>
    </row>
    <row r="63" spans="1:10" x14ac:dyDescent="0.35">
      <c r="A63" t="s">
        <v>70</v>
      </c>
      <c r="B63" t="s">
        <v>170</v>
      </c>
      <c r="C63" t="s">
        <v>209</v>
      </c>
      <c r="D63" t="s">
        <v>214</v>
      </c>
      <c r="E63">
        <v>103897</v>
      </c>
      <c r="F63">
        <v>92551</v>
      </c>
      <c r="G63" t="s">
        <v>217</v>
      </c>
      <c r="H63" t="s">
        <v>222</v>
      </c>
      <c r="I63">
        <v>0.89</v>
      </c>
      <c r="J63" s="2" t="str">
        <f t="shared" si="0"/>
        <v>Not Achieved</v>
      </c>
    </row>
    <row r="64" spans="1:10" x14ac:dyDescent="0.35">
      <c r="A64" t="s">
        <v>71</v>
      </c>
      <c r="B64" t="s">
        <v>171</v>
      </c>
      <c r="C64" t="s">
        <v>209</v>
      </c>
      <c r="D64" t="s">
        <v>213</v>
      </c>
      <c r="E64">
        <v>148148</v>
      </c>
      <c r="F64">
        <v>113485</v>
      </c>
      <c r="G64" t="s">
        <v>219</v>
      </c>
      <c r="H64" t="s">
        <v>222</v>
      </c>
      <c r="I64">
        <v>0.77</v>
      </c>
      <c r="J64" s="2" t="str">
        <f t="shared" si="0"/>
        <v>Not Achieved</v>
      </c>
    </row>
    <row r="65" spans="1:10" x14ac:dyDescent="0.35">
      <c r="A65" t="s">
        <v>72</v>
      </c>
      <c r="B65" t="s">
        <v>172</v>
      </c>
      <c r="C65" t="s">
        <v>209</v>
      </c>
      <c r="D65" t="s">
        <v>216</v>
      </c>
      <c r="E65">
        <v>103483</v>
      </c>
      <c r="F65">
        <v>86590</v>
      </c>
      <c r="G65" t="s">
        <v>218</v>
      </c>
      <c r="H65" t="s">
        <v>222</v>
      </c>
      <c r="I65">
        <v>0.84</v>
      </c>
      <c r="J65" s="2" t="str">
        <f t="shared" si="0"/>
        <v>Not Achieved</v>
      </c>
    </row>
    <row r="66" spans="1:10" x14ac:dyDescent="0.35">
      <c r="A66" t="s">
        <v>73</v>
      </c>
      <c r="B66" t="s">
        <v>173</v>
      </c>
      <c r="C66" t="s">
        <v>212</v>
      </c>
      <c r="D66" t="s">
        <v>216</v>
      </c>
      <c r="E66">
        <v>128555</v>
      </c>
      <c r="F66">
        <v>122932</v>
      </c>
      <c r="G66" t="s">
        <v>217</v>
      </c>
      <c r="H66" t="s">
        <v>222</v>
      </c>
      <c r="I66">
        <v>0.96</v>
      </c>
      <c r="J66" s="2" t="str">
        <f t="shared" si="0"/>
        <v>Not Achieved</v>
      </c>
    </row>
    <row r="67" spans="1:10" x14ac:dyDescent="0.35">
      <c r="A67" t="s">
        <v>74</v>
      </c>
      <c r="B67" t="s">
        <v>174</v>
      </c>
      <c r="C67" t="s">
        <v>212</v>
      </c>
      <c r="D67" t="s">
        <v>213</v>
      </c>
      <c r="E67">
        <v>97159</v>
      </c>
      <c r="F67">
        <v>115697</v>
      </c>
      <c r="G67" t="s">
        <v>220</v>
      </c>
      <c r="H67" t="s">
        <v>222</v>
      </c>
      <c r="I67">
        <v>1.19</v>
      </c>
      <c r="J67" s="2" t="str">
        <f t="shared" ref="J67:J101" si="1">IF((F67/E67)&gt;100%,"Achieved","Not Achieved")</f>
        <v>Achieved</v>
      </c>
    </row>
    <row r="68" spans="1:10" x14ac:dyDescent="0.35">
      <c r="A68" t="s">
        <v>75</v>
      </c>
      <c r="B68" t="s">
        <v>175</v>
      </c>
      <c r="C68" t="s">
        <v>210</v>
      </c>
      <c r="D68" t="s">
        <v>213</v>
      </c>
      <c r="E68">
        <v>190510</v>
      </c>
      <c r="F68">
        <v>231743</v>
      </c>
      <c r="G68" t="s">
        <v>220</v>
      </c>
      <c r="H68" t="s">
        <v>222</v>
      </c>
      <c r="I68">
        <v>1.22</v>
      </c>
      <c r="J68" s="2" t="str">
        <f t="shared" si="1"/>
        <v>Achieved</v>
      </c>
    </row>
    <row r="69" spans="1:10" x14ac:dyDescent="0.35">
      <c r="A69" t="s">
        <v>76</v>
      </c>
      <c r="B69" t="s">
        <v>176</v>
      </c>
      <c r="C69" t="s">
        <v>210</v>
      </c>
      <c r="D69" t="s">
        <v>214</v>
      </c>
      <c r="E69">
        <v>186530</v>
      </c>
      <c r="F69">
        <v>131349</v>
      </c>
      <c r="G69" t="s">
        <v>217</v>
      </c>
      <c r="H69" t="s">
        <v>222</v>
      </c>
      <c r="I69">
        <v>0.7</v>
      </c>
      <c r="J69" s="2" t="str">
        <f t="shared" si="1"/>
        <v>Not Achieved</v>
      </c>
    </row>
    <row r="70" spans="1:10" x14ac:dyDescent="0.35">
      <c r="A70" t="s">
        <v>77</v>
      </c>
      <c r="B70" t="s">
        <v>177</v>
      </c>
      <c r="C70" t="s">
        <v>211</v>
      </c>
      <c r="D70" t="s">
        <v>213</v>
      </c>
      <c r="E70">
        <v>160077</v>
      </c>
      <c r="F70">
        <v>161109</v>
      </c>
      <c r="G70" t="s">
        <v>220</v>
      </c>
      <c r="H70" t="s">
        <v>222</v>
      </c>
      <c r="I70">
        <v>1.01</v>
      </c>
      <c r="J70" s="2" t="str">
        <f t="shared" si="1"/>
        <v>Achieved</v>
      </c>
    </row>
    <row r="71" spans="1:10" x14ac:dyDescent="0.35">
      <c r="A71" t="s">
        <v>78</v>
      </c>
      <c r="B71" t="s">
        <v>178</v>
      </c>
      <c r="C71" t="s">
        <v>211</v>
      </c>
      <c r="D71" t="s">
        <v>213</v>
      </c>
      <c r="E71">
        <v>115920</v>
      </c>
      <c r="F71">
        <v>110175</v>
      </c>
      <c r="G71" t="s">
        <v>218</v>
      </c>
      <c r="H71" t="s">
        <v>221</v>
      </c>
      <c r="I71">
        <v>0.95</v>
      </c>
      <c r="J71" s="2" t="str">
        <f t="shared" si="1"/>
        <v>Not Achieved</v>
      </c>
    </row>
    <row r="72" spans="1:10" x14ac:dyDescent="0.35">
      <c r="A72" t="s">
        <v>79</v>
      </c>
      <c r="B72" t="s">
        <v>179</v>
      </c>
      <c r="C72" t="s">
        <v>210</v>
      </c>
      <c r="D72" t="s">
        <v>216</v>
      </c>
      <c r="E72">
        <v>172067</v>
      </c>
      <c r="F72">
        <v>143377</v>
      </c>
      <c r="G72" t="s">
        <v>217</v>
      </c>
      <c r="H72" t="s">
        <v>222</v>
      </c>
      <c r="I72">
        <v>0.83</v>
      </c>
      <c r="J72" s="2" t="str">
        <f t="shared" si="1"/>
        <v>Not Achieved</v>
      </c>
    </row>
    <row r="73" spans="1:10" x14ac:dyDescent="0.35">
      <c r="A73" t="s">
        <v>80</v>
      </c>
      <c r="B73" t="s">
        <v>180</v>
      </c>
      <c r="C73" t="s">
        <v>212</v>
      </c>
      <c r="D73" t="s">
        <v>214</v>
      </c>
      <c r="E73">
        <v>147121</v>
      </c>
      <c r="F73">
        <v>113565</v>
      </c>
      <c r="G73" t="s">
        <v>219</v>
      </c>
      <c r="H73" t="s">
        <v>222</v>
      </c>
      <c r="I73">
        <v>0.77</v>
      </c>
      <c r="J73" s="2" t="str">
        <f t="shared" si="1"/>
        <v>Not Achieved</v>
      </c>
    </row>
    <row r="74" spans="1:10" x14ac:dyDescent="0.35">
      <c r="A74" t="s">
        <v>81</v>
      </c>
      <c r="B74" t="s">
        <v>181</v>
      </c>
      <c r="C74" t="s">
        <v>212</v>
      </c>
      <c r="D74" t="s">
        <v>215</v>
      </c>
      <c r="E74">
        <v>149479</v>
      </c>
      <c r="F74">
        <v>134915</v>
      </c>
      <c r="G74" t="s">
        <v>220</v>
      </c>
      <c r="H74" t="s">
        <v>222</v>
      </c>
      <c r="I74">
        <v>0.9</v>
      </c>
      <c r="J74" s="2" t="str">
        <f t="shared" si="1"/>
        <v>Not Achieved</v>
      </c>
    </row>
    <row r="75" spans="1:10" x14ac:dyDescent="0.35">
      <c r="A75" t="s">
        <v>82</v>
      </c>
      <c r="B75" t="s">
        <v>182</v>
      </c>
      <c r="C75" t="s">
        <v>211</v>
      </c>
      <c r="D75" t="s">
        <v>216</v>
      </c>
      <c r="E75">
        <v>169475</v>
      </c>
      <c r="F75">
        <v>214512</v>
      </c>
      <c r="G75" t="s">
        <v>217</v>
      </c>
      <c r="H75" t="s">
        <v>222</v>
      </c>
      <c r="I75">
        <v>1.27</v>
      </c>
      <c r="J75" s="2" t="str">
        <f t="shared" si="1"/>
        <v>Achieved</v>
      </c>
    </row>
    <row r="76" spans="1:10" x14ac:dyDescent="0.35">
      <c r="A76" t="s">
        <v>83</v>
      </c>
      <c r="B76" t="s">
        <v>183</v>
      </c>
      <c r="C76" t="s">
        <v>209</v>
      </c>
      <c r="D76" t="s">
        <v>216</v>
      </c>
      <c r="E76">
        <v>99457</v>
      </c>
      <c r="F76">
        <v>88906</v>
      </c>
      <c r="G76" t="s">
        <v>218</v>
      </c>
      <c r="H76" t="s">
        <v>222</v>
      </c>
      <c r="I76">
        <v>0.89</v>
      </c>
      <c r="J76" s="2" t="str">
        <f t="shared" si="1"/>
        <v>Not Achieved</v>
      </c>
    </row>
    <row r="77" spans="1:10" x14ac:dyDescent="0.35">
      <c r="A77" t="s">
        <v>84</v>
      </c>
      <c r="B77" t="s">
        <v>184</v>
      </c>
      <c r="C77" t="s">
        <v>211</v>
      </c>
      <c r="D77" t="s">
        <v>213</v>
      </c>
      <c r="E77">
        <v>146557</v>
      </c>
      <c r="F77">
        <v>148209</v>
      </c>
      <c r="G77" t="s">
        <v>218</v>
      </c>
      <c r="H77" t="s">
        <v>222</v>
      </c>
      <c r="I77">
        <v>1.01</v>
      </c>
      <c r="J77" s="2" t="str">
        <f t="shared" si="1"/>
        <v>Achieved</v>
      </c>
    </row>
    <row r="78" spans="1:10" x14ac:dyDescent="0.35">
      <c r="A78" t="s">
        <v>85</v>
      </c>
      <c r="B78" t="s">
        <v>185</v>
      </c>
      <c r="C78" t="s">
        <v>212</v>
      </c>
      <c r="D78" t="s">
        <v>213</v>
      </c>
      <c r="E78">
        <v>157189</v>
      </c>
      <c r="F78">
        <v>176336</v>
      </c>
      <c r="G78" t="s">
        <v>218</v>
      </c>
      <c r="H78" t="s">
        <v>222</v>
      </c>
      <c r="I78">
        <v>1.1200000000000001</v>
      </c>
      <c r="J78" s="2" t="str">
        <f t="shared" si="1"/>
        <v>Achieved</v>
      </c>
    </row>
    <row r="79" spans="1:10" x14ac:dyDescent="0.35">
      <c r="A79" t="s">
        <v>86</v>
      </c>
      <c r="B79" t="s">
        <v>186</v>
      </c>
      <c r="C79" t="s">
        <v>211</v>
      </c>
      <c r="D79" t="s">
        <v>215</v>
      </c>
      <c r="E79">
        <v>189109</v>
      </c>
      <c r="F79">
        <v>173635</v>
      </c>
      <c r="G79" t="s">
        <v>220</v>
      </c>
      <c r="H79" t="s">
        <v>222</v>
      </c>
      <c r="I79">
        <v>0.92</v>
      </c>
      <c r="J79" s="2" t="str">
        <f t="shared" si="1"/>
        <v>Not Achieved</v>
      </c>
    </row>
    <row r="80" spans="1:10" x14ac:dyDescent="0.35">
      <c r="A80" t="s">
        <v>87</v>
      </c>
      <c r="B80" t="s">
        <v>187</v>
      </c>
      <c r="C80" t="s">
        <v>211</v>
      </c>
      <c r="D80" t="s">
        <v>215</v>
      </c>
      <c r="E80">
        <v>158953</v>
      </c>
      <c r="F80">
        <v>203947</v>
      </c>
      <c r="G80" t="s">
        <v>219</v>
      </c>
      <c r="H80" t="s">
        <v>222</v>
      </c>
      <c r="I80">
        <v>1.28</v>
      </c>
      <c r="J80" s="2" t="str">
        <f t="shared" si="1"/>
        <v>Achieved</v>
      </c>
    </row>
    <row r="81" spans="1:10" x14ac:dyDescent="0.35">
      <c r="A81" t="s">
        <v>88</v>
      </c>
      <c r="B81" t="s">
        <v>188</v>
      </c>
      <c r="C81" t="s">
        <v>210</v>
      </c>
      <c r="D81" t="s">
        <v>215</v>
      </c>
      <c r="E81">
        <v>132995</v>
      </c>
      <c r="F81">
        <v>169896</v>
      </c>
      <c r="G81" t="s">
        <v>220</v>
      </c>
      <c r="H81" t="s">
        <v>222</v>
      </c>
      <c r="I81">
        <v>1.28</v>
      </c>
      <c r="J81" s="2" t="str">
        <f t="shared" si="1"/>
        <v>Achieved</v>
      </c>
    </row>
    <row r="82" spans="1:10" x14ac:dyDescent="0.35">
      <c r="A82" t="s">
        <v>89</v>
      </c>
      <c r="B82" t="s">
        <v>189</v>
      </c>
      <c r="C82" t="s">
        <v>209</v>
      </c>
      <c r="D82" t="s">
        <v>214</v>
      </c>
      <c r="E82">
        <v>120757</v>
      </c>
      <c r="F82">
        <v>102772</v>
      </c>
      <c r="G82" t="s">
        <v>220</v>
      </c>
      <c r="H82" t="s">
        <v>222</v>
      </c>
      <c r="I82">
        <v>0.85</v>
      </c>
      <c r="J82" s="2" t="str">
        <f t="shared" si="1"/>
        <v>Not Achieved</v>
      </c>
    </row>
    <row r="83" spans="1:10" x14ac:dyDescent="0.35">
      <c r="A83" t="s">
        <v>90</v>
      </c>
      <c r="B83" t="s">
        <v>190</v>
      </c>
      <c r="C83" t="s">
        <v>211</v>
      </c>
      <c r="D83" t="s">
        <v>214</v>
      </c>
      <c r="E83">
        <v>89692</v>
      </c>
      <c r="F83">
        <v>89543</v>
      </c>
      <c r="G83" t="s">
        <v>218</v>
      </c>
      <c r="H83" t="s">
        <v>222</v>
      </c>
      <c r="I83">
        <v>1</v>
      </c>
      <c r="J83" s="2" t="str">
        <f t="shared" si="1"/>
        <v>Not Achieved</v>
      </c>
    </row>
    <row r="84" spans="1:10" x14ac:dyDescent="0.35">
      <c r="A84" t="s">
        <v>91</v>
      </c>
      <c r="B84" t="s">
        <v>191</v>
      </c>
      <c r="C84" t="s">
        <v>209</v>
      </c>
      <c r="D84" t="s">
        <v>216</v>
      </c>
      <c r="E84">
        <v>125758</v>
      </c>
      <c r="F84">
        <v>110733</v>
      </c>
      <c r="G84" t="s">
        <v>220</v>
      </c>
      <c r="H84" t="s">
        <v>222</v>
      </c>
      <c r="I84">
        <v>0.88</v>
      </c>
      <c r="J84" s="2" t="str">
        <f t="shared" si="1"/>
        <v>Not Achieved</v>
      </c>
    </row>
    <row r="85" spans="1:10" x14ac:dyDescent="0.35">
      <c r="A85" t="s">
        <v>92</v>
      </c>
      <c r="B85" t="s">
        <v>192</v>
      </c>
      <c r="C85" t="s">
        <v>212</v>
      </c>
      <c r="D85" t="s">
        <v>213</v>
      </c>
      <c r="E85">
        <v>152409</v>
      </c>
      <c r="F85">
        <v>132733</v>
      </c>
      <c r="G85" t="s">
        <v>219</v>
      </c>
      <c r="H85" t="s">
        <v>222</v>
      </c>
      <c r="I85">
        <v>0.87</v>
      </c>
      <c r="J85" s="2" t="str">
        <f t="shared" si="1"/>
        <v>Not Achieved</v>
      </c>
    </row>
    <row r="86" spans="1:10" x14ac:dyDescent="0.35">
      <c r="A86" t="s">
        <v>93</v>
      </c>
      <c r="B86" t="s">
        <v>193</v>
      </c>
      <c r="C86" t="s">
        <v>211</v>
      </c>
      <c r="D86" t="s">
        <v>215</v>
      </c>
      <c r="E86">
        <v>151211</v>
      </c>
      <c r="F86">
        <v>109194</v>
      </c>
      <c r="G86" t="s">
        <v>219</v>
      </c>
      <c r="H86" t="s">
        <v>222</v>
      </c>
      <c r="I86">
        <v>0.72</v>
      </c>
      <c r="J86" s="2" t="str">
        <f t="shared" si="1"/>
        <v>Not Achieved</v>
      </c>
    </row>
    <row r="87" spans="1:10" x14ac:dyDescent="0.35">
      <c r="A87" t="s">
        <v>94</v>
      </c>
      <c r="B87" t="s">
        <v>194</v>
      </c>
      <c r="C87" t="s">
        <v>210</v>
      </c>
      <c r="D87" t="s">
        <v>215</v>
      </c>
      <c r="E87">
        <v>145697</v>
      </c>
      <c r="F87">
        <v>155274</v>
      </c>
      <c r="G87" t="s">
        <v>217</v>
      </c>
      <c r="H87" t="s">
        <v>222</v>
      </c>
      <c r="I87">
        <v>1.07</v>
      </c>
      <c r="J87" s="2" t="str">
        <f t="shared" si="1"/>
        <v>Achieved</v>
      </c>
    </row>
    <row r="88" spans="1:10" x14ac:dyDescent="0.35">
      <c r="A88" t="s">
        <v>95</v>
      </c>
      <c r="B88" t="s">
        <v>195</v>
      </c>
      <c r="C88" t="s">
        <v>212</v>
      </c>
      <c r="D88" t="s">
        <v>216</v>
      </c>
      <c r="E88">
        <v>117065</v>
      </c>
      <c r="F88">
        <v>117253</v>
      </c>
      <c r="G88" t="s">
        <v>217</v>
      </c>
      <c r="H88" t="s">
        <v>222</v>
      </c>
      <c r="I88">
        <v>1</v>
      </c>
      <c r="J88" s="2" t="str">
        <f t="shared" si="1"/>
        <v>Achieved</v>
      </c>
    </row>
    <row r="89" spans="1:10" x14ac:dyDescent="0.35">
      <c r="A89" t="s">
        <v>96</v>
      </c>
      <c r="B89" t="s">
        <v>196</v>
      </c>
      <c r="C89" t="s">
        <v>209</v>
      </c>
      <c r="D89" t="s">
        <v>213</v>
      </c>
      <c r="E89">
        <v>172093</v>
      </c>
      <c r="F89">
        <v>125780</v>
      </c>
      <c r="G89" t="s">
        <v>218</v>
      </c>
      <c r="H89" t="s">
        <v>222</v>
      </c>
      <c r="I89">
        <v>0.73</v>
      </c>
      <c r="J89" s="2" t="str">
        <f t="shared" si="1"/>
        <v>Not Achieved</v>
      </c>
    </row>
    <row r="90" spans="1:10" x14ac:dyDescent="0.35">
      <c r="A90" t="s">
        <v>97</v>
      </c>
      <c r="B90" t="s">
        <v>197</v>
      </c>
      <c r="C90" t="s">
        <v>210</v>
      </c>
      <c r="D90" t="s">
        <v>213</v>
      </c>
      <c r="E90">
        <v>179299</v>
      </c>
      <c r="F90">
        <v>155485</v>
      </c>
      <c r="G90" t="s">
        <v>219</v>
      </c>
      <c r="H90" t="s">
        <v>221</v>
      </c>
      <c r="I90">
        <v>0.87</v>
      </c>
      <c r="J90" s="2" t="str">
        <f t="shared" si="1"/>
        <v>Not Achieved</v>
      </c>
    </row>
    <row r="91" spans="1:10" x14ac:dyDescent="0.35">
      <c r="A91" t="s">
        <v>98</v>
      </c>
      <c r="B91" t="s">
        <v>198</v>
      </c>
      <c r="C91" t="s">
        <v>210</v>
      </c>
      <c r="D91" t="s">
        <v>215</v>
      </c>
      <c r="E91">
        <v>112606</v>
      </c>
      <c r="F91">
        <v>140189</v>
      </c>
      <c r="G91" t="s">
        <v>219</v>
      </c>
      <c r="H91" t="s">
        <v>222</v>
      </c>
      <c r="I91">
        <v>1.24</v>
      </c>
      <c r="J91" s="2" t="str">
        <f t="shared" si="1"/>
        <v>Achieved</v>
      </c>
    </row>
    <row r="92" spans="1:10" x14ac:dyDescent="0.35">
      <c r="A92" t="s">
        <v>99</v>
      </c>
      <c r="B92" t="s">
        <v>199</v>
      </c>
      <c r="C92" t="s">
        <v>210</v>
      </c>
      <c r="D92" t="s">
        <v>215</v>
      </c>
      <c r="E92">
        <v>91534</v>
      </c>
      <c r="F92">
        <v>77230</v>
      </c>
      <c r="G92" t="s">
        <v>218</v>
      </c>
      <c r="H92" t="s">
        <v>221</v>
      </c>
      <c r="I92">
        <v>0.84</v>
      </c>
      <c r="J92" s="2" t="str">
        <f t="shared" si="1"/>
        <v>Not Achieved</v>
      </c>
    </row>
    <row r="93" spans="1:10" x14ac:dyDescent="0.35">
      <c r="A93" t="s">
        <v>100</v>
      </c>
      <c r="B93" t="s">
        <v>200</v>
      </c>
      <c r="C93" t="s">
        <v>209</v>
      </c>
      <c r="D93" t="s">
        <v>215</v>
      </c>
      <c r="E93">
        <v>174663</v>
      </c>
      <c r="F93">
        <v>137448</v>
      </c>
      <c r="G93" t="s">
        <v>217</v>
      </c>
      <c r="H93" t="s">
        <v>222</v>
      </c>
      <c r="I93">
        <v>0.79</v>
      </c>
      <c r="J93" s="2" t="str">
        <f t="shared" si="1"/>
        <v>Not Achieved</v>
      </c>
    </row>
    <row r="94" spans="1:10" x14ac:dyDescent="0.35">
      <c r="A94" t="s">
        <v>101</v>
      </c>
      <c r="B94" t="s">
        <v>201</v>
      </c>
      <c r="C94" t="s">
        <v>212</v>
      </c>
      <c r="D94" t="s">
        <v>213</v>
      </c>
      <c r="E94">
        <v>120397</v>
      </c>
      <c r="F94">
        <v>119635</v>
      </c>
      <c r="G94" t="s">
        <v>220</v>
      </c>
      <c r="H94" t="s">
        <v>222</v>
      </c>
      <c r="I94">
        <v>0.99</v>
      </c>
      <c r="J94" s="2" t="str">
        <f t="shared" si="1"/>
        <v>Not Achieved</v>
      </c>
    </row>
    <row r="95" spans="1:10" x14ac:dyDescent="0.35">
      <c r="A95" t="s">
        <v>102</v>
      </c>
      <c r="B95" t="s">
        <v>202</v>
      </c>
      <c r="C95" t="s">
        <v>211</v>
      </c>
      <c r="D95" t="s">
        <v>216</v>
      </c>
      <c r="E95">
        <v>171387</v>
      </c>
      <c r="F95">
        <v>221327</v>
      </c>
      <c r="G95" t="s">
        <v>219</v>
      </c>
      <c r="H95" t="s">
        <v>222</v>
      </c>
      <c r="I95">
        <v>1.29</v>
      </c>
      <c r="J95" s="2" t="str">
        <f t="shared" si="1"/>
        <v>Achieved</v>
      </c>
    </row>
    <row r="96" spans="1:10" x14ac:dyDescent="0.35">
      <c r="A96" t="s">
        <v>103</v>
      </c>
      <c r="B96" t="s">
        <v>203</v>
      </c>
      <c r="C96" t="s">
        <v>210</v>
      </c>
      <c r="D96" t="s">
        <v>215</v>
      </c>
      <c r="E96">
        <v>81016</v>
      </c>
      <c r="F96">
        <v>68477</v>
      </c>
      <c r="G96" t="s">
        <v>220</v>
      </c>
      <c r="H96" t="s">
        <v>222</v>
      </c>
      <c r="I96">
        <v>0.85</v>
      </c>
      <c r="J96" s="2" t="str">
        <f t="shared" si="1"/>
        <v>Not Achieved</v>
      </c>
    </row>
    <row r="97" spans="1:10" x14ac:dyDescent="0.35">
      <c r="A97" t="s">
        <v>104</v>
      </c>
      <c r="B97" t="s">
        <v>204</v>
      </c>
      <c r="C97" t="s">
        <v>211</v>
      </c>
      <c r="D97" t="s">
        <v>216</v>
      </c>
      <c r="E97">
        <v>169789</v>
      </c>
      <c r="F97">
        <v>187325</v>
      </c>
      <c r="G97" t="s">
        <v>220</v>
      </c>
      <c r="H97" t="s">
        <v>222</v>
      </c>
      <c r="I97">
        <v>1.1000000000000001</v>
      </c>
      <c r="J97" s="2" t="str">
        <f t="shared" si="1"/>
        <v>Achieved</v>
      </c>
    </row>
    <row r="98" spans="1:10" x14ac:dyDescent="0.35">
      <c r="A98" t="s">
        <v>105</v>
      </c>
      <c r="B98" t="s">
        <v>205</v>
      </c>
      <c r="C98" t="s">
        <v>212</v>
      </c>
      <c r="D98" t="s">
        <v>214</v>
      </c>
      <c r="E98">
        <v>135591</v>
      </c>
      <c r="F98">
        <v>156874</v>
      </c>
      <c r="G98" t="s">
        <v>219</v>
      </c>
      <c r="H98" t="s">
        <v>222</v>
      </c>
      <c r="I98">
        <v>1.1599999999999999</v>
      </c>
      <c r="J98" s="2" t="str">
        <f t="shared" si="1"/>
        <v>Achieved</v>
      </c>
    </row>
    <row r="99" spans="1:10" x14ac:dyDescent="0.35">
      <c r="A99" t="s">
        <v>106</v>
      </c>
      <c r="B99" t="s">
        <v>206</v>
      </c>
      <c r="C99" t="s">
        <v>209</v>
      </c>
      <c r="D99" t="s">
        <v>213</v>
      </c>
      <c r="E99">
        <v>169812</v>
      </c>
      <c r="F99">
        <v>143080</v>
      </c>
      <c r="G99" t="s">
        <v>218</v>
      </c>
      <c r="H99" t="s">
        <v>222</v>
      </c>
      <c r="I99">
        <v>0.84</v>
      </c>
      <c r="J99" s="2" t="str">
        <f t="shared" si="1"/>
        <v>Not Achieved</v>
      </c>
    </row>
    <row r="100" spans="1:10" x14ac:dyDescent="0.35">
      <c r="A100" t="s">
        <v>107</v>
      </c>
      <c r="B100" t="s">
        <v>207</v>
      </c>
      <c r="C100" t="s">
        <v>212</v>
      </c>
      <c r="D100" t="s">
        <v>216</v>
      </c>
      <c r="E100">
        <v>103247</v>
      </c>
      <c r="F100">
        <v>117384</v>
      </c>
      <c r="G100" t="s">
        <v>218</v>
      </c>
      <c r="H100" t="s">
        <v>222</v>
      </c>
      <c r="I100">
        <v>1.1399999999999999</v>
      </c>
      <c r="J100" s="2" t="str">
        <f t="shared" si="1"/>
        <v>Achieved</v>
      </c>
    </row>
    <row r="101" spans="1:10" x14ac:dyDescent="0.35">
      <c r="A101" t="s">
        <v>108</v>
      </c>
      <c r="B101" t="s">
        <v>208</v>
      </c>
      <c r="C101" t="s">
        <v>212</v>
      </c>
      <c r="D101" t="s">
        <v>216</v>
      </c>
      <c r="E101">
        <v>104300</v>
      </c>
      <c r="F101">
        <v>96025</v>
      </c>
      <c r="G101" t="s">
        <v>217</v>
      </c>
      <c r="H101" t="s">
        <v>222</v>
      </c>
      <c r="I101">
        <v>0.92</v>
      </c>
      <c r="J101" s="2" t="str">
        <f>IF((F101/E101)&gt;100%,"Achieved","Not Achieved")</f>
        <v>Not Achieved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8E09-3B01-490F-8DD2-0980348384A9}">
  <sheetPr codeName="Sheet2"/>
  <dimension ref="A1:S30"/>
  <sheetViews>
    <sheetView tabSelected="1" zoomScale="83" workbookViewId="0">
      <selection activeCell="L4" sqref="L4"/>
    </sheetView>
  </sheetViews>
  <sheetFormatPr defaultRowHeight="14.5" x14ac:dyDescent="0.35"/>
  <cols>
    <col min="1" max="1" width="12.36328125" bestFit="1" customWidth="1"/>
    <col min="2" max="2" width="23.90625" bestFit="1" customWidth="1"/>
    <col min="3" max="3" width="10" customWidth="1"/>
    <col min="4" max="4" width="13.6328125" bestFit="1" customWidth="1"/>
    <col min="5" max="5" width="11.26953125" bestFit="1" customWidth="1"/>
    <col min="6" max="6" width="13.81640625" bestFit="1" customWidth="1"/>
    <col min="7" max="7" width="10.54296875" customWidth="1"/>
    <col min="8" max="8" width="10.7265625" bestFit="1" customWidth="1"/>
    <col min="9" max="9" width="13.81640625" bestFit="1" customWidth="1"/>
    <col min="10" max="10" width="14.36328125" bestFit="1" customWidth="1"/>
    <col min="11" max="11" width="5.81640625" bestFit="1" customWidth="1"/>
    <col min="12" max="12" width="14.90625" bestFit="1" customWidth="1"/>
    <col min="13" max="13" width="16.54296875" bestFit="1" customWidth="1"/>
    <col min="14" max="21" width="5.81640625" bestFit="1" customWidth="1"/>
    <col min="22" max="104" width="6.81640625" bestFit="1" customWidth="1"/>
    <col min="105" max="105" width="10.7265625" bestFit="1" customWidth="1"/>
  </cols>
  <sheetData>
    <row r="1" spans="1:19" x14ac:dyDescent="0.35">
      <c r="A1" s="11" t="s">
        <v>223</v>
      </c>
      <c r="B1" s="11"/>
      <c r="C1" s="4"/>
      <c r="D1" s="4"/>
      <c r="E1" s="4"/>
      <c r="F1" s="4"/>
      <c r="G1" s="4"/>
      <c r="H1" s="4"/>
      <c r="I1" s="4"/>
      <c r="J1" s="4"/>
      <c r="K1" s="4"/>
      <c r="L1" s="4"/>
      <c r="M1" s="4"/>
      <c r="N1" s="4"/>
      <c r="O1" s="4"/>
      <c r="P1" s="4"/>
      <c r="Q1" s="4"/>
      <c r="R1" s="4"/>
      <c r="S1" s="4"/>
    </row>
    <row r="2" spans="1:19" x14ac:dyDescent="0.35">
      <c r="A2" s="5" t="s">
        <v>224</v>
      </c>
      <c r="B2" s="5">
        <f>SUM('Raw data'!F:F)</f>
        <v>13925718</v>
      </c>
      <c r="C2" s="4"/>
      <c r="D2" s="4"/>
      <c r="E2" s="4"/>
      <c r="F2" s="4"/>
      <c r="G2" s="4"/>
      <c r="H2" s="4"/>
      <c r="I2" s="4"/>
      <c r="J2" s="4"/>
      <c r="K2" s="4"/>
      <c r="L2" s="4"/>
      <c r="M2" s="4"/>
      <c r="N2" s="4"/>
      <c r="O2" s="4"/>
      <c r="P2" s="4"/>
      <c r="Q2" s="4"/>
      <c r="R2" s="4"/>
      <c r="S2" s="4"/>
    </row>
    <row r="3" spans="1:19" x14ac:dyDescent="0.35">
      <c r="A3" s="5" t="s">
        <v>225</v>
      </c>
      <c r="B3" s="12">
        <f>AVERAGE('Raw data'!I:I)</f>
        <v>0.98950000000000005</v>
      </c>
      <c r="C3" s="4"/>
      <c r="D3" s="4"/>
      <c r="E3" s="4"/>
      <c r="F3" s="4"/>
      <c r="G3" s="4"/>
      <c r="H3" s="4"/>
      <c r="I3" s="4"/>
      <c r="J3" s="4"/>
      <c r="K3" s="4"/>
      <c r="L3" s="4"/>
      <c r="M3" s="4"/>
      <c r="N3" s="4"/>
      <c r="O3" s="4"/>
      <c r="P3" s="4"/>
      <c r="Q3" s="4"/>
      <c r="R3" s="4"/>
      <c r="S3" s="4"/>
    </row>
    <row r="4" spans="1:19" x14ac:dyDescent="0.35">
      <c r="A4" s="5" t="s">
        <v>226</v>
      </c>
      <c r="B4" s="5">
        <f>COUNTIF('Raw data'!J:J,"Achieved")</f>
        <v>47</v>
      </c>
      <c r="C4" s="4"/>
      <c r="D4" s="4"/>
      <c r="E4" s="4"/>
      <c r="F4" s="4"/>
      <c r="G4" s="4"/>
      <c r="H4" s="4"/>
      <c r="I4" s="4"/>
      <c r="J4" s="4"/>
      <c r="K4" s="4"/>
      <c r="L4" s="4"/>
      <c r="M4" s="4"/>
      <c r="N4" s="4"/>
      <c r="O4" s="4"/>
      <c r="P4" s="4"/>
      <c r="Q4" s="4"/>
      <c r="R4" s="4"/>
      <c r="S4" s="4"/>
    </row>
    <row r="5" spans="1:19" x14ac:dyDescent="0.35">
      <c r="A5" s="5" t="s">
        <v>228</v>
      </c>
      <c r="B5" s="5">
        <f>COUNTIF('Raw data'!J:J,"Not Achieved")</f>
        <v>53</v>
      </c>
      <c r="C5" s="4"/>
      <c r="D5" s="4"/>
      <c r="E5" s="4"/>
      <c r="F5" s="4"/>
      <c r="G5" s="4"/>
      <c r="H5" s="4"/>
      <c r="I5" s="4"/>
      <c r="J5" s="4"/>
      <c r="K5" s="4"/>
      <c r="L5" s="4"/>
      <c r="M5" s="4"/>
      <c r="N5" s="4"/>
      <c r="O5" s="4"/>
      <c r="P5" s="4"/>
      <c r="Q5" s="4"/>
      <c r="R5" s="4"/>
      <c r="S5" s="4"/>
    </row>
    <row r="6" spans="1:19" ht="13" customHeight="1" x14ac:dyDescent="0.35">
      <c r="A6" s="5" t="s">
        <v>229</v>
      </c>
      <c r="B6" s="5">
        <f>COUNTIF('Raw data'!H:H,"Yes")</f>
        <v>78</v>
      </c>
      <c r="C6" s="4"/>
      <c r="D6" s="4"/>
      <c r="E6" s="4"/>
      <c r="F6" s="4"/>
      <c r="G6" s="4"/>
      <c r="H6" s="4"/>
      <c r="I6" s="4"/>
      <c r="J6" s="4"/>
      <c r="K6" s="4"/>
      <c r="L6" s="4"/>
      <c r="M6" s="4"/>
      <c r="N6" s="4"/>
      <c r="O6" s="4"/>
      <c r="P6" s="4"/>
      <c r="Q6" s="4"/>
      <c r="R6" s="4"/>
      <c r="S6" s="4"/>
    </row>
    <row r="7" spans="1:19" ht="34" customHeight="1" x14ac:dyDescent="0.35">
      <c r="A7" s="4"/>
      <c r="B7" s="4"/>
      <c r="C7" s="4"/>
      <c r="D7" s="4"/>
      <c r="E7" s="4"/>
      <c r="F7" s="4"/>
      <c r="G7" s="4"/>
      <c r="H7" s="4"/>
      <c r="I7" s="4"/>
      <c r="J7" s="4"/>
      <c r="K7" s="4"/>
      <c r="L7" s="4"/>
      <c r="M7" s="4"/>
      <c r="N7" s="4"/>
      <c r="O7" s="4"/>
      <c r="P7" s="4"/>
      <c r="Q7" s="4"/>
      <c r="R7" s="4"/>
      <c r="S7" s="4"/>
    </row>
    <row r="8" spans="1:19" ht="1" customHeight="1" x14ac:dyDescent="0.35">
      <c r="C8" s="4"/>
      <c r="D8" s="4"/>
      <c r="E8" s="4"/>
      <c r="F8" s="4"/>
      <c r="G8" s="4"/>
      <c r="H8" s="4"/>
      <c r="I8" s="4"/>
      <c r="J8" s="4"/>
      <c r="K8" s="4"/>
      <c r="L8" s="5"/>
      <c r="M8" s="5"/>
      <c r="N8" s="4"/>
      <c r="O8" s="4"/>
      <c r="P8" s="4"/>
      <c r="Q8" s="4"/>
      <c r="R8" s="4"/>
      <c r="S8" s="4"/>
    </row>
    <row r="9" spans="1:19" x14ac:dyDescent="0.35">
      <c r="A9" s="7" t="s">
        <v>2</v>
      </c>
      <c r="B9" s="8" t="s">
        <v>231</v>
      </c>
      <c r="C9" s="4"/>
      <c r="D9" s="13" t="s">
        <v>3</v>
      </c>
      <c r="E9" s="13" t="s">
        <v>232</v>
      </c>
      <c r="F9" s="13" t="s">
        <v>233</v>
      </c>
      <c r="G9" s="4"/>
      <c r="H9" s="15" t="s">
        <v>6</v>
      </c>
      <c r="I9" s="15" t="s">
        <v>233</v>
      </c>
      <c r="J9" s="15" t="s">
        <v>234</v>
      </c>
      <c r="K9" s="4"/>
      <c r="L9" s="17" t="s">
        <v>235</v>
      </c>
      <c r="M9" s="17" t="s">
        <v>236</v>
      </c>
      <c r="N9" s="4"/>
      <c r="O9" s="4"/>
      <c r="P9" s="4"/>
      <c r="Q9" s="4"/>
      <c r="R9" s="4"/>
      <c r="S9" s="4"/>
    </row>
    <row r="10" spans="1:19" x14ac:dyDescent="0.35">
      <c r="A10" s="9" t="s">
        <v>209</v>
      </c>
      <c r="B10" s="18">
        <v>3531212</v>
      </c>
      <c r="C10" s="4"/>
      <c r="D10" s="6" t="s">
        <v>215</v>
      </c>
      <c r="E10" s="5">
        <v>3444015</v>
      </c>
      <c r="F10" s="5">
        <v>3380307</v>
      </c>
      <c r="G10" s="4"/>
      <c r="H10" s="6" t="s">
        <v>217</v>
      </c>
      <c r="I10" s="5">
        <v>3508643</v>
      </c>
      <c r="J10" s="5">
        <v>26.91</v>
      </c>
      <c r="K10" s="4"/>
      <c r="L10" s="5">
        <f>COUNTIF('Raw data'!H:H,"Yes")</f>
        <v>78</v>
      </c>
      <c r="M10" s="5">
        <f>COUNTIF('Raw data'!H:H,"No")</f>
        <v>22</v>
      </c>
      <c r="N10" s="4"/>
      <c r="O10" s="4"/>
      <c r="P10" s="4"/>
      <c r="Q10" s="4"/>
      <c r="R10" s="4"/>
      <c r="S10" s="4"/>
    </row>
    <row r="11" spans="1:19" x14ac:dyDescent="0.35">
      <c r="A11" s="9" t="s">
        <v>210</v>
      </c>
      <c r="B11" s="18">
        <v>4197850</v>
      </c>
      <c r="C11" s="4"/>
      <c r="D11" s="6" t="s">
        <v>213</v>
      </c>
      <c r="E11" s="5">
        <v>4125187</v>
      </c>
      <c r="F11" s="5">
        <v>4135107</v>
      </c>
      <c r="G11" s="4"/>
      <c r="H11" s="6" t="s">
        <v>219</v>
      </c>
      <c r="I11" s="5">
        <v>3234073</v>
      </c>
      <c r="J11" s="5">
        <v>22.509999999999998</v>
      </c>
      <c r="K11" s="4"/>
      <c r="L11" s="4"/>
      <c r="M11" s="4"/>
      <c r="N11" s="4"/>
      <c r="O11" s="4"/>
      <c r="P11" s="4"/>
      <c r="Q11" s="4"/>
      <c r="R11" s="4"/>
      <c r="S11" s="4"/>
    </row>
    <row r="12" spans="1:19" x14ac:dyDescent="0.35">
      <c r="A12" s="9" t="s">
        <v>211</v>
      </c>
      <c r="B12" s="18">
        <v>3232353</v>
      </c>
      <c r="C12" s="4"/>
      <c r="D12" s="6" t="s">
        <v>216</v>
      </c>
      <c r="E12" s="5">
        <v>3501012</v>
      </c>
      <c r="F12" s="5">
        <v>3498781</v>
      </c>
      <c r="G12" s="4"/>
      <c r="H12" s="6" t="s">
        <v>218</v>
      </c>
      <c r="I12" s="5">
        <v>3574519</v>
      </c>
      <c r="J12" s="5">
        <v>24.650000000000002</v>
      </c>
      <c r="K12" s="4"/>
      <c r="L12" s="4"/>
      <c r="M12" s="4"/>
      <c r="N12" s="4"/>
      <c r="O12" s="4"/>
      <c r="P12" s="4"/>
      <c r="Q12" s="4"/>
      <c r="R12" s="4"/>
      <c r="S12" s="4"/>
    </row>
    <row r="13" spans="1:19" ht="15.5" customHeight="1" x14ac:dyDescent="0.35">
      <c r="A13" s="9" t="s">
        <v>212</v>
      </c>
      <c r="B13" s="18">
        <v>2964303</v>
      </c>
      <c r="C13" s="4"/>
      <c r="D13" s="6" t="s">
        <v>214</v>
      </c>
      <c r="E13" s="5">
        <v>3003899</v>
      </c>
      <c r="F13" s="5">
        <v>2911523</v>
      </c>
      <c r="G13" s="4"/>
      <c r="H13" s="6" t="s">
        <v>220</v>
      </c>
      <c r="I13" s="5">
        <v>3608483</v>
      </c>
      <c r="J13" s="5">
        <v>24.880000000000003</v>
      </c>
      <c r="K13" s="4"/>
      <c r="L13" s="4"/>
      <c r="M13" s="4"/>
      <c r="N13" s="4"/>
      <c r="O13" s="4"/>
      <c r="P13" s="4"/>
      <c r="Q13" s="4"/>
      <c r="R13" s="4"/>
      <c r="S13" s="4"/>
    </row>
    <row r="14" spans="1:19" x14ac:dyDescent="0.35">
      <c r="A14" s="10" t="s">
        <v>230</v>
      </c>
      <c r="B14" s="8">
        <v>13925718</v>
      </c>
      <c r="C14" s="4"/>
      <c r="D14" s="14" t="s">
        <v>230</v>
      </c>
      <c r="E14" s="13">
        <v>14074113</v>
      </c>
      <c r="F14" s="13">
        <v>13925718</v>
      </c>
      <c r="G14" s="4"/>
      <c r="H14" s="16" t="s">
        <v>230</v>
      </c>
      <c r="I14" s="15">
        <v>13925718</v>
      </c>
      <c r="J14" s="15">
        <v>98.950000000000017</v>
      </c>
      <c r="K14" s="4"/>
      <c r="L14" s="4"/>
      <c r="M14" s="4"/>
      <c r="N14" s="4"/>
      <c r="O14" s="4"/>
      <c r="P14" s="4"/>
      <c r="Q14" s="4"/>
      <c r="R14" s="4"/>
      <c r="S14" s="4"/>
    </row>
    <row r="15" spans="1:19" x14ac:dyDescent="0.35">
      <c r="A15" s="4"/>
      <c r="B15" s="4"/>
      <c r="C15" s="4"/>
      <c r="D15" s="4"/>
      <c r="E15" s="4"/>
      <c r="F15" s="4"/>
      <c r="G15" s="4"/>
      <c r="H15" s="4"/>
      <c r="I15" s="4"/>
      <c r="J15" s="4"/>
      <c r="K15" s="4"/>
      <c r="L15" s="4"/>
      <c r="M15" s="4"/>
      <c r="N15" s="4"/>
      <c r="O15" s="4"/>
      <c r="P15" s="4"/>
      <c r="Q15" s="4"/>
      <c r="R15" s="4"/>
      <c r="S15" s="4"/>
    </row>
    <row r="16" spans="1:19" x14ac:dyDescent="0.35">
      <c r="C16" s="4"/>
      <c r="D16" s="4"/>
      <c r="E16" s="4"/>
      <c r="F16" s="4"/>
      <c r="G16" s="4"/>
      <c r="H16" s="4"/>
      <c r="I16" s="4"/>
      <c r="J16" s="4"/>
      <c r="K16" s="4"/>
      <c r="L16" s="4"/>
      <c r="M16" s="4"/>
      <c r="N16" s="4"/>
      <c r="O16" s="4"/>
      <c r="P16" s="4"/>
      <c r="Q16" s="4"/>
      <c r="R16" s="4"/>
      <c r="S16" s="4"/>
    </row>
    <row r="17" spans="1:19" x14ac:dyDescent="0.35">
      <c r="C17" s="4"/>
      <c r="D17" s="4"/>
      <c r="E17" s="4"/>
      <c r="F17" s="4"/>
      <c r="G17" s="4"/>
      <c r="H17" s="4"/>
      <c r="I17" s="4"/>
      <c r="J17" s="4"/>
      <c r="K17" s="4"/>
      <c r="L17" s="4"/>
      <c r="M17" s="4"/>
      <c r="N17" s="4"/>
      <c r="O17" s="4"/>
      <c r="P17" s="4"/>
      <c r="Q17" s="4"/>
      <c r="R17" s="4"/>
      <c r="S17" s="4"/>
    </row>
    <row r="18" spans="1:19" x14ac:dyDescent="0.35">
      <c r="C18" s="4"/>
      <c r="D18" s="4"/>
      <c r="E18" s="4"/>
      <c r="F18" s="4"/>
      <c r="G18" s="4"/>
      <c r="H18" s="4"/>
      <c r="I18" s="4"/>
      <c r="J18" s="4"/>
      <c r="K18" s="4"/>
      <c r="L18" s="4"/>
      <c r="M18" s="4"/>
      <c r="N18" s="4"/>
      <c r="O18" s="4"/>
      <c r="P18" s="4"/>
      <c r="Q18" s="4"/>
      <c r="R18" s="4"/>
      <c r="S18" s="4"/>
    </row>
    <row r="19" spans="1:19" x14ac:dyDescent="0.35">
      <c r="C19" s="4"/>
      <c r="D19" s="4"/>
      <c r="E19" s="4"/>
      <c r="F19" s="4"/>
      <c r="G19" s="4"/>
      <c r="H19" s="4"/>
      <c r="I19" s="4"/>
      <c r="J19" s="4"/>
      <c r="K19" s="4"/>
      <c r="L19" s="4"/>
      <c r="M19" s="4"/>
      <c r="N19" s="4"/>
      <c r="O19" s="4"/>
      <c r="P19" s="4"/>
      <c r="Q19" s="4"/>
      <c r="R19" s="4"/>
      <c r="S19" s="4"/>
    </row>
    <row r="20" spans="1:19" x14ac:dyDescent="0.35">
      <c r="C20" s="4"/>
      <c r="D20" s="4"/>
      <c r="E20" s="4"/>
      <c r="F20" s="4"/>
      <c r="G20" s="4"/>
      <c r="H20" s="4"/>
      <c r="I20" s="4"/>
      <c r="J20" s="4"/>
      <c r="K20" s="4"/>
      <c r="L20" s="4"/>
      <c r="M20" s="4"/>
      <c r="N20" s="4"/>
      <c r="O20" s="4"/>
      <c r="P20" s="4"/>
      <c r="Q20" s="4"/>
      <c r="R20" s="4"/>
      <c r="S20" s="4"/>
    </row>
    <row r="21" spans="1:19" x14ac:dyDescent="0.35">
      <c r="C21" s="4"/>
      <c r="D21" s="4"/>
      <c r="E21" s="4"/>
      <c r="F21" s="4"/>
      <c r="G21" s="4"/>
      <c r="H21" s="4"/>
      <c r="I21" s="4"/>
      <c r="J21" s="4"/>
      <c r="K21" s="4"/>
      <c r="L21" s="4"/>
      <c r="M21" s="4"/>
      <c r="N21" s="4"/>
      <c r="O21" s="4"/>
      <c r="P21" s="4"/>
      <c r="Q21" s="4"/>
      <c r="R21" s="4"/>
      <c r="S21" s="4"/>
    </row>
    <row r="22" spans="1:19" x14ac:dyDescent="0.35">
      <c r="C22" s="4"/>
      <c r="D22" s="4"/>
      <c r="E22" s="4"/>
      <c r="F22" s="4"/>
      <c r="G22" s="4"/>
      <c r="H22" s="4"/>
      <c r="I22" s="4"/>
      <c r="J22" s="4"/>
      <c r="K22" s="4"/>
      <c r="L22" s="4"/>
      <c r="M22" s="4"/>
      <c r="N22" s="4"/>
      <c r="O22" s="4"/>
      <c r="P22" s="4"/>
      <c r="Q22" s="4"/>
      <c r="R22" s="4"/>
      <c r="S22" s="4"/>
    </row>
    <row r="23" spans="1:19" x14ac:dyDescent="0.35">
      <c r="C23" s="4"/>
      <c r="D23" s="4"/>
      <c r="E23" s="4"/>
      <c r="F23" s="4"/>
      <c r="G23" s="4"/>
      <c r="H23" s="4"/>
      <c r="I23" s="4"/>
      <c r="J23" s="4"/>
      <c r="K23" s="4"/>
      <c r="L23" s="4"/>
      <c r="M23" s="4"/>
      <c r="N23" s="4"/>
      <c r="O23" s="4"/>
      <c r="P23" s="4"/>
      <c r="Q23" s="4"/>
      <c r="R23" s="4"/>
      <c r="S23" s="4"/>
    </row>
    <row r="24" spans="1:19" x14ac:dyDescent="0.35">
      <c r="C24" s="4"/>
      <c r="D24" s="4"/>
      <c r="E24" s="4"/>
      <c r="F24" s="4"/>
      <c r="G24" s="4"/>
      <c r="H24" s="4"/>
      <c r="I24" s="4"/>
      <c r="J24" s="4"/>
      <c r="K24" s="4"/>
      <c r="L24" s="4"/>
      <c r="M24" s="4"/>
      <c r="N24" s="4"/>
      <c r="O24" s="4"/>
      <c r="P24" s="4"/>
      <c r="Q24" s="4"/>
      <c r="R24" s="4"/>
      <c r="S24" s="4"/>
    </row>
    <row r="25" spans="1:19" x14ac:dyDescent="0.35">
      <c r="A25" s="4"/>
      <c r="B25" s="4"/>
      <c r="C25" s="4"/>
      <c r="D25" s="4"/>
      <c r="E25" s="4"/>
      <c r="F25" s="4"/>
      <c r="G25" s="4"/>
      <c r="H25" s="4"/>
      <c r="I25" s="4"/>
      <c r="J25" s="4"/>
      <c r="K25" s="4"/>
      <c r="L25" s="4"/>
      <c r="M25" s="4"/>
      <c r="N25" s="4"/>
      <c r="O25" s="4"/>
      <c r="P25" s="4"/>
      <c r="Q25" s="4"/>
      <c r="R25" s="4"/>
      <c r="S25" s="4"/>
    </row>
    <row r="26" spans="1:19" x14ac:dyDescent="0.35">
      <c r="A26" s="4"/>
      <c r="B26" s="4"/>
      <c r="C26" s="4"/>
      <c r="D26" s="4"/>
      <c r="E26" s="4"/>
      <c r="F26" s="4"/>
      <c r="G26" s="4"/>
      <c r="H26" s="4"/>
      <c r="I26" s="4"/>
      <c r="J26" s="4"/>
      <c r="K26" s="4"/>
      <c r="L26" s="4"/>
      <c r="M26" s="4"/>
      <c r="N26" s="4"/>
      <c r="O26" s="4"/>
      <c r="P26" s="4"/>
      <c r="Q26" s="4"/>
      <c r="R26" s="4"/>
      <c r="S26" s="4"/>
    </row>
    <row r="27" spans="1:19" x14ac:dyDescent="0.35">
      <c r="A27" s="4"/>
      <c r="B27" s="4"/>
      <c r="C27" s="4"/>
      <c r="D27" s="4"/>
      <c r="E27" s="4"/>
      <c r="F27" s="4"/>
      <c r="G27" s="4"/>
      <c r="H27" s="4"/>
      <c r="I27" s="4"/>
      <c r="J27" s="4"/>
      <c r="K27" s="4"/>
      <c r="L27" s="4"/>
      <c r="M27" s="4"/>
      <c r="N27" s="4"/>
      <c r="O27" s="4"/>
      <c r="P27" s="4"/>
      <c r="Q27" s="4"/>
      <c r="R27" s="4"/>
      <c r="S27" s="4"/>
    </row>
    <row r="28" spans="1:19" x14ac:dyDescent="0.35">
      <c r="A28" s="4"/>
      <c r="B28" s="4"/>
      <c r="C28" s="4"/>
      <c r="D28" s="4"/>
      <c r="E28" s="4"/>
      <c r="F28" s="4"/>
      <c r="G28" s="4"/>
      <c r="H28" s="4"/>
      <c r="I28" s="4"/>
      <c r="J28" s="4"/>
      <c r="K28" s="4"/>
      <c r="L28" s="4"/>
      <c r="M28" s="4"/>
      <c r="N28" s="4"/>
      <c r="O28" s="4"/>
      <c r="P28" s="4"/>
      <c r="Q28" s="4"/>
      <c r="R28" s="4"/>
      <c r="S28" s="4"/>
    </row>
    <row r="29" spans="1:19" x14ac:dyDescent="0.35">
      <c r="A29" s="4"/>
      <c r="B29" s="4"/>
      <c r="C29" s="4"/>
      <c r="D29" s="4"/>
      <c r="E29" s="4"/>
      <c r="F29" s="4"/>
      <c r="G29" s="4"/>
      <c r="H29" s="4"/>
      <c r="I29" s="4"/>
      <c r="J29" s="4"/>
      <c r="K29" s="4"/>
      <c r="L29" s="4"/>
      <c r="M29" s="4"/>
      <c r="N29" s="4"/>
      <c r="O29" s="4"/>
      <c r="P29" s="4"/>
      <c r="Q29" s="4"/>
      <c r="R29" s="4"/>
      <c r="S29" s="4"/>
    </row>
    <row r="30" spans="1:19" x14ac:dyDescent="0.35">
      <c r="A30" s="4"/>
      <c r="B30" s="4"/>
      <c r="C30" s="4"/>
      <c r="D30" s="4"/>
      <c r="E30" s="4"/>
      <c r="F30" s="4"/>
      <c r="G30" s="4"/>
      <c r="H30" s="4"/>
      <c r="I30" s="4"/>
      <c r="J30" s="4"/>
      <c r="K30" s="4"/>
      <c r="L30" s="4"/>
      <c r="M30" s="4"/>
      <c r="N30" s="4"/>
      <c r="O30" s="4"/>
      <c r="P30" s="4"/>
      <c r="Q30" s="4"/>
      <c r="R30" s="4"/>
      <c r="S30" s="4"/>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6758-3825-4B63-B3B1-B2ABE1230289}">
  <sheetPr codeName="Sheet3"/>
  <dimension ref="A1:B8"/>
  <sheetViews>
    <sheetView workbookViewId="0">
      <selection activeCell="E5" sqref="E5"/>
    </sheetView>
  </sheetViews>
  <sheetFormatPr defaultRowHeight="14.5" x14ac:dyDescent="0.35"/>
  <cols>
    <col min="1" max="1" width="20" customWidth="1"/>
    <col min="2" max="2" width="80" customWidth="1"/>
  </cols>
  <sheetData>
    <row r="1" spans="1:2" x14ac:dyDescent="0.35">
      <c r="A1" t="s">
        <v>251</v>
      </c>
      <c r="B1" t="s">
        <v>248</v>
      </c>
    </row>
    <row r="2" spans="1:2" x14ac:dyDescent="0.35">
      <c r="A2" t="s">
        <v>250</v>
      </c>
      <c r="B2" t="s">
        <v>249</v>
      </c>
    </row>
    <row r="3" spans="1:2" x14ac:dyDescent="0.35">
      <c r="A3" t="s">
        <v>248</v>
      </c>
      <c r="B3" t="s">
        <v>247</v>
      </c>
    </row>
    <row r="4" spans="1:2" x14ac:dyDescent="0.35">
      <c r="A4" t="s">
        <v>246</v>
      </c>
      <c r="B4" t="s">
        <v>245</v>
      </c>
    </row>
    <row r="5" spans="1:2" x14ac:dyDescent="0.35">
      <c r="A5" t="s">
        <v>244</v>
      </c>
      <c r="B5" t="s">
        <v>243</v>
      </c>
    </row>
    <row r="6" spans="1:2" x14ac:dyDescent="0.35">
      <c r="A6" t="s">
        <v>242</v>
      </c>
      <c r="B6" t="s">
        <v>241</v>
      </c>
    </row>
    <row r="7" spans="1:2" x14ac:dyDescent="0.35">
      <c r="A7" t="s">
        <v>240</v>
      </c>
      <c r="B7" t="s">
        <v>239</v>
      </c>
    </row>
    <row r="8" spans="1:2" x14ac:dyDescent="0.35">
      <c r="A8" t="s">
        <v>238</v>
      </c>
      <c r="B8"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Saini</dc:creator>
  <cp:lastModifiedBy>Rohit Saini</cp:lastModifiedBy>
  <dcterms:created xsi:type="dcterms:W3CDTF">2025-07-17T09:22:08Z</dcterms:created>
  <dcterms:modified xsi:type="dcterms:W3CDTF">2025-07-19T08:14:54Z</dcterms:modified>
</cp:coreProperties>
</file>