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1" activeTab="1" autoFilterDateGrouping="1"/>
  </bookViews>
  <sheets>
    <sheet xmlns:r="http://schemas.openxmlformats.org/officeDocument/2006/relationships" name="Сводный" sheetId="1" state="visible" r:id="rId1"/>
    <sheet xmlns:r="http://schemas.openxmlformats.org/officeDocument/2006/relationships" name="Колпино Xiaomi" sheetId="2" state="visible" r:id="rId2"/>
    <sheet xmlns:r="http://schemas.openxmlformats.org/officeDocument/2006/relationships" name="Балканский Yota" sheetId="3" state="visible" r:id="rId3"/>
    <sheet xmlns:r="http://schemas.openxmlformats.org/officeDocument/2006/relationships" name="Ветеранов Yota" sheetId="4" state="visible" r:id="rId4"/>
    <sheet xmlns:r="http://schemas.openxmlformats.org/officeDocument/2006/relationships" name="Гулливер Йота" sheetId="5" state="visible" r:id="rId5"/>
    <sheet xmlns:r="http://schemas.openxmlformats.org/officeDocument/2006/relationships" name="Народный Yota" sheetId="6" state="visible" r:id="rId6"/>
    <sheet xmlns:r="http://schemas.openxmlformats.org/officeDocument/2006/relationships" name="Парк Победы Yota" sheetId="7" state="visible" r:id="rId7"/>
    <sheet xmlns:r="http://schemas.openxmlformats.org/officeDocument/2006/relationships" name="Ветеранов 2 Yota" sheetId="8" state="visible" r:id="rId8"/>
    <sheet xmlns:r="http://schemas.openxmlformats.org/officeDocument/2006/relationships" name="Колпино Yota" sheetId="9" state="visible" r:id="rId9"/>
    <sheet xmlns:r="http://schemas.openxmlformats.org/officeDocument/2006/relationships" name="Международный Yota" sheetId="10" state="visible" r:id="rId10"/>
    <sheet xmlns:r="http://schemas.openxmlformats.org/officeDocument/2006/relationships" name="Меркурий Yota (Савушкина)" sheetId="11" state="visible" r:id="rId11"/>
    <sheet xmlns:r="http://schemas.openxmlformats.org/officeDocument/2006/relationships" name="Невский Yota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\ _₽_-;\-* #,##0\ _₽_-;_-* &quot;-&quot;??\ _₽_-;_-@_-"/>
    <numFmt numFmtId="165" formatCode="_-* #,##0\ _₽_-;\-* #,##0\ _₽_-;_-* &quot;-&quot;\ _₽_-;_-@_-"/>
    <numFmt numFmtId="166" formatCode="_-* #,##0.00\ _₽_-;\-* #,##0.00\ _₽_-;_-* &quot;-&quot;??\ _₽_-;_-@_-"/>
  </numFmts>
  <fonts count="6">
    <font>
      <name val="Calibri"/>
      <color theme="1"/>
      <sz val="11"/>
      <scheme val="minor"/>
    </font>
    <font>
      <name val="Calibri"/>
      <b val="1"/>
      <color theme="1"/>
      <sz val="11"/>
      <scheme val="minor"/>
    </font>
    <font>
      <name val="Calibri"/>
      <sz val="11"/>
      <scheme val="minor"/>
    </font>
    <font>
      <name val="Calibri"/>
      <color indexed="2"/>
      <sz val="11"/>
      <scheme val="minor"/>
    </font>
    <font>
      <name val="Arial"/>
      <sz val="10"/>
    </font>
    <font>
      <name val="Calibri"/>
      <color theme="1"/>
      <sz val="11"/>
      <scheme val="minor"/>
    </font>
  </fonts>
  <fills count="9">
    <fill>
      <patternFill/>
    </fill>
    <fill>
      <patternFill patternType="gray125"/>
    </fill>
    <fill>
      <patternFill/>
    </fill>
    <fill>
      <patternFill patternType="solid">
        <fgColor indexed="65"/>
      </patternFill>
    </fill>
    <fill>
      <patternFill patternType="solid">
        <fgColor theme="8" tint="0.5999938962981048"/>
        <bgColor theme="8" tint="0.5999938962981048"/>
      </patternFill>
    </fill>
    <fill>
      <patternFill patternType="solid">
        <fgColor theme="9" tint="0.5999938962981048"/>
        <bgColor theme="9" tint="0.5999938962981048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"/>
        <bgColor theme="8" tint="0.7999816888943144"/>
      </patternFill>
    </fill>
    <fill>
      <patternFill patternType="solid">
        <fgColor rgb="FF00B0F0"/>
        <bgColor rgb="FF00B0F0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5" fillId="2" borderId="0"/>
    <xf numFmtId="166" fontId="5" fillId="2" borderId="0"/>
    <xf numFmtId="41" fontId="5" fillId="2" borderId="0"/>
  </cellStyleXfs>
  <cellXfs count="105">
    <xf numFmtId="0" fontId="0" fillId="0" borderId="0" pivotButton="0" quotePrefix="0" xfId="0"/>
    <xf numFmtId="0" fontId="1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2" fillId="0" borderId="1" pivotButton="0" quotePrefix="0" xfId="0"/>
    <xf numFmtId="0" fontId="0" fillId="0" borderId="3" pivotButton="0" quotePrefix="0" xfId="0"/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2" borderId="5" applyAlignment="1" pivotButton="0" quotePrefix="0" xfId="0">
      <alignment horizontal="center"/>
    </xf>
    <xf numFmtId="0" fontId="0" fillId="0" borderId="8" applyAlignment="1" pivotButton="0" quotePrefix="0" xfId="0">
      <alignment horizontal="right"/>
    </xf>
    <xf numFmtId="0" fontId="0" fillId="0" borderId="10" applyAlignment="1" pivotButton="0" quotePrefix="0" xfId="0">
      <alignment horizontal="right"/>
    </xf>
    <xf numFmtId="0" fontId="1" fillId="4" borderId="11" applyAlignment="1" pivotButton="0" quotePrefix="0" xfId="0">
      <alignment horizontal="left"/>
    </xf>
    <xf numFmtId="0" fontId="4" fillId="5" borderId="13" pivotButton="0" quotePrefix="0" xfId="0"/>
    <xf numFmtId="0" fontId="0" fillId="0" borderId="11" applyAlignment="1" pivotButton="0" quotePrefix="0" xfId="0">
      <alignment horizontal="right"/>
    </xf>
    <xf numFmtId="0" fontId="0" fillId="0" borderId="20" applyAlignment="1" pivotButton="0" quotePrefix="0" xfId="0">
      <alignment horizontal="right"/>
    </xf>
    <xf numFmtId="0" fontId="1" fillId="7" borderId="8" applyAlignment="1" pivotButton="0" quotePrefix="0" xfId="0">
      <alignment horizontal="right"/>
    </xf>
    <xf numFmtId="0" fontId="0" fillId="0" borderId="21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0" borderId="24" applyAlignment="1" pivotButton="0" quotePrefix="0" xfId="0">
      <alignment horizontal="right"/>
    </xf>
    <xf numFmtId="0" fontId="1" fillId="4" borderId="13" applyAlignment="1" pivotButton="0" quotePrefix="0" xfId="0">
      <alignment horizontal="left"/>
    </xf>
    <xf numFmtId="0" fontId="0" fillId="0" borderId="13" applyAlignment="1" pivotButton="0" quotePrefix="0" xfId="0">
      <alignment horizontal="right"/>
    </xf>
    <xf numFmtId="0" fontId="1" fillId="7" borderId="24" applyAlignment="1" pivotButton="0" quotePrefix="0" xfId="0">
      <alignment horizontal="right"/>
    </xf>
    <xf numFmtId="0" fontId="0" fillId="0" borderId="27" pivotButton="0" quotePrefix="0" xfId="0"/>
    <xf numFmtId="0" fontId="0" fillId="0" borderId="28" pivotButton="0" quotePrefix="0" xfId="0"/>
    <xf numFmtId="0" fontId="0" fillId="2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2" borderId="29" pivotButton="0" quotePrefix="0" xfId="0"/>
    <xf numFmtId="0" fontId="0" fillId="2" borderId="30" pivotButton="0" quotePrefix="0" xfId="0"/>
    <xf numFmtId="0" fontId="0" fillId="0" borderId="18" pivotButton="0" quotePrefix="0" xfId="0"/>
    <xf numFmtId="0" fontId="0" fillId="0" borderId="11" pivotButton="0" quotePrefix="0" xfId="0"/>
    <xf numFmtId="0" fontId="0" fillId="2" borderId="18" pivotButton="0" quotePrefix="0" xfId="0"/>
    <xf numFmtId="0" fontId="0" fillId="2" borderId="11" pivotButton="0" quotePrefix="0" xfId="0"/>
    <xf numFmtId="0" fontId="0" fillId="4" borderId="31" pivotButton="0" quotePrefix="0" xfId="0"/>
    <xf numFmtId="0" fontId="0" fillId="4" borderId="20" pivotButton="0" quotePrefix="0" xfId="0"/>
    <xf numFmtId="0" fontId="0" fillId="4" borderId="32" pivotButton="0" quotePrefix="0" xfId="0"/>
    <xf numFmtId="0" fontId="0" fillId="4" borderId="33" pivotButton="0" quotePrefix="0" xfId="0"/>
    <xf numFmtId="0" fontId="0" fillId="5" borderId="34" pivotButton="0" quotePrefix="0" xfId="0"/>
    <xf numFmtId="0" fontId="0" fillId="5" borderId="16" pivotButton="0" quotePrefix="0" xfId="0"/>
    <xf numFmtId="0" fontId="2" fillId="0" borderId="13" applyAlignment="1" pivotButton="0" quotePrefix="0" xfId="0">
      <alignment horizontal="right"/>
    </xf>
    <xf numFmtId="0" fontId="0" fillId="0" borderId="35" pivotButton="0" quotePrefix="0" xfId="0"/>
    <xf numFmtId="0" fontId="0" fillId="0" borderId="10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2" borderId="32" pivotButton="0" quotePrefix="0" xfId="0"/>
    <xf numFmtId="0" fontId="0" fillId="2" borderId="33" pivotButton="0" quotePrefix="0" xfId="0"/>
    <xf numFmtId="0" fontId="0" fillId="0" borderId="34" pivotButton="0" quotePrefix="0" xfId="0"/>
    <xf numFmtId="0" fontId="0" fillId="0" borderId="16" pivotButton="0" quotePrefix="0" xfId="0"/>
    <xf numFmtId="0" fontId="0" fillId="2" borderId="34" pivotButton="0" quotePrefix="0" xfId="0"/>
    <xf numFmtId="0" fontId="0" fillId="2" borderId="16" pivotButton="0" quotePrefix="0" xfId="0"/>
    <xf numFmtId="0" fontId="1" fillId="8" borderId="13" applyAlignment="1" pivotButton="0" quotePrefix="0" xfId="0">
      <alignment horizontal="right"/>
    </xf>
    <xf numFmtId="0" fontId="0" fillId="0" borderId="31" pivotButton="0" quotePrefix="0" xfId="0"/>
    <xf numFmtId="0" fontId="0" fillId="0" borderId="20" pivotButton="0" quotePrefix="0" xfId="0"/>
    <xf numFmtId="0" fontId="0" fillId="4" borderId="34" pivotButton="0" quotePrefix="0" xfId="0"/>
    <xf numFmtId="0" fontId="0" fillId="4" borderId="16" pivotButton="0" quotePrefix="0" xfId="0"/>
    <xf numFmtId="0" fontId="0" fillId="5" borderId="36" pivotButton="0" quotePrefix="0" xfId="0"/>
    <xf numFmtId="0" fontId="0" fillId="5" borderId="37" pivotButton="0" quotePrefix="0" xfId="0"/>
    <xf numFmtId="0" fontId="0" fillId="2" borderId="21" applyAlignment="1" pivotButton="0" quotePrefix="0" xfId="0">
      <alignment horizontal="center"/>
    </xf>
    <xf numFmtId="0" fontId="0" fillId="2" borderId="23" applyAlignment="1" pivotButton="0" quotePrefix="0" xfId="0">
      <alignment horizontal="center"/>
    </xf>
    <xf numFmtId="0" fontId="0" fillId="2" borderId="22" applyAlignment="1" pivotButton="0" quotePrefix="0" xfId="0">
      <alignment horizontal="center"/>
    </xf>
    <xf numFmtId="164" fontId="0" fillId="0" borderId="1" pivotButton="0" quotePrefix="0" xfId="0"/>
    <xf numFmtId="164" fontId="3" fillId="3" borderId="9" applyAlignment="1" pivotButton="0" quotePrefix="0" xfId="1">
      <alignment vertical="center"/>
    </xf>
    <xf numFmtId="164" fontId="0" fillId="3" borderId="9" applyAlignment="1" pivotButton="0" quotePrefix="0" xfId="1">
      <alignment vertical="center"/>
    </xf>
    <xf numFmtId="164" fontId="3" fillId="3" borderId="9" applyAlignment="1" pivotButton="0" quotePrefix="0" xfId="1">
      <alignment horizontal="center" vertical="center"/>
    </xf>
    <xf numFmtId="164" fontId="0" fillId="4" borderId="12" applyAlignment="1" pivotButton="0" quotePrefix="0" xfId="1">
      <alignment vertical="center"/>
    </xf>
    <xf numFmtId="164" fontId="0" fillId="5" borderId="14" applyAlignment="1" pivotButton="0" quotePrefix="0" xfId="1">
      <alignment horizontal="center" vertical="center"/>
    </xf>
    <xf numFmtId="164" fontId="0" fillId="5" borderId="15" applyAlignment="1" pivotButton="0" quotePrefix="0" xfId="1">
      <alignment horizontal="center" vertical="center"/>
    </xf>
    <xf numFmtId="164" fontId="0" fillId="5" borderId="16" applyAlignment="1" pivotButton="0" quotePrefix="0" xfId="1">
      <alignment horizontal="center" vertical="center"/>
    </xf>
    <xf numFmtId="164" fontId="2" fillId="3" borderId="17" applyAlignment="1" pivotButton="0" quotePrefix="0" xfId="1">
      <alignment horizontal="center" vertical="center"/>
    </xf>
    <xf numFmtId="164" fontId="0" fillId="6" borderId="18" applyAlignment="1" pivotButton="0" quotePrefix="0" xfId="1">
      <alignment horizontal="center" vertical="center"/>
    </xf>
    <xf numFmtId="164" fontId="0" fillId="0" borderId="11" pivotButton="0" quotePrefix="0" xfId="0"/>
    <xf numFmtId="164" fontId="0" fillId="6" borderId="19" applyAlignment="1" pivotButton="0" quotePrefix="0" xfId="1">
      <alignment horizontal="center" vertical="center"/>
    </xf>
    <xf numFmtId="164" fontId="0" fillId="2" borderId="11" pivotButton="0" quotePrefix="0" xfId="0"/>
    <xf numFmtId="164" fontId="0" fillId="3" borderId="9" applyAlignment="1" pivotButton="0" quotePrefix="0" xfId="1">
      <alignment horizontal="center" vertical="center"/>
    </xf>
    <xf numFmtId="164" fontId="0" fillId="3" borderId="12" applyAlignment="1" pivotButton="0" quotePrefix="0" xfId="1">
      <alignment horizontal="center" vertical="center"/>
    </xf>
    <xf numFmtId="164" fontId="2" fillId="3" borderId="12" applyAlignment="1" pivotButton="0" quotePrefix="0" xfId="1">
      <alignment horizontal="center" vertical="center"/>
    </xf>
    <xf numFmtId="164" fontId="0" fillId="5" borderId="25" applyAlignment="1" pivotButton="0" quotePrefix="0" xfId="1">
      <alignment horizontal="center" vertical="center"/>
    </xf>
    <xf numFmtId="164" fontId="0" fillId="5" borderId="8" applyAlignment="1" pivotButton="0" quotePrefix="0" xfId="1">
      <alignment horizontal="center" vertical="center"/>
    </xf>
    <xf numFmtId="164" fontId="0" fillId="5" borderId="24" applyAlignment="1" pivotButton="0" quotePrefix="0" xfId="1">
      <alignment horizontal="center" vertical="center"/>
    </xf>
    <xf numFmtId="164" fontId="0" fillId="3" borderId="17" applyAlignment="1" pivotButton="0" quotePrefix="0" xfId="1">
      <alignment horizontal="center" vertical="center"/>
    </xf>
    <xf numFmtId="164" fontId="0" fillId="6" borderId="9" applyAlignment="1" pivotButton="0" quotePrefix="0" xfId="1">
      <alignment horizontal="center" vertical="center"/>
    </xf>
    <xf numFmtId="164" fontId="0" fillId="3" borderId="26" applyAlignment="1" pivotButton="0" quotePrefix="0" xfId="1">
      <alignment horizontal="center" vertical="center"/>
    </xf>
    <xf numFmtId="164" fontId="0" fillId="8" borderId="12" applyAlignment="1" pivotButton="0" quotePrefix="0" xfId="1">
      <alignment vertical="center"/>
    </xf>
    <xf numFmtId="164" fontId="0" fillId="0" borderId="33" pivotButton="0" quotePrefix="0" xfId="0"/>
    <xf numFmtId="164" fontId="0" fillId="2" borderId="33" pivotButton="0" quotePrefix="0" xfId="0"/>
    <xf numFmtId="164" fontId="0" fillId="5" borderId="34" applyAlignment="1" pivotButton="0" quotePrefix="0" xfId="1">
      <alignment horizontal="center" vertical="center"/>
    </xf>
    <xf numFmtId="164" fontId="2" fillId="6" borderId="9" applyAlignment="1" pivotButton="0" quotePrefix="0" xfId="1">
      <alignment horizontal="center" vertical="center"/>
    </xf>
    <xf numFmtId="164" fontId="0" fillId="3" borderId="38" applyAlignment="1" pivotButton="0" quotePrefix="0" xfId="1">
      <alignment vertical="center"/>
    </xf>
    <xf numFmtId="164" fontId="0" fillId="3" borderId="17" applyAlignment="1" pivotButton="0" quotePrefix="0" xfId="1">
      <alignment vertical="center"/>
    </xf>
    <xf numFmtId="164" fontId="0" fillId="5" borderId="36" applyAlignment="1" pivotButton="0" quotePrefix="0" xfId="1">
      <alignment horizontal="center" vertical="center"/>
    </xf>
    <xf numFmtId="164" fontId="0" fillId="5" borderId="37" applyAlignment="1" pivotButton="0" quotePrefix="0" xfId="1">
      <alignment horizontal="center" vertical="center"/>
    </xf>
    <xf numFmtId="165" fontId="3" fillId="6" borderId="9" applyAlignment="1" pivotButton="0" quotePrefix="0" xfId="2">
      <alignment horizontal="center" vertical="center"/>
    </xf>
    <xf numFmtId="0" fontId="0" fillId="0" borderId="0" pivotButton="0" quotePrefix="0" xfId="0"/>
    <xf numFmtId="17" fontId="1" fillId="2" borderId="2" applyAlignment="1" pivotButton="0" quotePrefix="0" xfId="0">
      <alignment horizontal="center"/>
    </xf>
    <xf numFmtId="0" fontId="0" fillId="0" borderId="2" pivotButton="0" quotePrefix="0" xfId="0"/>
    <xf numFmtId="17" fontId="1" fillId="0" borderId="2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17" fontId="1" fillId="0" borderId="39" applyAlignment="1" pivotButton="0" quotePrefix="0" xfId="0">
      <alignment horizontal="center"/>
    </xf>
    <xf numFmtId="0" fontId="0" fillId="0" borderId="23" pivotButton="0" quotePrefix="0" xfId="0"/>
    <xf numFmtId="17" fontId="1" fillId="2" borderId="39" applyAlignment="1" pivotButton="0" quotePrefix="0" xfId="0">
      <alignment horizontal="center"/>
    </xf>
  </cellXfs>
  <cellStyles count="3">
    <cellStyle name="Обычный" xfId="0" builtinId="0"/>
    <cellStyle name="Финансовый" xfId="1" builtinId="3"/>
    <cellStyle name="Финансовый [0]" xfId="2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F10" sqref="F10"/>
    </sheetView>
  </sheetViews>
  <sheetFormatPr baseColWidth="8" defaultRowHeight="15" outlineLevelCol="0"/>
  <cols>
    <col width="27.7109375" customWidth="1" style="101" min="1" max="1"/>
    <col width="10.42578125" bestFit="1" customWidth="1" style="101" min="6" max="6"/>
  </cols>
  <sheetData>
    <row r="1">
      <c r="A1" s="1" t="n">
        <v>2022</v>
      </c>
      <c r="B1" s="2" t="inlineStr">
        <is>
          <t>январь</t>
        </is>
      </c>
      <c r="C1" s="2" t="inlineStr">
        <is>
          <t>февраль</t>
        </is>
      </c>
      <c r="D1" s="2" t="inlineStr">
        <is>
          <t>март</t>
        </is>
      </c>
      <c r="E1" s="2" t="inlineStr">
        <is>
          <t>апрель</t>
        </is>
      </c>
      <c r="F1" s="2" t="inlineStr">
        <is>
          <t>май</t>
        </is>
      </c>
      <c r="G1" s="2" t="inlineStr">
        <is>
          <t>июнь</t>
        </is>
      </c>
      <c r="H1" s="2" t="inlineStr">
        <is>
          <t>июль</t>
        </is>
      </c>
      <c r="I1" s="2" t="inlineStr">
        <is>
          <t>август</t>
        </is>
      </c>
      <c r="J1" s="2" t="inlineStr">
        <is>
          <t>сентябрь</t>
        </is>
      </c>
      <c r="K1" s="2" t="inlineStr">
        <is>
          <t>октябрь</t>
        </is>
      </c>
      <c r="L1" s="2" t="inlineStr">
        <is>
          <t>ноябрь</t>
        </is>
      </c>
      <c r="M1" s="2" t="inlineStr">
        <is>
          <t>декабрь</t>
        </is>
      </c>
      <c r="N1" t="inlineStr">
        <is>
          <t>Итого</t>
        </is>
      </c>
    </row>
    <row r="2">
      <c r="A2" s="3">
        <f>'Колпино Xiaomi'!A1</f>
        <v/>
      </c>
      <c r="B2" s="3">
        <f>'Колпино Xiaomi'!E22</f>
        <v/>
      </c>
      <c r="C2" s="3">
        <f>'Колпино Xiaomi'!G22</f>
        <v/>
      </c>
      <c r="D2" s="3">
        <f>'Колпино Xiaomi'!K22</f>
        <v/>
      </c>
      <c r="E2" s="3">
        <f>'Колпино Xiaomi'!O22</f>
        <v/>
      </c>
      <c r="F2" s="64">
        <f>'Колпино Xiaomi'!S22</f>
        <v/>
      </c>
      <c r="G2" s="3" t="n"/>
      <c r="H2" s="3" t="n"/>
      <c r="I2" s="3" t="n"/>
      <c r="J2" s="3" t="n"/>
      <c r="K2" s="3" t="n"/>
      <c r="L2" s="3" t="n"/>
      <c r="M2" s="3" t="n"/>
      <c r="N2">
        <f>SUM(B2:M2)</f>
        <v/>
      </c>
    </row>
    <row r="3">
      <c r="A3" s="3">
        <f>#REF!</f>
        <v/>
      </c>
      <c r="B3" s="3">
        <f>#REF!</f>
        <v/>
      </c>
      <c r="C3" s="4">
        <f>#REF!</f>
        <v/>
      </c>
      <c r="D3" s="4">
        <f>#REF!</f>
        <v/>
      </c>
      <c r="E3" s="4">
        <f>#REF!</f>
        <v/>
      </c>
      <c r="F3" s="64">
        <f>#REF!</f>
        <v/>
      </c>
      <c r="G3" s="3" t="n"/>
      <c r="H3" s="3" t="n"/>
      <c r="I3" s="3" t="n"/>
      <c r="J3" s="3" t="n"/>
      <c r="K3" s="3" t="n"/>
      <c r="L3" s="3" t="n"/>
      <c r="M3" s="3" t="n"/>
      <c r="N3">
        <f>SUM(B3:M3)</f>
        <v/>
      </c>
    </row>
    <row r="4">
      <c r="A4" s="3">
        <f>'Балканский Yota'!A1</f>
        <v/>
      </c>
      <c r="B4" s="3">
        <f>'Балканский Yota'!G22</f>
        <v/>
      </c>
      <c r="C4" s="3">
        <f>'Балканский Yota'!K22</f>
        <v/>
      </c>
      <c r="D4" s="3">
        <f>'Балканский Yota'!O22</f>
        <v/>
      </c>
      <c r="E4" s="3">
        <f>'Балканский Yota'!S22</f>
        <v/>
      </c>
      <c r="F4" s="64">
        <f>'Балканский Yota'!W22</f>
        <v/>
      </c>
      <c r="G4" s="3" t="n"/>
      <c r="H4" s="3" t="n"/>
      <c r="I4" s="3" t="n"/>
      <c r="J4" s="3" t="n"/>
      <c r="K4" s="3" t="n"/>
      <c r="L4" s="3" t="n"/>
      <c r="M4" s="3" t="n"/>
      <c r="N4">
        <f>SUM(B4:M4)</f>
        <v/>
      </c>
    </row>
    <row r="5">
      <c r="A5" s="3">
        <f>'Ветеранов Yota'!A1</f>
        <v/>
      </c>
      <c r="B5" s="3">
        <f>'Ветеранов Yota'!G22</f>
        <v/>
      </c>
      <c r="C5" s="3">
        <f>'Ветеранов Yota'!K22</f>
        <v/>
      </c>
      <c r="D5" s="3">
        <f>'Ветеранов Yota'!O22</f>
        <v/>
      </c>
      <c r="E5" s="3">
        <f>'Ветеранов Yota'!S22</f>
        <v/>
      </c>
      <c r="F5" s="3">
        <f>'Ветеранов Yota'!W22</f>
        <v/>
      </c>
      <c r="G5" s="3" t="n"/>
      <c r="H5" s="3" t="n"/>
      <c r="I5" s="3" t="n"/>
      <c r="J5" s="3" t="n"/>
      <c r="K5" s="3" t="n"/>
      <c r="L5" s="3" t="n"/>
      <c r="M5" s="3" t="n"/>
      <c r="N5">
        <f>SUM(B5:M5)</f>
        <v/>
      </c>
    </row>
    <row r="6">
      <c r="A6" s="3">
        <f>'Международный Yota'!A1</f>
        <v/>
      </c>
      <c r="B6" s="3">
        <f>'Международный Yota'!G22</f>
        <v/>
      </c>
      <c r="C6" s="3">
        <f>'Международный Yota'!M22</f>
        <v/>
      </c>
      <c r="D6" s="3">
        <f>'Международный Yota'!O22</f>
        <v/>
      </c>
      <c r="E6" s="3">
        <f>'Международный Yota'!S22</f>
        <v/>
      </c>
      <c r="F6" s="64">
        <f>'Международный Yota'!W22</f>
        <v/>
      </c>
      <c r="G6" s="3" t="n"/>
      <c r="H6" s="3" t="n"/>
      <c r="I6" s="3" t="n"/>
      <c r="J6" s="3" t="n"/>
      <c r="K6" s="3" t="n"/>
      <c r="L6" s="3" t="n"/>
      <c r="M6" s="3" t="n"/>
      <c r="N6">
        <f>SUM(B6:M6)</f>
        <v/>
      </c>
    </row>
    <row r="7">
      <c r="A7" s="3">
        <f>'Меркурий Yota (Савушкина)'!A1</f>
        <v/>
      </c>
      <c r="B7" s="3">
        <f>'Меркурий Yota (Савушкина)'!E22</f>
        <v/>
      </c>
      <c r="C7" s="3">
        <f>'Меркурий Yota (Савушкина)'!I22</f>
        <v/>
      </c>
      <c r="D7" s="3">
        <f>'Меркурий Yota (Савушкина)'!M22</f>
        <v/>
      </c>
      <c r="E7" s="3">
        <f>'Меркурий Yota (Савушкина)'!Q22</f>
        <v/>
      </c>
      <c r="F7" s="64">
        <f>'Меркурий Yota (Савушкина)'!U22</f>
        <v/>
      </c>
      <c r="G7" s="3" t="n"/>
      <c r="H7" s="3" t="n"/>
      <c r="I7" s="3" t="n"/>
      <c r="J7" s="3" t="n"/>
      <c r="K7" s="3" t="n"/>
      <c r="L7" s="3" t="n"/>
      <c r="M7" s="3" t="n"/>
      <c r="N7">
        <f>SUM(B7:M7)</f>
        <v/>
      </c>
    </row>
    <row r="8">
      <c r="A8" s="3">
        <f>'Невский Yota'!A1</f>
        <v/>
      </c>
      <c r="B8" s="3">
        <f>'Невский Yota'!E22</f>
        <v/>
      </c>
      <c r="C8" s="3">
        <f>'Невский Yota'!I22</f>
        <v/>
      </c>
      <c r="D8" s="3">
        <f>'Невский Yota'!M22</f>
        <v/>
      </c>
      <c r="E8" s="3">
        <f>'Невский Yota'!Q22</f>
        <v/>
      </c>
      <c r="F8" s="64">
        <f>'Невский Yota'!U22</f>
        <v/>
      </c>
      <c r="G8" s="3" t="n"/>
      <c r="H8" s="3" t="n"/>
      <c r="I8" s="3" t="n"/>
      <c r="J8" s="3" t="n"/>
      <c r="K8" s="3" t="n"/>
      <c r="L8" s="3" t="n"/>
      <c r="M8" s="3" t="n"/>
      <c r="N8">
        <f>SUM(B8:M8)</f>
        <v/>
      </c>
    </row>
    <row r="9">
      <c r="A9" s="3">
        <f>'Парк Победы Yota'!A1</f>
        <v/>
      </c>
      <c r="B9" s="3">
        <f>'Парк Победы Yota'!G22</f>
        <v/>
      </c>
      <c r="C9" s="3">
        <f>'Парк Победы Yota'!K22</f>
        <v/>
      </c>
      <c r="D9" s="3">
        <f>'Парк Победы Yota'!M22</f>
        <v/>
      </c>
      <c r="E9" s="3">
        <f>'Парк Победы Yota'!S22</f>
        <v/>
      </c>
      <c r="F9" s="64">
        <f>'Парк Победы Yota'!W22</f>
        <v/>
      </c>
      <c r="G9" s="3" t="n"/>
      <c r="H9" s="3" t="n"/>
      <c r="I9" s="3" t="n"/>
      <c r="J9" s="3" t="n"/>
      <c r="K9" s="3" t="n"/>
      <c r="L9" s="3" t="n"/>
      <c r="M9" s="3" t="n"/>
      <c r="N9">
        <f>SUM(B9:M9)</f>
        <v/>
      </c>
    </row>
    <row r="10">
      <c r="A10" s="3">
        <f>'Гулливер Йота'!A1</f>
        <v/>
      </c>
      <c r="B10" s="3">
        <f>'Гулливер Йота'!G22</f>
        <v/>
      </c>
      <c r="C10" s="3">
        <f>'Гулливер Йота'!K22</f>
        <v/>
      </c>
      <c r="D10" s="3">
        <f>'Гулливер Йота'!O22</f>
        <v/>
      </c>
      <c r="E10" s="3">
        <f>'Гулливер Йота'!S22</f>
        <v/>
      </c>
      <c r="F10" s="64">
        <f>'Гулливер Йота'!W22</f>
        <v/>
      </c>
      <c r="G10" s="3" t="n"/>
      <c r="H10" s="3" t="n"/>
      <c r="I10" s="3" t="n"/>
      <c r="J10" s="3" t="n"/>
      <c r="K10" s="3" t="n"/>
      <c r="L10" s="3" t="n"/>
      <c r="M10" s="3" t="n"/>
      <c r="N10">
        <f>SUM(B10:M10)</f>
        <v/>
      </c>
    </row>
    <row r="11">
      <c r="A11" s="3">
        <f>'Колпино Yota'!A1</f>
        <v/>
      </c>
      <c r="B11" s="3" t="n"/>
      <c r="C11" s="3" t="n"/>
      <c r="D11" s="3">
        <f>'Колпино Yota'!C22</f>
        <v/>
      </c>
      <c r="E11" s="3">
        <f>'Колпино Yota'!G22</f>
        <v/>
      </c>
      <c r="F11" s="64">
        <f>'Колпино Yota'!K22</f>
        <v/>
      </c>
      <c r="G11" s="3" t="n"/>
      <c r="H11" s="3" t="n"/>
      <c r="I11" s="3" t="n"/>
      <c r="J11" s="3" t="n"/>
      <c r="K11" s="3" t="n"/>
      <c r="L11" s="3" t="n"/>
      <c r="M11" s="3" t="n"/>
      <c r="N11">
        <f>SUM(B11:M11)</f>
        <v/>
      </c>
    </row>
    <row r="12">
      <c r="A12" s="3">
        <f>'Народный Yota'!A1</f>
        <v/>
      </c>
      <c r="B12" s="3">
        <f>'Народный Yota'!G22</f>
        <v/>
      </c>
      <c r="C12" s="3" t="n"/>
      <c r="D12" s="3">
        <f>'Народный Yota'!K22</f>
        <v/>
      </c>
      <c r="E12" s="3">
        <f>'Народный Yota'!O22</f>
        <v/>
      </c>
      <c r="F12" s="3">
        <f>'Народный Yota'!S22</f>
        <v/>
      </c>
      <c r="G12" s="3" t="n"/>
      <c r="H12" s="3" t="n"/>
      <c r="I12" s="3" t="n"/>
      <c r="J12" s="3" t="n"/>
      <c r="K12" s="3" t="n"/>
      <c r="L12" s="3" t="n"/>
      <c r="M12" s="3" t="n"/>
      <c r="N12">
        <f>SUM(B12:M12)</f>
        <v/>
      </c>
    </row>
    <row r="13">
      <c r="A13" s="3">
        <f>'Ветеранов 2 Yota'!A1</f>
        <v/>
      </c>
      <c r="B13" s="3" t="n"/>
      <c r="C13" s="3" t="n"/>
      <c r="D13" s="3" t="n"/>
      <c r="E13" s="3" t="n"/>
      <c r="F13" s="64">
        <f>'Ветеранов 2 Yota'!E22</f>
        <v/>
      </c>
      <c r="G13" s="3" t="n"/>
      <c r="H13" s="3" t="n"/>
      <c r="I13" s="3" t="n"/>
      <c r="J13" s="3" t="n"/>
      <c r="K13" s="3" t="n"/>
      <c r="L13" s="3" t="n"/>
      <c r="M13" s="3" t="n"/>
      <c r="N13">
        <f>SUM(B13:M13)</f>
        <v/>
      </c>
    </row>
    <row r="14">
      <c r="A14" s="3" t="inlineStr">
        <is>
          <t>СПБ Атмосфера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>
        <f>SUM(B14:M14)</f>
        <v/>
      </c>
    </row>
    <row r="15">
      <c r="B15">
        <f>SUM(B2:B14)</f>
        <v/>
      </c>
      <c r="C15">
        <f>SUM(C2:C14)</f>
        <v/>
      </c>
      <c r="D15">
        <f>SUM(D2:D14)</f>
        <v/>
      </c>
      <c r="E15">
        <f>SUM(E2:E14)</f>
        <v/>
      </c>
      <c r="F15">
        <f>SUM(F2:F14)</f>
        <v/>
      </c>
      <c r="N15">
        <f>SUM(B15:M15)</f>
        <v/>
      </c>
    </row>
  </sheetData>
  <pageMargins left="0.7" right="0.7" top="0.75" bottom="0.75" header="0.3" footer="0.3"/>
  <pageSetup orientation="portrait" paperSize="9" firstPageNumber="2147483648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V22"/>
  <sheetViews>
    <sheetView topLeftCell="W1" workbookViewId="0">
      <selection activeCell="AP27" sqref="AP27"/>
    </sheetView>
  </sheetViews>
  <sheetFormatPr baseColWidth="8" defaultRowHeight="15" outlineLevelRow="1" outlineLevelCol="0"/>
  <cols>
    <col width="25.7109375" customWidth="1" style="101" min="1" max="1"/>
    <col width="15" customWidth="1" style="101" min="2" max="2"/>
    <col width="13" customWidth="1" style="101" min="3" max="3"/>
    <col width="9.42578125" bestFit="1" customWidth="1" style="101" min="4" max="4"/>
    <col width="10.42578125" bestFit="1" customWidth="1" style="101" min="5" max="5"/>
    <col width="9.42578125" bestFit="1" customWidth="1" style="101" min="6" max="6"/>
    <col width="10.42578125" bestFit="1" customWidth="1" style="101" min="7" max="7"/>
    <col width="10.42578125" bestFit="1" customWidth="1" style="101" min="9" max="9"/>
    <col width="9.42578125" bestFit="1" customWidth="1" style="101" min="10" max="10"/>
    <col width="10.42578125" bestFit="1" customWidth="1" style="101" min="11" max="11"/>
    <col width="9.42578125" bestFit="1" customWidth="1" style="101" min="12" max="12"/>
    <col width="10.42578125" bestFit="1" customWidth="1" style="101" min="13" max="13"/>
    <col width="9.42578125" bestFit="1" customWidth="1" style="101" min="14" max="14"/>
    <col width="10.42578125" bestFit="1" customWidth="1" style="101" min="15" max="15"/>
    <col width="9.42578125" bestFit="1" customWidth="1" style="101" min="16" max="16"/>
    <col width="10.42578125" bestFit="1" customWidth="1" style="101" min="17" max="21"/>
    <col width="10" bestFit="1" customWidth="1" style="101" min="22" max="22"/>
    <col width="10.42578125" bestFit="1" customWidth="1" style="101" min="23" max="25"/>
    <col width="10.42578125" customWidth="1" style="101" min="27" max="27"/>
    <col width="10.42578125" bestFit="1" customWidth="1" style="101" min="28" max="28"/>
    <col width="10.85546875" customWidth="1" style="101" min="29" max="29"/>
  </cols>
  <sheetData>
    <row r="1" ht="15.75" customHeight="1" s="101" thickBot="1">
      <c r="A1" s="1" t="inlineStr">
        <is>
          <t>СПБ Международный  Yota</t>
        </is>
      </c>
      <c r="B1" s="100" t="inlineStr">
        <is>
          <t>Кейс</t>
        </is>
      </c>
      <c r="D1" s="99" t="inlineStr">
        <is>
          <t>01.01.2022 - план</t>
        </is>
      </c>
      <c r="E1" s="98" t="n"/>
      <c r="F1" s="99" t="inlineStr">
        <is>
          <t>01.01.2022 - факт</t>
        </is>
      </c>
      <c r="G1" s="98" t="n"/>
      <c r="H1" s="99" t="inlineStr">
        <is>
          <t>01.02.2022 - план</t>
        </is>
      </c>
      <c r="I1" s="98" t="n"/>
      <c r="J1" s="99" t="inlineStr">
        <is>
          <t>01.02.2022 - факт</t>
        </is>
      </c>
      <c r="K1" s="98" t="n"/>
      <c r="L1" s="99" t="inlineStr">
        <is>
          <t>01.03.2022 - план</t>
        </is>
      </c>
      <c r="M1" s="98" t="n"/>
      <c r="N1" s="99" t="inlineStr">
        <is>
          <t>01.03.2022 - факт</t>
        </is>
      </c>
      <c r="O1" s="98" t="n"/>
      <c r="P1" s="99" t="inlineStr">
        <is>
          <t>01.04.2022 - план</t>
        </is>
      </c>
      <c r="Q1" s="98" t="n"/>
      <c r="R1" s="99" t="inlineStr">
        <is>
          <t>01.04.2022 факт</t>
        </is>
      </c>
      <c r="S1" s="98" t="n"/>
      <c r="T1" s="99" t="inlineStr">
        <is>
          <t>01.05.2022 план</t>
        </is>
      </c>
      <c r="U1" s="98" t="n"/>
      <c r="V1" s="99" t="inlineStr">
        <is>
          <t>01.05.2022 факт</t>
        </is>
      </c>
      <c r="W1" s="98" t="n"/>
      <c r="X1" s="99" t="inlineStr">
        <is>
          <t>01.06.2022 план</t>
        </is>
      </c>
      <c r="Y1" s="98" t="n"/>
      <c r="Z1" s="97" t="inlineStr">
        <is>
          <t>01.06.2022 факт</t>
        </is>
      </c>
      <c r="AA1" s="98" t="n"/>
      <c r="AB1" s="97" t="inlineStr">
        <is>
          <t>01.07.2022 план</t>
        </is>
      </c>
      <c r="AC1" s="98" t="n"/>
    </row>
    <row r="2" ht="15.75" customHeight="1" s="101" thickBot="1">
      <c r="B2" s="19" t="inlineStr">
        <is>
          <t>Оборот</t>
        </is>
      </c>
      <c r="C2" s="20" t="inlineStr">
        <is>
          <t>Прибыль</t>
        </is>
      </c>
      <c r="D2" s="19" t="inlineStr">
        <is>
          <t>Оборот</t>
        </is>
      </c>
      <c r="E2" s="21" t="inlineStr">
        <is>
          <t>Прибыль</t>
        </is>
      </c>
      <c r="F2" s="19" t="inlineStr">
        <is>
          <t>Оборот</t>
        </is>
      </c>
      <c r="G2" s="21" t="inlineStr">
        <is>
          <t>Прибыль</t>
        </is>
      </c>
      <c r="H2" s="19" t="inlineStr">
        <is>
          <t>Оборот</t>
        </is>
      </c>
      <c r="I2" s="21" t="inlineStr">
        <is>
          <t>Прибыль</t>
        </is>
      </c>
      <c r="J2" s="19" t="inlineStr">
        <is>
          <t>Оборот</t>
        </is>
      </c>
      <c r="K2" s="21" t="inlineStr">
        <is>
          <t>Прибыль</t>
        </is>
      </c>
      <c r="L2" s="19" t="inlineStr">
        <is>
          <t>Оборот</t>
        </is>
      </c>
      <c r="M2" s="21" t="inlineStr">
        <is>
          <t>Прибыль</t>
        </is>
      </c>
      <c r="N2" s="8" t="inlineStr">
        <is>
          <t>Оборот</t>
        </is>
      </c>
      <c r="O2" s="9" t="inlineStr">
        <is>
          <t>Прибыль</t>
        </is>
      </c>
      <c r="P2" s="8" t="inlineStr">
        <is>
          <t>Оборот</t>
        </is>
      </c>
      <c r="Q2" s="9" t="inlineStr">
        <is>
          <t>Прибыль</t>
        </is>
      </c>
      <c r="R2" s="6" t="inlineStr">
        <is>
          <t>Оборот</t>
        </is>
      </c>
      <c r="S2" s="7" t="inlineStr">
        <is>
          <t>Прибыль</t>
        </is>
      </c>
      <c r="T2" s="6" t="inlineStr">
        <is>
          <t>Оборот</t>
        </is>
      </c>
      <c r="U2" s="7" t="inlineStr">
        <is>
          <t>Прибыль</t>
        </is>
      </c>
      <c r="V2" s="6" t="inlineStr">
        <is>
          <t>Оборот</t>
        </is>
      </c>
      <c r="W2" s="7" t="inlineStr">
        <is>
          <t>Прибыль</t>
        </is>
      </c>
      <c r="X2" s="6" t="inlineStr">
        <is>
          <t>Оборот</t>
        </is>
      </c>
      <c r="Y2" s="7" t="inlineStr">
        <is>
          <t>Прибыль</t>
        </is>
      </c>
      <c r="Z2" s="10" t="inlineStr">
        <is>
          <t>Оборот</t>
        </is>
      </c>
      <c r="AA2" s="11" t="inlineStr">
        <is>
          <t>Прибыль</t>
        </is>
      </c>
      <c r="AB2" s="10" t="inlineStr">
        <is>
          <t>Оборот</t>
        </is>
      </c>
      <c r="AC2" s="11" t="inlineStr">
        <is>
          <t>Прибыль</t>
        </is>
      </c>
      <c r="AD2" s="10" t="inlineStr">
        <is>
          <t>Оборот</t>
        </is>
      </c>
      <c r="AE2" s="11" t="inlineStr">
        <is>
          <t>Прибыль</t>
        </is>
      </c>
      <c r="AF2" s="10" t="inlineStr">
        <is>
          <t>Оборот</t>
        </is>
      </c>
      <c r="AG2" s="11" t="inlineStr">
        <is>
          <t>Прибыль</t>
        </is>
      </c>
      <c r="AH2" s="10" t="inlineStr">
        <is>
          <t>Оборот</t>
        </is>
      </c>
      <c r="AI2" s="11" t="inlineStr">
        <is>
          <t>Прибыль</t>
        </is>
      </c>
      <c r="AJ2" s="10" t="inlineStr">
        <is>
          <t>Оборот</t>
        </is>
      </c>
      <c r="AK2" s="11" t="inlineStr">
        <is>
          <t>Прибыль</t>
        </is>
      </c>
      <c r="AL2" s="10" t="inlineStr">
        <is>
          <t>Оборот</t>
        </is>
      </c>
      <c r="AM2" s="11" t="inlineStr">
        <is>
          <t>Прибыль</t>
        </is>
      </c>
      <c r="AN2" s="10" t="inlineStr">
        <is>
          <t>Оборот</t>
        </is>
      </c>
      <c r="AO2" s="11" t="inlineStr">
        <is>
          <t>Прибыль</t>
        </is>
      </c>
      <c r="AP2" s="10" t="inlineStr">
        <is>
          <t>Оборот</t>
        </is>
      </c>
      <c r="AQ2" s="11" t="inlineStr">
        <is>
          <t>Прибыль</t>
        </is>
      </c>
      <c r="AR2" s="10" t="inlineStr">
        <is>
          <t>Оборот</t>
        </is>
      </c>
      <c r="AS2" s="11" t="inlineStr">
        <is>
          <t>Прибыль</t>
        </is>
      </c>
      <c r="AT2" s="10" t="inlineStr">
        <is>
          <t>Оборот</t>
        </is>
      </c>
      <c r="AU2" s="11" t="inlineStr">
        <is>
          <t>Прибыль</t>
        </is>
      </c>
      <c r="AV2" s="10" t="inlineStr">
        <is>
          <t>Оборот</t>
        </is>
      </c>
    </row>
    <row r="3" outlineLevel="1" s="101">
      <c r="A3" s="22" t="inlineStr">
        <is>
          <t>оборудование</t>
        </is>
      </c>
      <c r="B3" s="66" t="n">
        <v>80000</v>
      </c>
      <c r="C3" s="66" t="n">
        <v>40880</v>
      </c>
      <c r="D3" s="65" t="n">
        <v>50000</v>
      </c>
      <c r="E3" s="66">
        <f>D3*0.16</f>
        <v/>
      </c>
      <c r="F3" s="65" t="n">
        <v>27430</v>
      </c>
      <c r="G3" s="66">
        <f>F3*0.16</f>
        <v/>
      </c>
      <c r="H3" s="65" t="n">
        <v>50000</v>
      </c>
      <c r="I3" s="66">
        <f>H3*0.16</f>
        <v/>
      </c>
      <c r="J3" s="65" t="n">
        <v>27400</v>
      </c>
      <c r="K3" s="66">
        <f>J3*0.16</f>
        <v/>
      </c>
      <c r="L3" s="65" t="n">
        <v>20000</v>
      </c>
      <c r="M3" s="66">
        <f>L3*0.16</f>
        <v/>
      </c>
      <c r="N3" s="65" t="n">
        <v>30910</v>
      </c>
      <c r="O3" s="66">
        <f>N3*0.16</f>
        <v/>
      </c>
      <c r="P3" s="65" t="n">
        <v>35000</v>
      </c>
      <c r="Q3" s="66">
        <f>P3*0.16</f>
        <v/>
      </c>
      <c r="R3" s="65" t="n">
        <v>45260</v>
      </c>
      <c r="S3" s="66">
        <f>R3*0.16</f>
        <v/>
      </c>
      <c r="T3" s="65" t="n">
        <v>55000</v>
      </c>
      <c r="U3" s="66">
        <f>T3*0.16</f>
        <v/>
      </c>
      <c r="V3" s="65" t="n">
        <v>57850</v>
      </c>
      <c r="W3" s="66">
        <f>V3*0.16</f>
        <v/>
      </c>
      <c r="X3" s="65" t="n">
        <v>40000</v>
      </c>
      <c r="Y3" s="66">
        <f>X3*0.16</f>
        <v/>
      </c>
      <c r="Z3" s="65" t="n">
        <v>25880</v>
      </c>
      <c r="AA3" s="66">
        <f>Z3*0.16</f>
        <v/>
      </c>
      <c r="AB3" s="65" t="n">
        <v>40000</v>
      </c>
      <c r="AC3" s="66">
        <f>AB3*0.16</f>
        <v/>
      </c>
      <c r="AD3" s="65" t="n">
        <v>40880</v>
      </c>
      <c r="AE3" s="66">
        <f>AD3*0.16</f>
        <v/>
      </c>
      <c r="AF3" s="65" t="n">
        <v>49056</v>
      </c>
      <c r="AG3" s="66">
        <f>AF3*0.16</f>
        <v/>
      </c>
      <c r="AH3" s="65" t="n"/>
      <c r="AI3" s="66">
        <f>AH3*0.16</f>
        <v/>
      </c>
      <c r="AJ3" s="65" t="n"/>
      <c r="AK3" s="66">
        <f>AJ3*0.16</f>
        <v/>
      </c>
      <c r="AL3" s="65" t="n"/>
      <c r="AM3" s="66">
        <f>AL3*0.16</f>
        <v/>
      </c>
      <c r="AN3" s="65" t="n"/>
      <c r="AO3" s="66">
        <f>AN3*0.16</f>
        <v/>
      </c>
      <c r="AP3" s="65" t="n"/>
      <c r="AQ3" s="66">
        <f>AP3*0.16</f>
        <v/>
      </c>
      <c r="AR3" s="65" t="n"/>
      <c r="AS3" s="66">
        <f>AR3*0.16</f>
        <v/>
      </c>
      <c r="AT3" s="65" t="n"/>
      <c r="AU3" s="66">
        <f>AT3*0.16</f>
        <v/>
      </c>
      <c r="AV3" s="65" t="n"/>
    </row>
    <row r="4" outlineLevel="1" s="101">
      <c r="A4" s="22" t="inlineStr">
        <is>
          <t>аксессуары</t>
        </is>
      </c>
      <c r="B4" s="66" t="n">
        <v>5000</v>
      </c>
      <c r="C4" s="66" t="n">
        <v>1187</v>
      </c>
      <c r="D4" s="65" t="n">
        <v>2500</v>
      </c>
      <c r="E4" s="66">
        <f>D4*0.45</f>
        <v/>
      </c>
      <c r="F4" s="65" t="n">
        <v>3879</v>
      </c>
      <c r="G4" s="66">
        <f>F4*0.45</f>
        <v/>
      </c>
      <c r="H4" s="65" t="n">
        <v>2500</v>
      </c>
      <c r="I4" s="66">
        <f>H4*0.45</f>
        <v/>
      </c>
      <c r="J4" s="65" t="n">
        <v>12503</v>
      </c>
      <c r="K4" s="66">
        <f>J4*0.45</f>
        <v/>
      </c>
      <c r="L4" s="65" t="n">
        <v>5000</v>
      </c>
      <c r="M4" s="66">
        <f>L4*0.45</f>
        <v/>
      </c>
      <c r="N4" s="65" t="n">
        <v>8668</v>
      </c>
      <c r="O4" s="66">
        <f>N4*0.45</f>
        <v/>
      </c>
      <c r="P4" s="65" t="n">
        <v>9000</v>
      </c>
      <c r="Q4" s="66">
        <f>P4*0.45</f>
        <v/>
      </c>
      <c r="R4" s="65" t="n">
        <v>2676</v>
      </c>
      <c r="S4" s="66">
        <f>R4*0.45</f>
        <v/>
      </c>
      <c r="T4" s="65" t="n">
        <v>5000</v>
      </c>
      <c r="U4" s="66">
        <f>T4*0.45</f>
        <v/>
      </c>
      <c r="V4" s="65" t="n">
        <v>1108</v>
      </c>
      <c r="W4" s="66">
        <f>V4*0.45</f>
        <v/>
      </c>
      <c r="X4" s="65" t="n">
        <v>5000</v>
      </c>
      <c r="Y4" s="66">
        <f>X4*0.45</f>
        <v/>
      </c>
      <c r="Z4" s="65" t="n">
        <v>789</v>
      </c>
      <c r="AA4" s="66">
        <f>Z4*0.45</f>
        <v/>
      </c>
      <c r="AB4" s="65" t="n">
        <v>5000</v>
      </c>
      <c r="AC4" s="66">
        <f>AB4*0.45</f>
        <v/>
      </c>
      <c r="AD4" s="65" t="n">
        <v>1187</v>
      </c>
      <c r="AE4" s="66">
        <f>AD4*0.45</f>
        <v/>
      </c>
      <c r="AF4" s="65" t="n">
        <v>5000</v>
      </c>
      <c r="AG4" s="66">
        <f>AF4*0.45</f>
        <v/>
      </c>
      <c r="AH4" s="65" t="n"/>
      <c r="AI4" s="66">
        <f>AH4*0.45</f>
        <v/>
      </c>
      <c r="AJ4" s="65" t="n"/>
      <c r="AK4" s="66">
        <f>AJ4*0.45</f>
        <v/>
      </c>
      <c r="AL4" s="65" t="n"/>
      <c r="AM4" s="66">
        <f>AL4*0.45</f>
        <v/>
      </c>
      <c r="AN4" s="65" t="n"/>
      <c r="AO4" s="66">
        <f>AN4*0.45</f>
        <v/>
      </c>
      <c r="AP4" s="65" t="n"/>
      <c r="AQ4" s="66">
        <f>AP4*0.45</f>
        <v/>
      </c>
      <c r="AR4" s="65" t="n"/>
      <c r="AS4" s="66">
        <f>AR4*0.45</f>
        <v/>
      </c>
      <c r="AT4" s="65" t="n"/>
      <c r="AU4" s="66">
        <f>AT4*0.45</f>
        <v/>
      </c>
      <c r="AV4" s="65" t="n"/>
    </row>
    <row r="5" outlineLevel="1" s="101">
      <c r="A5" s="22" t="inlineStr">
        <is>
          <t>СИМ Yota голос</t>
        </is>
      </c>
      <c r="B5" s="77" t="n">
        <v>150</v>
      </c>
      <c r="C5" s="66" t="n">
        <v>54</v>
      </c>
      <c r="D5" s="67" t="n">
        <v>85</v>
      </c>
      <c r="E5" s="66">
        <f>D5*1293</f>
        <v/>
      </c>
      <c r="F5" s="67" t="n">
        <v>58</v>
      </c>
      <c r="G5" s="66">
        <f>F5*1293</f>
        <v/>
      </c>
      <c r="H5" s="67" t="n">
        <v>85</v>
      </c>
      <c r="I5" s="66">
        <f>H5*1293</f>
        <v/>
      </c>
      <c r="J5" s="67" t="n">
        <v>60</v>
      </c>
      <c r="K5" s="66">
        <f>J5*1293</f>
        <v/>
      </c>
      <c r="L5" s="67" t="n">
        <v>70</v>
      </c>
      <c r="M5" s="66">
        <f>L5*1293</f>
        <v/>
      </c>
      <c r="N5" s="67" t="n">
        <v>88</v>
      </c>
      <c r="O5" s="66">
        <f>N5*1293</f>
        <v/>
      </c>
      <c r="P5" s="67" t="n">
        <v>105</v>
      </c>
      <c r="Q5" s="66">
        <f>P5*1293</f>
        <v/>
      </c>
      <c r="R5" s="67" t="n">
        <v>62</v>
      </c>
      <c r="S5" s="66">
        <f>R5*1293</f>
        <v/>
      </c>
      <c r="T5" s="67" t="n">
        <v>85</v>
      </c>
      <c r="U5" s="66">
        <f>T5*1293</f>
        <v/>
      </c>
      <c r="V5" s="67" t="n">
        <v>54</v>
      </c>
      <c r="W5" s="66">
        <f>V5*1293</f>
        <v/>
      </c>
      <c r="X5" s="67" t="n">
        <v>70</v>
      </c>
      <c r="Y5" s="66">
        <f>X5*1293</f>
        <v/>
      </c>
      <c r="Z5" s="67" t="n">
        <v>60</v>
      </c>
      <c r="AA5" s="66">
        <f>Z5*1293</f>
        <v/>
      </c>
      <c r="AB5" s="67" t="n">
        <v>70</v>
      </c>
      <c r="AC5" s="66">
        <f>AB5*1293</f>
        <v/>
      </c>
      <c r="AD5" s="67" t="n">
        <v>54</v>
      </c>
      <c r="AE5" s="66">
        <f>AD5*1293</f>
        <v/>
      </c>
      <c r="AF5" s="67" t="n">
        <v>70</v>
      </c>
      <c r="AG5" s="66">
        <f>AF5*1293</f>
        <v/>
      </c>
      <c r="AH5" s="67" t="n"/>
      <c r="AI5" s="66">
        <f>AH5*1293</f>
        <v/>
      </c>
      <c r="AJ5" s="67" t="n"/>
      <c r="AK5" s="66">
        <f>AJ5*1293</f>
        <v/>
      </c>
      <c r="AL5" s="67" t="n"/>
      <c r="AM5" s="66">
        <f>AL5*1293</f>
        <v/>
      </c>
      <c r="AN5" s="67" t="n"/>
      <c r="AO5" s="66">
        <f>AN5*1293</f>
        <v/>
      </c>
      <c r="AP5" s="67" t="n"/>
      <c r="AQ5" s="66">
        <f>AP5*1293</f>
        <v/>
      </c>
      <c r="AR5" s="67" t="n"/>
      <c r="AS5" s="66">
        <f>AR5*1293</f>
        <v/>
      </c>
      <c r="AT5" s="67" t="n"/>
      <c r="AU5" s="66">
        <f>AT5*1293</f>
        <v/>
      </c>
      <c r="AV5" s="67" t="n"/>
    </row>
    <row r="6" outlineLevel="1" s="101">
      <c r="A6" s="22" t="inlineStr">
        <is>
          <t>СИМ Yota дата</t>
        </is>
      </c>
      <c r="B6" s="66" t="n">
        <v>30</v>
      </c>
      <c r="C6" s="66" t="n">
        <v>19</v>
      </c>
      <c r="D6" s="65" t="n">
        <v>20</v>
      </c>
      <c r="E6" s="66">
        <f>D6*1058</f>
        <v/>
      </c>
      <c r="F6" s="65" t="n">
        <v>10</v>
      </c>
      <c r="G6" s="66">
        <f>F6*1058</f>
        <v/>
      </c>
      <c r="H6" s="65" t="n">
        <v>20</v>
      </c>
      <c r="I6" s="66">
        <f>H6*1058</f>
        <v/>
      </c>
      <c r="J6" s="65" t="n">
        <v>15</v>
      </c>
      <c r="K6" s="66">
        <f>J6*1058</f>
        <v/>
      </c>
      <c r="L6" s="65" t="n">
        <v>20</v>
      </c>
      <c r="M6" s="66">
        <f>L6*1058</f>
        <v/>
      </c>
      <c r="N6" s="65" t="n">
        <v>17</v>
      </c>
      <c r="O6" s="66">
        <f>N6*1058</f>
        <v/>
      </c>
      <c r="P6" s="65" t="n">
        <v>22</v>
      </c>
      <c r="Q6" s="66">
        <f>P6*1058</f>
        <v/>
      </c>
      <c r="R6" s="65" t="n">
        <v>17</v>
      </c>
      <c r="S6" s="66">
        <f>R6*1058</f>
        <v/>
      </c>
      <c r="T6" s="65" t="n">
        <v>30</v>
      </c>
      <c r="U6" s="66">
        <f>T6*1058</f>
        <v/>
      </c>
      <c r="V6" s="65" t="n">
        <v>26</v>
      </c>
      <c r="W6" s="66">
        <f>V6*1058</f>
        <v/>
      </c>
      <c r="X6" s="65" t="n">
        <v>35</v>
      </c>
      <c r="Y6" s="66">
        <f>X6*1058</f>
        <v/>
      </c>
      <c r="Z6" s="65" t="n">
        <v>16</v>
      </c>
      <c r="AA6" s="66">
        <f>Z6*1058</f>
        <v/>
      </c>
      <c r="AB6" s="65" t="n">
        <v>35</v>
      </c>
      <c r="AC6" s="66">
        <f>AB6*1058</f>
        <v/>
      </c>
      <c r="AD6" s="65" t="n">
        <v>19</v>
      </c>
      <c r="AE6" s="66">
        <f>AD6*1058</f>
        <v/>
      </c>
      <c r="AF6" s="65" t="n">
        <v>35</v>
      </c>
      <c r="AG6" s="66">
        <f>AF6*1058</f>
        <v/>
      </c>
      <c r="AH6" s="65" t="n"/>
      <c r="AI6" s="66">
        <f>AH6*1058</f>
        <v/>
      </c>
      <c r="AJ6" s="65" t="n"/>
      <c r="AK6" s="66">
        <f>AJ6*1058</f>
        <v/>
      </c>
      <c r="AL6" s="65" t="n"/>
      <c r="AM6" s="66">
        <f>AL6*1058</f>
        <v/>
      </c>
      <c r="AN6" s="65" t="n"/>
      <c r="AO6" s="66">
        <f>AN6*1058</f>
        <v/>
      </c>
      <c r="AP6" s="65" t="n"/>
      <c r="AQ6" s="66">
        <f>AP6*1058</f>
        <v/>
      </c>
      <c r="AR6" s="65" t="n"/>
      <c r="AS6" s="66">
        <f>AR6*1058</f>
        <v/>
      </c>
      <c r="AT6" s="65" t="n"/>
      <c r="AU6" s="66">
        <f>AT6*1058</f>
        <v/>
      </c>
      <c r="AV6" s="65" t="n"/>
    </row>
    <row r="7" outlineLevel="1" s="101">
      <c r="A7" s="22" t="inlineStr">
        <is>
          <t>Услуги</t>
        </is>
      </c>
      <c r="B7" s="66" t="n">
        <v>9000</v>
      </c>
      <c r="C7" s="66" t="n">
        <v>4325</v>
      </c>
      <c r="D7" s="65" t="n">
        <v>6000</v>
      </c>
      <c r="E7" s="66">
        <f>D7</f>
        <v/>
      </c>
      <c r="F7" s="65" t="n">
        <v>3879</v>
      </c>
      <c r="G7" s="66">
        <f>F7</f>
        <v/>
      </c>
      <c r="H7" s="65" t="n">
        <v>6000</v>
      </c>
      <c r="I7" s="66">
        <f>H7</f>
        <v/>
      </c>
      <c r="J7" s="65" t="n">
        <v>5399</v>
      </c>
      <c r="K7" s="66">
        <f>J7</f>
        <v/>
      </c>
      <c r="L7" s="65" t="n">
        <v>6000</v>
      </c>
      <c r="M7" s="66">
        <f>L7</f>
        <v/>
      </c>
      <c r="N7" s="65" t="n">
        <v>5560</v>
      </c>
      <c r="O7" s="66">
        <f>N7</f>
        <v/>
      </c>
      <c r="P7" s="65" t="n">
        <v>6000</v>
      </c>
      <c r="Q7" s="66">
        <f>P7</f>
        <v/>
      </c>
      <c r="R7" s="65" t="n">
        <v>5263</v>
      </c>
      <c r="S7" s="66">
        <f>R7</f>
        <v/>
      </c>
      <c r="T7" s="65" t="n">
        <v>9000</v>
      </c>
      <c r="U7" s="66">
        <f>T7</f>
        <v/>
      </c>
      <c r="V7" s="65" t="n">
        <v>5114</v>
      </c>
      <c r="W7" s="66">
        <f>V7</f>
        <v/>
      </c>
      <c r="X7" s="65" t="n">
        <v>9000</v>
      </c>
      <c r="Y7" s="66">
        <f>X7</f>
        <v/>
      </c>
      <c r="Z7" s="65" t="n">
        <v>4634</v>
      </c>
      <c r="AA7" s="66">
        <f>Z7</f>
        <v/>
      </c>
      <c r="AB7" s="65" t="n">
        <v>9000</v>
      </c>
      <c r="AC7" s="66">
        <f>AB7</f>
        <v/>
      </c>
      <c r="AD7" s="65" t="n">
        <v>4325</v>
      </c>
      <c r="AE7" s="66">
        <f>AD7</f>
        <v/>
      </c>
      <c r="AF7" s="65" t="n">
        <v>9000</v>
      </c>
      <c r="AG7" s="66">
        <f>AF7</f>
        <v/>
      </c>
      <c r="AH7" s="65" t="n"/>
      <c r="AI7" s="66">
        <f>AH7</f>
        <v/>
      </c>
      <c r="AJ7" s="65" t="n"/>
      <c r="AK7" s="66">
        <f>AJ7</f>
        <v/>
      </c>
      <c r="AL7" s="65" t="n"/>
      <c r="AM7" s="66">
        <f>AL7</f>
        <v/>
      </c>
      <c r="AN7" s="65" t="n"/>
      <c r="AO7" s="66">
        <f>AN7</f>
        <v/>
      </c>
      <c r="AP7" s="65" t="n"/>
      <c r="AQ7" s="66">
        <f>AP7</f>
        <v/>
      </c>
      <c r="AR7" s="65" t="n"/>
      <c r="AS7" s="66">
        <f>AR7</f>
        <v/>
      </c>
      <c r="AT7" s="65" t="n"/>
      <c r="AU7" s="66">
        <f>AT7</f>
        <v/>
      </c>
      <c r="AV7" s="65" t="n"/>
    </row>
    <row r="8" outlineLevel="1" s="101">
      <c r="A8" s="22" t="inlineStr">
        <is>
          <t>Компенсация оператора</t>
        </is>
      </c>
      <c r="B8" s="66" t="n"/>
      <c r="C8" s="66" t="n">
        <v>25423</v>
      </c>
      <c r="D8" s="66" t="n"/>
      <c r="E8" s="66" t="n">
        <v>0</v>
      </c>
      <c r="F8" s="66" t="n"/>
      <c r="G8" s="66" t="n">
        <v>0</v>
      </c>
      <c r="H8" s="66" t="n"/>
      <c r="I8" s="66" t="n">
        <v>0</v>
      </c>
      <c r="J8" s="66" t="n"/>
      <c r="K8" s="66" t="n">
        <v>0</v>
      </c>
      <c r="L8" s="66" t="n"/>
      <c r="M8" s="66" t="n">
        <v>100000</v>
      </c>
      <c r="N8" s="66" t="n"/>
      <c r="O8" s="66" t="n">
        <v>100000</v>
      </c>
      <c r="P8" s="66" t="n"/>
      <c r="Q8" s="66" t="n">
        <v>100000</v>
      </c>
      <c r="R8" s="66" t="n"/>
      <c r="S8" s="66" t="n">
        <v>100000</v>
      </c>
      <c r="T8" s="66" t="n"/>
      <c r="U8" s="66" t="n">
        <v>100000</v>
      </c>
      <c r="V8" s="66" t="n"/>
      <c r="W8" s="66" t="n">
        <v>100000</v>
      </c>
      <c r="X8" s="66" t="n"/>
      <c r="Y8" s="66" t="n">
        <v>100000</v>
      </c>
      <c r="Z8" s="66" t="n"/>
      <c r="AA8" s="66" t="n">
        <v>100000</v>
      </c>
      <c r="AB8" s="66" t="n"/>
      <c r="AC8" s="66" t="n">
        <v>100000</v>
      </c>
      <c r="AD8" s="66" t="n"/>
      <c r="AE8" s="66" t="n">
        <v>100000</v>
      </c>
      <c r="AF8" s="66" t="n"/>
      <c r="AG8" s="66" t="n">
        <v>100000</v>
      </c>
      <c r="AH8" s="66" t="n"/>
      <c r="AI8" s="66" t="n">
        <v>100000</v>
      </c>
      <c r="AJ8" s="66" t="n"/>
      <c r="AK8" s="66" t="n">
        <v>100000</v>
      </c>
      <c r="AL8" s="66" t="n"/>
      <c r="AM8" s="66" t="n">
        <v>100000</v>
      </c>
      <c r="AN8" s="66" t="n"/>
      <c r="AO8" s="66" t="n">
        <v>100000</v>
      </c>
      <c r="AP8" s="66" t="n"/>
      <c r="AQ8" s="66" t="n">
        <v>100000</v>
      </c>
      <c r="AR8" s="66" t="n"/>
      <c r="AS8" s="66" t="n">
        <v>100000</v>
      </c>
      <c r="AT8" s="66" t="n"/>
      <c r="AU8" s="66" t="n">
        <v>100000</v>
      </c>
      <c r="AV8" s="66" t="n"/>
    </row>
    <row r="9" ht="15.75" customHeight="1" s="101" thickBot="1">
      <c r="A9" s="23" t="inlineStr">
        <is>
          <t>Доход, руб.</t>
        </is>
      </c>
      <c r="B9" s="68" t="n"/>
      <c r="C9" s="68">
        <f>SUM(C3:C8)</f>
        <v/>
      </c>
      <c r="D9" s="68" t="n"/>
      <c r="E9" s="68">
        <f>SUM(E3:E8)</f>
        <v/>
      </c>
      <c r="F9" s="68" t="n"/>
      <c r="G9" s="68">
        <f>SUM(G3:G8)</f>
        <v/>
      </c>
      <c r="H9" s="68" t="n"/>
      <c r="I9" s="68">
        <f>SUM(I3:I8)</f>
        <v/>
      </c>
      <c r="J9" s="68" t="n"/>
      <c r="K9" s="68">
        <f>SUM(K3:K8)</f>
        <v/>
      </c>
      <c r="L9" s="68" t="n"/>
      <c r="M9" s="68">
        <f>SUM(M3:M8)</f>
        <v/>
      </c>
      <c r="N9" s="68" t="n"/>
      <c r="O9" s="68">
        <f>SUM(O3:O8)</f>
        <v/>
      </c>
      <c r="P9" s="68" t="n"/>
      <c r="Q9" s="68">
        <f>SUM(Q3:Q8)</f>
        <v/>
      </c>
      <c r="R9" s="68" t="n"/>
      <c r="S9" s="68">
        <f>SUM(S3:S8)</f>
        <v/>
      </c>
      <c r="T9" s="68" t="n"/>
      <c r="U9" s="68">
        <f>SUM(U3:U8)</f>
        <v/>
      </c>
      <c r="V9" s="68" t="n"/>
      <c r="W9" s="68">
        <f>SUM(W3:W8)</f>
        <v/>
      </c>
      <c r="X9" s="68" t="n"/>
      <c r="Y9" s="68">
        <f>SUM(Y3:Y8)</f>
        <v/>
      </c>
      <c r="Z9" s="68" t="n"/>
      <c r="AA9" s="68">
        <f>SUM(AA3:AA8)</f>
        <v/>
      </c>
      <c r="AB9" s="68" t="n"/>
      <c r="AC9" s="68">
        <f>SUM(AC3:AC8)</f>
        <v/>
      </c>
      <c r="AD9" s="68" t="n"/>
      <c r="AE9" s="68">
        <f>SUM(AE3:AE8)</f>
        <v/>
      </c>
      <c r="AF9" s="68" t="n"/>
      <c r="AG9" s="68">
        <f>SUM(AG3:AG8)</f>
        <v/>
      </c>
      <c r="AH9" s="68" t="n"/>
      <c r="AI9" s="68">
        <f>SUM(AI3:AI8)</f>
        <v/>
      </c>
      <c r="AJ9" s="68" t="n"/>
      <c r="AK9" s="68">
        <f>SUM(AK3:AK8)</f>
        <v/>
      </c>
      <c r="AL9" s="68" t="n"/>
      <c r="AM9" s="68">
        <f>SUM(AM3:AM8)</f>
        <v/>
      </c>
      <c r="AN9" s="68" t="n"/>
      <c r="AO9" s="68">
        <f>SUM(AO3:AO8)</f>
        <v/>
      </c>
      <c r="AP9" s="68" t="n"/>
      <c r="AQ9" s="68">
        <f>SUM(AQ3:AQ8)</f>
        <v/>
      </c>
      <c r="AR9" s="68" t="n"/>
      <c r="AS9" s="68">
        <f>SUM(AS3:AS8)</f>
        <v/>
      </c>
      <c r="AT9" s="68" t="n"/>
      <c r="AU9" s="68">
        <f>SUM(AU3:AU8)</f>
        <v/>
      </c>
      <c r="AV9" s="68" t="n"/>
    </row>
    <row r="10" ht="15.75" customHeight="1" s="101" thickBot="1">
      <c r="A10" s="15" t="inlineStr">
        <is>
          <t>Расходы руб.</t>
        </is>
      </c>
      <c r="B10" s="81">
        <f>SUM(B11:B21)</f>
        <v/>
      </c>
      <c r="C10" s="81">
        <f>SUM(C11:C21)</f>
        <v/>
      </c>
      <c r="D10" s="81">
        <f>SUM(D11:D21)</f>
        <v/>
      </c>
      <c r="E10" s="81">
        <f>SUM(E11:E21)</f>
        <v/>
      </c>
      <c r="F10" s="81">
        <f>SUM(F11:F21)</f>
        <v/>
      </c>
      <c r="G10" s="81">
        <f>SUM(G11:G21)</f>
        <v/>
      </c>
      <c r="H10" s="81">
        <f>SUM(H11:H21)</f>
        <v/>
      </c>
      <c r="I10" s="81">
        <f>SUM(I11:I21)</f>
        <v/>
      </c>
      <c r="J10" s="81">
        <f>SUM(J11:J21)</f>
        <v/>
      </c>
      <c r="K10" s="81">
        <f>SUM(K11:K21)</f>
        <v/>
      </c>
      <c r="L10" s="81">
        <f>SUM(L11:L21)</f>
        <v/>
      </c>
      <c r="M10" s="81">
        <f>SUM(M11:M21)</f>
        <v/>
      </c>
      <c r="N10" s="81">
        <f>SUM(N11:N21)</f>
        <v/>
      </c>
      <c r="O10" s="81">
        <f>SUM(O11:O21)</f>
        <v/>
      </c>
      <c r="P10" s="81">
        <f>SUM(P11:P21)</f>
        <v/>
      </c>
      <c r="Q10" s="81">
        <f>SUM(Q11:Q21)</f>
        <v/>
      </c>
      <c r="R10" s="81">
        <f>SUM(R11:R21)</f>
        <v/>
      </c>
      <c r="S10" s="81">
        <f>SUM(S11:S21)</f>
        <v/>
      </c>
      <c r="T10" s="81">
        <f>SUM(T11:T21)</f>
        <v/>
      </c>
      <c r="U10" s="81">
        <f>SUM(U11:U21)</f>
        <v/>
      </c>
      <c r="V10" s="81">
        <f>SUM(V11:V21)</f>
        <v/>
      </c>
      <c r="W10" s="82">
        <f>SUM(W11:W21)</f>
        <v/>
      </c>
      <c r="X10" s="70">
        <f>SUM(X11:X21)</f>
        <v/>
      </c>
      <c r="Y10" s="70">
        <f>SUM(Y11:Y21)</f>
        <v/>
      </c>
      <c r="Z10" s="70">
        <f>SUM(Z11:Z21)</f>
        <v/>
      </c>
      <c r="AA10" s="69">
        <f>SUM(AA11:AA21)</f>
        <v/>
      </c>
      <c r="AB10" s="69">
        <f>SUM(AB11:AB21)</f>
        <v/>
      </c>
      <c r="AC10" s="70">
        <f>SUM(AC11:AC21)</f>
        <v/>
      </c>
      <c r="AD10" s="69">
        <f>SUM(AD11:AD21)</f>
        <v/>
      </c>
      <c r="AE10" s="70">
        <f>SUM(AE11:AE21)</f>
        <v/>
      </c>
      <c r="AF10" s="69">
        <f>SUM(AF11:AF21)</f>
        <v/>
      </c>
      <c r="AG10" s="70">
        <f>SUM(AG11:AG21)</f>
        <v/>
      </c>
      <c r="AH10" s="69">
        <f>SUM(AH11:AH21)</f>
        <v/>
      </c>
      <c r="AI10" s="70">
        <f>SUM(AI11:AI21)</f>
        <v/>
      </c>
      <c r="AJ10" s="69">
        <f>SUM(AJ11:AJ21)</f>
        <v/>
      </c>
      <c r="AK10" s="70">
        <f>SUM(AK11:AK21)</f>
        <v/>
      </c>
      <c r="AL10" s="69">
        <f>SUM(AL11:AL21)</f>
        <v/>
      </c>
      <c r="AM10" s="70">
        <f>SUM(AM11:AM21)</f>
        <v/>
      </c>
      <c r="AN10" s="69">
        <f>SUM(AN11:AN21)</f>
        <v/>
      </c>
      <c r="AO10" s="70">
        <f>SUM(AO11:AO21)</f>
        <v/>
      </c>
      <c r="AP10" s="69">
        <f>SUM(AP11:AP21)</f>
        <v/>
      </c>
      <c r="AQ10" s="70">
        <f>SUM(AQ11:AQ21)</f>
        <v/>
      </c>
      <c r="AR10" s="69">
        <f>SUM(AR11:AR21)</f>
        <v/>
      </c>
      <c r="AS10" s="70">
        <f>SUM(AS11:AS21)</f>
        <v/>
      </c>
      <c r="AT10" s="69">
        <f>SUM(AT11:AT21)</f>
        <v/>
      </c>
      <c r="AU10" s="70">
        <f>SUM(AU11:AU21)</f>
        <v/>
      </c>
      <c r="AV10" s="69">
        <f>SUM(AV11:AV21)</f>
        <v/>
      </c>
    </row>
    <row r="11" outlineLevel="1" s="101">
      <c r="A11" s="24" t="inlineStr">
        <is>
          <t>Аренда</t>
        </is>
      </c>
      <c r="B11" s="83" t="n"/>
      <c r="C11" s="72" t="n">
        <v>40700</v>
      </c>
      <c r="D11" s="72" t="n"/>
      <c r="E11" s="72" t="n">
        <v>40700</v>
      </c>
      <c r="F11" s="72" t="n"/>
      <c r="G11" s="72" t="n">
        <v>40700</v>
      </c>
      <c r="H11" s="72" t="n"/>
      <c r="I11" s="72" t="n">
        <v>40700</v>
      </c>
      <c r="J11" s="72" t="n"/>
      <c r="K11" s="72" t="n">
        <v>18254</v>
      </c>
      <c r="L11" s="72" t="n"/>
      <c r="M11" s="72" t="n">
        <v>18254</v>
      </c>
      <c r="N11" s="72" t="n"/>
      <c r="O11" s="72" t="n">
        <v>40700</v>
      </c>
      <c r="P11" s="72" t="n"/>
      <c r="Q11" s="72" t="n">
        <v>40700</v>
      </c>
      <c r="R11" s="83" t="n"/>
      <c r="S11" s="72" t="n">
        <v>40700</v>
      </c>
      <c r="T11" s="83" t="n"/>
      <c r="U11" s="72" t="n">
        <v>40700</v>
      </c>
      <c r="V11" s="83" t="n"/>
      <c r="W11" s="72" t="n">
        <v>40700</v>
      </c>
      <c r="X11" s="83" t="n"/>
      <c r="Y11" s="72" t="n">
        <v>40700</v>
      </c>
      <c r="Z11" s="83" t="n"/>
      <c r="AA11" s="72" t="n">
        <v>40700</v>
      </c>
      <c r="AB11" s="83" t="n"/>
      <c r="AC11" s="72" t="n">
        <v>40700</v>
      </c>
      <c r="AD11" s="83" t="n"/>
      <c r="AE11" s="72" t="n">
        <v>40700</v>
      </c>
      <c r="AF11" s="83" t="n"/>
      <c r="AG11" s="72" t="n">
        <v>40700</v>
      </c>
      <c r="AH11" s="83" t="n"/>
      <c r="AI11" s="72" t="n">
        <v>40700</v>
      </c>
      <c r="AJ11" s="83" t="n"/>
      <c r="AK11" s="72" t="n">
        <v>40700</v>
      </c>
      <c r="AL11" s="83" t="n"/>
      <c r="AM11" s="72" t="n">
        <v>40700</v>
      </c>
      <c r="AN11" s="83" t="n"/>
      <c r="AO11" s="72" t="n">
        <v>40700</v>
      </c>
      <c r="AP11" s="83" t="n"/>
      <c r="AQ11" s="72" t="n">
        <v>40700</v>
      </c>
      <c r="AR11" s="83" t="n"/>
      <c r="AS11" s="72" t="n">
        <v>40700</v>
      </c>
      <c r="AT11" s="83" t="n"/>
      <c r="AU11" s="72" t="n">
        <v>40700</v>
      </c>
      <c r="AV11" s="83" t="n"/>
    </row>
    <row r="12" outlineLevel="1" s="101">
      <c r="A12" s="24" t="inlineStr">
        <is>
          <t>ЗП продавцов</t>
        </is>
      </c>
      <c r="B12" s="84" t="n"/>
      <c r="C12" s="84">
        <f>500*30+B3*2%+B4*20%+B5*180+B6*100+B7*50%</f>
        <v/>
      </c>
      <c r="D12" s="90" t="n"/>
      <c r="E12" s="90">
        <f>1000*31+D3*2%+D4*20%+D5*180+D6*100+D7*50%</f>
        <v/>
      </c>
      <c r="F12" s="90" t="n"/>
      <c r="G12" s="90" t="n">
        <v>60452</v>
      </c>
      <c r="H12" s="90" t="n"/>
      <c r="I12" s="90">
        <f>1500*31+H3*2%+H4*20%+H5*180+H6*100+H7*50%</f>
        <v/>
      </c>
      <c r="J12" s="90" t="n"/>
      <c r="K12" s="90" t="n">
        <v>67583</v>
      </c>
      <c r="L12" s="90" t="n"/>
      <c r="M12" s="90">
        <f>1500*31+L3*2%+L4*20%+L5*180+L6*100+L7*50%</f>
        <v/>
      </c>
      <c r="N12" s="90" t="n"/>
      <c r="O12" s="90" t="n">
        <v>89900</v>
      </c>
      <c r="P12" s="90" t="n"/>
      <c r="Q12" s="90">
        <f>1500*31+P3*2%+P4*20%+P5*180+P6*100+P7*50%</f>
        <v/>
      </c>
      <c r="R12" s="90" t="n"/>
      <c r="S12" s="90" t="n">
        <v>65260</v>
      </c>
      <c r="T12" s="90" t="n"/>
      <c r="U12" s="90">
        <f>1500*31+T3*2%+T4*20%+T5*180+T6*100+T7*50%</f>
        <v/>
      </c>
      <c r="V12" s="90" t="n"/>
      <c r="W12" s="90" t="n">
        <v>56285</v>
      </c>
      <c r="X12" s="90" t="n"/>
      <c r="Y12" s="90">
        <f>1500*31+X3*2%+X4*20%+X5*180+X6*100+X7*50%</f>
        <v/>
      </c>
      <c r="Z12" s="90" t="n"/>
      <c r="AA12" s="90" t="n">
        <v>51694</v>
      </c>
      <c r="AB12" s="90" t="n"/>
      <c r="AC12" s="90">
        <f>1500*31+AB3*2%+AB4*20%+AB5*180+AB6*100+AB7*50%</f>
        <v/>
      </c>
      <c r="AD12" s="90" t="n"/>
      <c r="AE12" s="90">
        <f>1500*31+AD3*2%+AD4*20%+AD5*180+AD6*100+AD7*50%</f>
        <v/>
      </c>
      <c r="AF12" s="90" t="n"/>
      <c r="AG12" s="90">
        <f>1500*31+AF3*2%+AF4*20%+AF5*180+AF6*100+AF7*50%</f>
        <v/>
      </c>
      <c r="AH12" s="90" t="n"/>
      <c r="AI12" s="90">
        <f>1500*31+AH3*2%+AH4*20%+AH5*180+AH6*100+AH7*50%</f>
        <v/>
      </c>
      <c r="AJ12" s="90" t="n"/>
      <c r="AK12" s="90">
        <f>1500*31+AJ3*2%+AJ4*20%+AJ5*180+AJ6*100+AJ7*50%</f>
        <v/>
      </c>
      <c r="AL12" s="90" t="n"/>
      <c r="AM12" s="90">
        <f>1500*31+AL3*2%+AL4*20%+AL5*180+AL6*100+AL7*50%</f>
        <v/>
      </c>
      <c r="AN12" s="90" t="n"/>
      <c r="AO12" s="90">
        <f>1500*31+AN3*2%+AN4*20%+AN5*180+AN6*100+AN7*50%</f>
        <v/>
      </c>
      <c r="AP12" s="90" t="n"/>
      <c r="AQ12" s="90">
        <f>1500*31+AP3*2%+AP4*20%+AP5*180+AP6*100+AP7*50%</f>
        <v/>
      </c>
      <c r="AR12" s="90" t="n"/>
      <c r="AS12" s="90">
        <f>1500*31+AR3*2%+AR4*20%+AR5*180+AR6*100+AR7*50%</f>
        <v/>
      </c>
      <c r="AT12" s="90" t="n"/>
      <c r="AU12" s="90">
        <f>1500*31+AT3*2%+AT4*20%+AT5*180+AT6*100+AT7*50%</f>
        <v/>
      </c>
      <c r="AV12" s="90" t="n"/>
    </row>
    <row r="13" outlineLevel="1" s="101">
      <c r="A13" s="24" t="inlineStr">
        <is>
          <t>Коммунальные расходы</t>
        </is>
      </c>
      <c r="B13" s="77" t="n"/>
      <c r="C13" s="77" t="n">
        <v>500</v>
      </c>
      <c r="D13" s="77" t="n"/>
      <c r="E13" s="77" t="n">
        <v>500</v>
      </c>
      <c r="F13" s="77" t="n"/>
      <c r="G13" s="77" t="n">
        <v>500</v>
      </c>
      <c r="H13" s="77" t="n"/>
      <c r="I13" s="77" t="n">
        <v>500</v>
      </c>
      <c r="J13" s="77" t="n"/>
      <c r="K13" s="77" t="n">
        <v>500</v>
      </c>
      <c r="L13" s="77" t="n"/>
      <c r="M13" s="77" t="n">
        <v>500</v>
      </c>
      <c r="N13" s="77" t="n"/>
      <c r="O13" s="77" t="n">
        <v>500</v>
      </c>
      <c r="P13" s="77" t="n"/>
      <c r="Q13" s="77" t="n">
        <v>500</v>
      </c>
      <c r="R13" s="77" t="n"/>
      <c r="S13" s="77" t="n">
        <v>500</v>
      </c>
      <c r="T13" s="77" t="n"/>
      <c r="U13" s="77" t="n">
        <v>500</v>
      </c>
      <c r="V13" s="77" t="n"/>
      <c r="W13" s="77" t="n">
        <v>500</v>
      </c>
      <c r="X13" s="77" t="n"/>
      <c r="Y13" s="77" t="n">
        <v>500</v>
      </c>
      <c r="Z13" s="77" t="n"/>
      <c r="AA13" s="77" t="n">
        <v>500</v>
      </c>
      <c r="AB13" s="77" t="n"/>
      <c r="AC13" s="77" t="n">
        <v>500</v>
      </c>
      <c r="AD13" s="77" t="n"/>
      <c r="AE13" s="77" t="n">
        <v>500</v>
      </c>
      <c r="AF13" s="77" t="n"/>
      <c r="AG13" s="77" t="n">
        <v>500</v>
      </c>
      <c r="AH13" s="77" t="n"/>
      <c r="AI13" s="77" t="n">
        <v>500</v>
      </c>
      <c r="AJ13" s="77" t="n"/>
      <c r="AK13" s="77" t="n">
        <v>500</v>
      </c>
      <c r="AL13" s="77" t="n"/>
      <c r="AM13" s="77" t="n">
        <v>500</v>
      </c>
      <c r="AN13" s="77" t="n"/>
      <c r="AO13" s="77" t="n">
        <v>500</v>
      </c>
      <c r="AP13" s="77" t="n"/>
      <c r="AQ13" s="77" t="n">
        <v>500</v>
      </c>
      <c r="AR13" s="77" t="n"/>
      <c r="AS13" s="77" t="n">
        <v>500</v>
      </c>
      <c r="AT13" s="77" t="n"/>
      <c r="AU13" s="77" t="n">
        <v>500</v>
      </c>
      <c r="AV13" s="77" t="n"/>
    </row>
    <row r="14" outlineLevel="1" s="101">
      <c r="A14" s="24" t="inlineStr">
        <is>
          <t>Охрана и безопасность</t>
        </is>
      </c>
      <c r="B14" s="77" t="n"/>
      <c r="C14" s="77" t="n">
        <v>0</v>
      </c>
      <c r="D14" s="77" t="n"/>
      <c r="E14" s="77" t="n">
        <v>0</v>
      </c>
      <c r="F14" s="77" t="n"/>
      <c r="G14" s="77" t="n">
        <v>0</v>
      </c>
      <c r="H14" s="77" t="n"/>
      <c r="I14" s="77" t="n">
        <v>0</v>
      </c>
      <c r="J14" s="77" t="n"/>
      <c r="K14" s="77" t="n">
        <v>0</v>
      </c>
      <c r="L14" s="77" t="n"/>
      <c r="M14" s="77" t="n">
        <v>0</v>
      </c>
      <c r="N14" s="77" t="n"/>
      <c r="O14" s="77" t="n">
        <v>0</v>
      </c>
      <c r="P14" s="77" t="n"/>
      <c r="Q14" s="77" t="n">
        <v>0</v>
      </c>
      <c r="R14" s="77" t="n"/>
      <c r="S14" s="77" t="n">
        <v>0</v>
      </c>
      <c r="T14" s="77" t="n"/>
      <c r="U14" s="77" t="n">
        <v>0</v>
      </c>
      <c r="V14" s="77" t="n"/>
      <c r="W14" s="77" t="n">
        <v>0</v>
      </c>
      <c r="X14" s="77" t="n"/>
      <c r="Y14" s="77" t="n">
        <v>0</v>
      </c>
      <c r="Z14" s="77" t="n"/>
      <c r="AA14" s="77" t="n">
        <v>0</v>
      </c>
      <c r="AB14" s="77" t="n"/>
      <c r="AC14" s="77" t="n">
        <v>0</v>
      </c>
      <c r="AD14" s="77" t="n"/>
      <c r="AE14" s="77" t="n">
        <v>0</v>
      </c>
      <c r="AF14" s="77" t="n"/>
      <c r="AG14" s="77" t="n">
        <v>0</v>
      </c>
      <c r="AH14" s="77" t="n"/>
      <c r="AI14" s="77" t="n">
        <v>0</v>
      </c>
      <c r="AJ14" s="77" t="n"/>
      <c r="AK14" s="77" t="n">
        <v>0</v>
      </c>
      <c r="AL14" s="77" t="n"/>
      <c r="AM14" s="77" t="n">
        <v>0</v>
      </c>
      <c r="AN14" s="77" t="n"/>
      <c r="AO14" s="77" t="n">
        <v>0</v>
      </c>
      <c r="AP14" s="77" t="n"/>
      <c r="AQ14" s="77" t="n">
        <v>0</v>
      </c>
      <c r="AR14" s="77" t="n"/>
      <c r="AS14" s="77" t="n">
        <v>0</v>
      </c>
      <c r="AT14" s="77" t="n"/>
      <c r="AU14" s="77" t="n">
        <v>0</v>
      </c>
      <c r="AV14" s="77" t="n"/>
    </row>
    <row r="15" outlineLevel="1" s="101">
      <c r="A15" s="24" t="inlineStr">
        <is>
          <t>Связь, интернет</t>
        </is>
      </c>
      <c r="B15" s="77" t="n"/>
      <c r="C15" s="77" t="n">
        <v>500</v>
      </c>
      <c r="D15" s="77" t="n"/>
      <c r="E15" s="77" t="n">
        <v>500</v>
      </c>
      <c r="F15" s="77" t="n"/>
      <c r="G15" s="77" t="n">
        <v>500</v>
      </c>
      <c r="H15" s="77" t="n"/>
      <c r="I15" s="77" t="n">
        <v>500</v>
      </c>
      <c r="J15" s="77" t="n"/>
      <c r="K15" s="77" t="n">
        <v>500</v>
      </c>
      <c r="L15" s="77" t="n"/>
      <c r="M15" s="77" t="n">
        <v>500</v>
      </c>
      <c r="N15" s="77" t="n"/>
      <c r="O15" s="77" t="n">
        <v>500</v>
      </c>
      <c r="P15" s="77" t="n"/>
      <c r="Q15" s="77" t="n">
        <v>500</v>
      </c>
      <c r="R15" s="77" t="n"/>
      <c r="S15" s="77" t="n">
        <v>500</v>
      </c>
      <c r="T15" s="77" t="n"/>
      <c r="U15" s="77" t="n">
        <v>500</v>
      </c>
      <c r="V15" s="77" t="n"/>
      <c r="W15" s="77" t="n">
        <v>500</v>
      </c>
      <c r="X15" s="77" t="n"/>
      <c r="Y15" s="77" t="n">
        <v>500</v>
      </c>
      <c r="Z15" s="77" t="n"/>
      <c r="AA15" s="77" t="n">
        <v>500</v>
      </c>
      <c r="AB15" s="77" t="n"/>
      <c r="AC15" s="77" t="n">
        <v>500</v>
      </c>
      <c r="AD15" s="77" t="n"/>
      <c r="AE15" s="77" t="n">
        <v>500</v>
      </c>
      <c r="AF15" s="77" t="n"/>
      <c r="AG15" s="77" t="n">
        <v>500</v>
      </c>
      <c r="AH15" s="77" t="n"/>
      <c r="AI15" s="77" t="n">
        <v>500</v>
      </c>
      <c r="AJ15" s="77" t="n"/>
      <c r="AK15" s="77" t="n">
        <v>500</v>
      </c>
      <c r="AL15" s="77" t="n"/>
      <c r="AM15" s="77" t="n">
        <v>500</v>
      </c>
      <c r="AN15" s="77" t="n"/>
      <c r="AO15" s="77" t="n">
        <v>500</v>
      </c>
      <c r="AP15" s="77" t="n"/>
      <c r="AQ15" s="77" t="n">
        <v>500</v>
      </c>
      <c r="AR15" s="77" t="n"/>
      <c r="AS15" s="77" t="n">
        <v>500</v>
      </c>
      <c r="AT15" s="77" t="n"/>
      <c r="AU15" s="77" t="n">
        <v>500</v>
      </c>
      <c r="AV15" s="77" t="n"/>
    </row>
    <row r="16" outlineLevel="1" s="101">
      <c r="A16" s="24" t="inlineStr">
        <is>
          <t>Хоз. Расходы</t>
        </is>
      </c>
      <c r="B16" s="77" t="n"/>
      <c r="C16" s="77" t="n">
        <v>1000</v>
      </c>
      <c r="D16" s="77" t="n"/>
      <c r="E16" s="77" t="n">
        <v>1000</v>
      </c>
      <c r="F16" s="77" t="n"/>
      <c r="G16" s="77" t="n">
        <v>1000</v>
      </c>
      <c r="H16" s="77" t="n"/>
      <c r="I16" s="77" t="n">
        <v>1000</v>
      </c>
      <c r="J16" s="77" t="n"/>
      <c r="K16" s="77" t="n">
        <v>1000</v>
      </c>
      <c r="L16" s="77" t="n"/>
      <c r="M16" s="77" t="n">
        <v>1000</v>
      </c>
      <c r="N16" s="77" t="n"/>
      <c r="O16" s="77" t="n">
        <v>1000</v>
      </c>
      <c r="P16" s="77" t="n"/>
      <c r="Q16" s="77" t="n">
        <v>1000</v>
      </c>
      <c r="R16" s="77" t="n"/>
      <c r="S16" s="77" t="n">
        <v>1000</v>
      </c>
      <c r="T16" s="77" t="n"/>
      <c r="U16" s="77" t="n">
        <v>1000</v>
      </c>
      <c r="V16" s="77" t="n"/>
      <c r="W16" s="77" t="n">
        <v>1000</v>
      </c>
      <c r="X16" s="77" t="n"/>
      <c r="Y16" s="77" t="n">
        <v>1000</v>
      </c>
      <c r="Z16" s="77" t="n"/>
      <c r="AA16" s="77" t="n">
        <v>1000</v>
      </c>
      <c r="AB16" s="77" t="n"/>
      <c r="AC16" s="77" t="n">
        <v>1000</v>
      </c>
      <c r="AD16" s="77" t="n"/>
      <c r="AE16" s="77" t="n">
        <v>1000</v>
      </c>
      <c r="AF16" s="77" t="n"/>
      <c r="AG16" s="77" t="n">
        <v>1000</v>
      </c>
      <c r="AH16" s="77" t="n"/>
      <c r="AI16" s="77" t="n">
        <v>1000</v>
      </c>
      <c r="AJ16" s="77" t="n"/>
      <c r="AK16" s="77" t="n">
        <v>1000</v>
      </c>
      <c r="AL16" s="77" t="n"/>
      <c r="AM16" s="77" t="n">
        <v>1000</v>
      </c>
      <c r="AN16" s="77" t="n"/>
      <c r="AO16" s="77" t="n">
        <v>1000</v>
      </c>
      <c r="AP16" s="77" t="n"/>
      <c r="AQ16" s="77" t="n">
        <v>1000</v>
      </c>
      <c r="AR16" s="77" t="n"/>
      <c r="AS16" s="77" t="n">
        <v>1000</v>
      </c>
      <c r="AT16" s="77" t="n"/>
      <c r="AU16" s="77" t="n">
        <v>1000</v>
      </c>
      <c r="AV16" s="77" t="n"/>
    </row>
    <row r="17" outlineLevel="1" s="101">
      <c r="A17" s="24" t="inlineStr">
        <is>
          <t>Прочее</t>
        </is>
      </c>
      <c r="B17" s="77" t="n"/>
      <c r="C17" s="77" t="n">
        <v>0</v>
      </c>
      <c r="D17" s="77" t="n"/>
      <c r="E17" s="77" t="n">
        <v>0</v>
      </c>
      <c r="F17" s="77" t="n"/>
      <c r="G17" s="77" t="n">
        <v>0</v>
      </c>
      <c r="H17" s="77" t="n"/>
      <c r="I17" s="77" t="n">
        <v>0</v>
      </c>
      <c r="J17" s="77" t="n"/>
      <c r="K17" s="77" t="n">
        <v>0</v>
      </c>
      <c r="L17" s="77" t="n"/>
      <c r="M17" s="77" t="n">
        <v>0</v>
      </c>
      <c r="N17" s="77" t="n"/>
      <c r="O17" s="77" t="n">
        <v>0</v>
      </c>
      <c r="P17" s="77" t="n"/>
      <c r="Q17" s="77" t="n">
        <v>0</v>
      </c>
      <c r="R17" s="77" t="n"/>
      <c r="S17" s="77" t="n">
        <v>0</v>
      </c>
      <c r="T17" s="77" t="n"/>
      <c r="U17" s="77" t="n">
        <v>0</v>
      </c>
      <c r="V17" s="77" t="n"/>
      <c r="W17" s="77" t="n">
        <v>0</v>
      </c>
      <c r="X17" s="77" t="n"/>
      <c r="Y17" s="77" t="n">
        <v>0</v>
      </c>
      <c r="Z17" s="77" t="n"/>
      <c r="AA17" s="77" t="n">
        <v>0</v>
      </c>
      <c r="AB17" s="77" t="n"/>
      <c r="AC17" s="77" t="n">
        <v>0</v>
      </c>
      <c r="AD17" s="77" t="n"/>
      <c r="AE17" s="77" t="n">
        <v>0</v>
      </c>
      <c r="AF17" s="77" t="n"/>
      <c r="AG17" s="77" t="n">
        <v>0</v>
      </c>
      <c r="AH17" s="77" t="n"/>
      <c r="AI17" s="77" t="n">
        <v>0</v>
      </c>
      <c r="AJ17" s="77" t="n"/>
      <c r="AK17" s="77" t="n">
        <v>0</v>
      </c>
      <c r="AL17" s="77" t="n"/>
      <c r="AM17" s="77" t="n">
        <v>0</v>
      </c>
      <c r="AN17" s="77" t="n"/>
      <c r="AO17" s="77" t="n">
        <v>0</v>
      </c>
      <c r="AP17" s="77" t="n"/>
      <c r="AQ17" s="77" t="n">
        <v>0</v>
      </c>
      <c r="AR17" s="77" t="n"/>
      <c r="AS17" s="77" t="n">
        <v>0</v>
      </c>
      <c r="AT17" s="77" t="n"/>
      <c r="AU17" s="77" t="n">
        <v>0</v>
      </c>
      <c r="AV17" s="77" t="n"/>
    </row>
    <row r="18" outlineLevel="1" s="101">
      <c r="A18" s="24" t="inlineStr">
        <is>
          <t>Эквайринг</t>
        </is>
      </c>
      <c r="B18" s="77" t="n"/>
      <c r="C18" s="77" t="n">
        <v>0</v>
      </c>
      <c r="D18" s="67" t="n">
        <v>16000</v>
      </c>
      <c r="E18" s="77">
        <f>D18*0.02</f>
        <v/>
      </c>
      <c r="F18" s="67" t="n">
        <v>16000</v>
      </c>
      <c r="G18" s="77">
        <f>F18*0.02</f>
        <v/>
      </c>
      <c r="H18" s="67" t="n">
        <v>16000</v>
      </c>
      <c r="I18" s="77">
        <f>H18*0.02</f>
        <v/>
      </c>
      <c r="J18" s="67" t="n">
        <v>16000</v>
      </c>
      <c r="K18" s="77">
        <f>J18*0.02</f>
        <v/>
      </c>
      <c r="L18" s="67" t="n">
        <v>16000</v>
      </c>
      <c r="M18" s="77">
        <f>L18*0.02</f>
        <v/>
      </c>
      <c r="N18" s="67" t="n">
        <v>27413</v>
      </c>
      <c r="O18" s="77">
        <f>N18*0.02</f>
        <v/>
      </c>
      <c r="P18" s="67" t="n">
        <v>16000</v>
      </c>
      <c r="Q18" s="77">
        <f>P18*0.02</f>
        <v/>
      </c>
      <c r="R18" s="67" t="n">
        <v>24442</v>
      </c>
      <c r="S18" s="77">
        <f>R18*0.02</f>
        <v/>
      </c>
      <c r="T18" s="67" t="n">
        <v>120000</v>
      </c>
      <c r="U18" s="77">
        <f>T18*0.02</f>
        <v/>
      </c>
      <c r="V18" s="67" t="n">
        <v>29850</v>
      </c>
      <c r="W18" s="77">
        <f>V18*0.02</f>
        <v/>
      </c>
      <c r="X18" s="67" t="n">
        <v>120000</v>
      </c>
      <c r="Y18" s="77">
        <f>X18*0.02</f>
        <v/>
      </c>
      <c r="Z18" s="67" t="n">
        <v>29850</v>
      </c>
      <c r="AA18" s="77">
        <f>Z18*0.02</f>
        <v/>
      </c>
      <c r="AB18" s="67" t="n">
        <v>120000</v>
      </c>
      <c r="AC18" s="77">
        <f>AB18*0.02</f>
        <v/>
      </c>
      <c r="AD18" s="67" t="n">
        <v>120000</v>
      </c>
      <c r="AE18" s="77">
        <f>AD18*0.02</f>
        <v/>
      </c>
      <c r="AF18" s="67" t="n">
        <v>120000</v>
      </c>
      <c r="AG18" s="77">
        <f>AF18*0.02</f>
        <v/>
      </c>
      <c r="AH18" s="67" t="n">
        <v>120001</v>
      </c>
      <c r="AI18" s="77">
        <f>AH18*0.02</f>
        <v/>
      </c>
      <c r="AJ18" s="67" t="n">
        <v>120001</v>
      </c>
      <c r="AK18" s="77">
        <f>AJ18*0.02</f>
        <v/>
      </c>
      <c r="AL18" s="67" t="n">
        <v>120002</v>
      </c>
      <c r="AM18" s="77">
        <f>AL18*0.02</f>
        <v/>
      </c>
      <c r="AN18" s="67" t="n">
        <v>120002</v>
      </c>
      <c r="AO18" s="77">
        <f>AN18*0.02</f>
        <v/>
      </c>
      <c r="AP18" s="67" t="n">
        <v>120003</v>
      </c>
      <c r="AQ18" s="77">
        <f>AP18*0.02</f>
        <v/>
      </c>
      <c r="AR18" s="67" t="n">
        <v>120003</v>
      </c>
      <c r="AS18" s="77">
        <f>AR18*0.02</f>
        <v/>
      </c>
      <c r="AT18" s="67" t="n">
        <v>120004</v>
      </c>
      <c r="AU18" s="77">
        <f>AT18*0.02</f>
        <v/>
      </c>
      <c r="AV18" s="67" t="n">
        <v>120004</v>
      </c>
    </row>
    <row r="19" outlineLevel="1" s="101">
      <c r="A19" s="24" t="inlineStr">
        <is>
          <t>ЕНВД</t>
        </is>
      </c>
      <c r="B19" s="77" t="n"/>
      <c r="C19" s="77" t="n">
        <v>1292</v>
      </c>
      <c r="D19" s="77" t="n"/>
      <c r="E19" s="77" t="n"/>
      <c r="F19" s="77" t="n"/>
      <c r="G19" s="77" t="n"/>
      <c r="H19" s="77" t="n"/>
      <c r="I19" s="77" t="n"/>
      <c r="J19" s="77" t="n"/>
      <c r="K19" s="77" t="n"/>
      <c r="L19" s="77" t="n"/>
      <c r="M19" s="77" t="n"/>
      <c r="N19" s="77" t="n"/>
      <c r="O19" s="77" t="n"/>
      <c r="P19" s="77" t="n"/>
      <c r="Q19" s="77" t="n"/>
      <c r="R19" s="77" t="n"/>
      <c r="S19" s="77" t="n"/>
      <c r="T19" s="77" t="n"/>
      <c r="U19" s="77" t="n"/>
      <c r="V19" s="77" t="n"/>
      <c r="W19" s="77" t="n"/>
      <c r="X19" s="77" t="n"/>
      <c r="Y19" s="77" t="n"/>
      <c r="Z19" s="77" t="n"/>
      <c r="AA19" s="77" t="n"/>
      <c r="AB19" s="77" t="n"/>
      <c r="AC19" s="77" t="n"/>
      <c r="AD19" s="77" t="n"/>
      <c r="AE19" s="77" t="n"/>
      <c r="AF19" s="77" t="n"/>
      <c r="AG19" s="77" t="n"/>
      <c r="AH19" s="77" t="n"/>
      <c r="AI19" s="77" t="n"/>
      <c r="AJ19" s="77" t="n"/>
      <c r="AK19" s="77" t="n"/>
      <c r="AL19" s="77" t="n"/>
      <c r="AM19" s="77" t="n"/>
      <c r="AN19" s="77" t="n"/>
      <c r="AO19" s="77" t="n"/>
      <c r="AP19" s="77" t="n"/>
      <c r="AQ19" s="77" t="n"/>
      <c r="AR19" s="77" t="n"/>
      <c r="AS19" s="77" t="n"/>
      <c r="AT19" s="77" t="n"/>
      <c r="AU19" s="77" t="n"/>
      <c r="AV19" s="77" t="n"/>
    </row>
    <row r="20" outlineLevel="1" s="101">
      <c r="A20" s="24" t="inlineStr">
        <is>
          <t>Налоги ЗП</t>
        </is>
      </c>
      <c r="B20" s="77" t="n"/>
      <c r="C20" s="77" t="n">
        <v>3870</v>
      </c>
      <c r="D20" s="77" t="n"/>
      <c r="E20" s="77" t="n">
        <v>3870</v>
      </c>
      <c r="F20" s="77" t="n"/>
      <c r="G20" s="77" t="n">
        <v>3870</v>
      </c>
      <c r="H20" s="77" t="n"/>
      <c r="I20" s="77" t="n">
        <v>3870</v>
      </c>
      <c r="J20" s="77" t="n"/>
      <c r="K20" s="77" t="n">
        <v>3870</v>
      </c>
      <c r="L20" s="77" t="n"/>
      <c r="M20" s="77" t="n">
        <v>3870</v>
      </c>
      <c r="N20" s="77" t="n"/>
      <c r="O20" s="77" t="n">
        <v>3870</v>
      </c>
      <c r="P20" s="77" t="n"/>
      <c r="Q20" s="77" t="n">
        <v>3870</v>
      </c>
      <c r="R20" s="77" t="n"/>
      <c r="S20" s="77" t="n">
        <v>3870</v>
      </c>
      <c r="T20" s="77" t="n"/>
      <c r="U20" s="77" t="n">
        <v>3870</v>
      </c>
      <c r="V20" s="77" t="n"/>
      <c r="W20" s="77" t="n">
        <v>3870</v>
      </c>
      <c r="X20" s="77" t="n"/>
      <c r="Y20" s="77" t="n">
        <v>3870</v>
      </c>
      <c r="Z20" s="77" t="n"/>
      <c r="AA20" s="77" t="n">
        <v>3870</v>
      </c>
      <c r="AB20" s="77" t="n"/>
      <c r="AC20" s="77" t="n">
        <v>3870</v>
      </c>
      <c r="AD20" s="77" t="n"/>
      <c r="AE20" s="77" t="n">
        <v>3870</v>
      </c>
      <c r="AF20" s="77" t="n"/>
      <c r="AG20" s="77" t="n">
        <v>3870</v>
      </c>
      <c r="AH20" s="77" t="n"/>
      <c r="AI20" s="77" t="n">
        <v>3870</v>
      </c>
      <c r="AJ20" s="77" t="n"/>
      <c r="AK20" s="77" t="n">
        <v>3870</v>
      </c>
      <c r="AL20" s="77" t="n"/>
      <c r="AM20" s="77" t="n">
        <v>3870</v>
      </c>
      <c r="AN20" s="77" t="n"/>
      <c r="AO20" s="77" t="n">
        <v>3870</v>
      </c>
      <c r="AP20" s="77" t="n"/>
      <c r="AQ20" s="77" t="n">
        <v>3870</v>
      </c>
      <c r="AR20" s="77" t="n"/>
      <c r="AS20" s="77" t="n">
        <v>3870</v>
      </c>
      <c r="AT20" s="77" t="n"/>
      <c r="AU20" s="77" t="n">
        <v>3870</v>
      </c>
      <c r="AV20" s="77" t="n"/>
    </row>
    <row r="21" outlineLevel="1" s="101">
      <c r="A21" s="22" t="inlineStr">
        <is>
          <t>Альтернатива</t>
        </is>
      </c>
      <c r="B21" s="85" t="n"/>
      <c r="C21" s="85" t="n">
        <v>0</v>
      </c>
      <c r="D21" s="85" t="n"/>
      <c r="E21" s="85" t="n">
        <v>0</v>
      </c>
      <c r="F21" s="85" t="n"/>
      <c r="G21" s="85" t="n">
        <v>1162</v>
      </c>
      <c r="H21" s="85" t="n"/>
      <c r="I21" s="85" t="n">
        <v>0</v>
      </c>
      <c r="J21" s="85" t="n"/>
      <c r="K21" s="85" t="n">
        <v>420</v>
      </c>
      <c r="L21" s="85" t="n"/>
      <c r="M21" s="85" t="n">
        <v>0</v>
      </c>
      <c r="N21" s="77" t="n"/>
      <c r="O21" s="77" t="n">
        <v>540</v>
      </c>
      <c r="P21" s="77" t="n"/>
      <c r="Q21" s="77" t="n">
        <v>0</v>
      </c>
      <c r="R21" s="77" t="n"/>
      <c r="S21" s="77" t="n">
        <v>3387</v>
      </c>
      <c r="T21" s="77" t="n"/>
      <c r="U21" s="77" t="n">
        <v>0</v>
      </c>
      <c r="V21" s="77" t="n"/>
      <c r="W21" s="77" t="n">
        <v>4672</v>
      </c>
      <c r="X21" s="77" t="n"/>
      <c r="Y21" s="77" t="n">
        <v>0</v>
      </c>
      <c r="Z21" s="77" t="n"/>
      <c r="AA21" s="77" t="n">
        <v>4672</v>
      </c>
      <c r="AB21" s="77" t="n"/>
      <c r="AC21" s="77" t="n">
        <v>0</v>
      </c>
      <c r="AD21" s="77" t="n"/>
      <c r="AE21" s="77" t="n">
        <v>0</v>
      </c>
      <c r="AF21" s="77" t="n"/>
      <c r="AG21" s="77" t="n">
        <v>0</v>
      </c>
      <c r="AH21" s="77" t="n"/>
      <c r="AI21" s="77" t="n">
        <v>0</v>
      </c>
      <c r="AJ21" s="77" t="n"/>
      <c r="AK21" s="77" t="n">
        <v>0</v>
      </c>
      <c r="AL21" s="77" t="n"/>
      <c r="AM21" s="77" t="n">
        <v>0</v>
      </c>
      <c r="AN21" s="77" t="n"/>
      <c r="AO21" s="77" t="n">
        <v>0</v>
      </c>
      <c r="AP21" s="77" t="n"/>
      <c r="AQ21" s="77" t="n">
        <v>0</v>
      </c>
      <c r="AR21" s="77" t="n"/>
      <c r="AS21" s="77" t="n">
        <v>0</v>
      </c>
      <c r="AT21" s="77" t="n"/>
      <c r="AU21" s="77" t="n">
        <v>0</v>
      </c>
      <c r="AV21" s="77" t="n"/>
    </row>
    <row r="22" ht="15.75" customHeight="1" s="101" thickBot="1">
      <c r="A22" s="25" t="inlineStr">
        <is>
          <t>Общий Итог</t>
        </is>
      </c>
      <c r="B22" s="78" t="n"/>
      <c r="C22" s="78">
        <f>C9-C10</f>
        <v/>
      </c>
      <c r="D22" s="78" t="n"/>
      <c r="E22" s="79">
        <f>E9-E10</f>
        <v/>
      </c>
      <c r="F22" s="78" t="n"/>
      <c r="G22" s="79">
        <f>G9-G10</f>
        <v/>
      </c>
      <c r="H22" s="78" t="n"/>
      <c r="I22" s="79">
        <f>I9-I10</f>
        <v/>
      </c>
      <c r="J22" s="78" t="n"/>
      <c r="K22" s="79">
        <f>K9-K10</f>
        <v/>
      </c>
      <c r="L22" s="78" t="n"/>
      <c r="M22" s="79">
        <f>M9-M10</f>
        <v/>
      </c>
      <c r="N22" s="78" t="n"/>
      <c r="O22" s="79">
        <f>O9-O10</f>
        <v/>
      </c>
      <c r="P22" s="78" t="n"/>
      <c r="Q22" s="79">
        <f>Q9-Q10</f>
        <v/>
      </c>
      <c r="R22" s="78" t="n"/>
      <c r="S22" s="78">
        <f>S9-S10</f>
        <v/>
      </c>
      <c r="T22" s="78" t="n"/>
      <c r="U22" s="78">
        <f>U9-U10</f>
        <v/>
      </c>
      <c r="V22" s="78" t="n"/>
      <c r="W22" s="78">
        <f>W9-W10</f>
        <v/>
      </c>
      <c r="X22" s="78" t="n"/>
      <c r="Y22" s="78">
        <f>Y9-Y10</f>
        <v/>
      </c>
      <c r="Z22" s="78" t="n"/>
      <c r="AA22" s="78">
        <f>AA9-AA10</f>
        <v/>
      </c>
      <c r="AB22" s="78" t="n"/>
      <c r="AC22" s="78">
        <f>AC9-AC10</f>
        <v/>
      </c>
      <c r="AD22" s="78" t="n"/>
      <c r="AE22" s="78">
        <f>AE9-AE10</f>
        <v/>
      </c>
      <c r="AF22" s="78" t="n"/>
      <c r="AG22" s="78">
        <f>AG9-AG10</f>
        <v/>
      </c>
      <c r="AH22" s="78" t="n"/>
      <c r="AI22" s="78">
        <f>AI9-AI10</f>
        <v/>
      </c>
      <c r="AJ22" s="78" t="n"/>
      <c r="AK22" s="78">
        <f>AK9-AK10</f>
        <v/>
      </c>
      <c r="AL22" s="78" t="n"/>
      <c r="AM22" s="78">
        <f>AM9-AM10</f>
        <v/>
      </c>
      <c r="AN22" s="78" t="n"/>
      <c r="AO22" s="78">
        <f>AO9-AO10</f>
        <v/>
      </c>
      <c r="AP22" s="78" t="n"/>
      <c r="AQ22" s="78">
        <f>AQ9-AQ10</f>
        <v/>
      </c>
      <c r="AR22" s="78" t="n"/>
      <c r="AS22" s="78">
        <f>AS9-AS10</f>
        <v/>
      </c>
      <c r="AT22" s="78" t="n"/>
      <c r="AU22" s="78">
        <f>AU9-AU10</f>
        <v/>
      </c>
      <c r="AV22" s="78" t="n"/>
    </row>
  </sheetData>
  <mergeCells count="14">
    <mergeCell ref="B1:C1"/>
    <mergeCell ref="D1:E1"/>
    <mergeCell ref="F1:G1"/>
    <mergeCell ref="H1:I1"/>
    <mergeCell ref="J1:K1"/>
    <mergeCell ref="V1:W1"/>
    <mergeCell ref="X1:Y1"/>
    <mergeCell ref="Z1:AA1"/>
    <mergeCell ref="AB1:AC1"/>
    <mergeCell ref="L1:M1"/>
    <mergeCell ref="N1:O1"/>
    <mergeCell ref="P1:Q1"/>
    <mergeCell ref="R1:S1"/>
    <mergeCell ref="T1:U1"/>
  </mergeCells>
  <pageMargins left="0.7" right="0.7" top="0.75" bottom="0.75" header="0.3" footer="0.3"/>
  <pageSetup orientation="portrait" paperSize="9" firstPageNumber="2147483648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Q22"/>
  <sheetViews>
    <sheetView topLeftCell="R1" workbookViewId="0">
      <selection activeCell="AN27" sqref="AN27"/>
    </sheetView>
  </sheetViews>
  <sheetFormatPr baseColWidth="8" defaultRowHeight="15" outlineLevelRow="1" outlineLevelCol="0"/>
  <cols>
    <col width="25.7109375" customWidth="1" style="101" min="1" max="1"/>
    <col width="15" customWidth="1" style="101" min="2" max="2"/>
    <col width="13" customWidth="1" style="101" min="3" max="3"/>
    <col width="9.42578125" bestFit="1" customWidth="1" style="101" min="4" max="4"/>
    <col width="10.42578125" bestFit="1" customWidth="1" style="101" min="5" max="5"/>
    <col width="10.42578125" bestFit="1" customWidth="1" style="101" min="7" max="7"/>
    <col width="9.42578125" bestFit="1" customWidth="1" style="101" min="8" max="8"/>
    <col width="10.42578125" bestFit="1" customWidth="1" style="101" min="9" max="9"/>
    <col width="9.42578125" bestFit="1" customWidth="1" style="101" min="10" max="10"/>
    <col width="10.42578125" bestFit="1" customWidth="1" style="101" min="11" max="11"/>
    <col width="9.42578125" bestFit="1" customWidth="1" style="101" min="12" max="12"/>
    <col width="10.42578125" bestFit="1" customWidth="1" style="101" min="13" max="13"/>
    <col width="10.42578125" bestFit="1" customWidth="1" style="101" min="15" max="15"/>
    <col width="9.42578125" bestFit="1" customWidth="1" style="101" min="16" max="16"/>
    <col width="10.42578125" bestFit="1" customWidth="1" style="101" min="17" max="17"/>
    <col width="10.42578125" bestFit="1" customWidth="1" style="101" min="19" max="19"/>
    <col width="9.42578125" bestFit="1" customWidth="1" style="101" min="20" max="20"/>
    <col width="10.42578125" bestFit="1" customWidth="1" style="101" min="21" max="21"/>
    <col width="9.42578125" bestFit="1" customWidth="1" style="101" min="22" max="22"/>
    <col width="10.42578125" bestFit="1" customWidth="1" style="101" min="23" max="23"/>
    <col width="10.42578125" bestFit="1" customWidth="1" style="101" min="25" max="25"/>
    <col width="10.42578125" bestFit="1" customWidth="1" style="101" min="27" max="27"/>
  </cols>
  <sheetData>
    <row r="1" ht="15.75" customHeight="1" s="101" thickBot="1">
      <c r="A1" s="1" t="inlineStr">
        <is>
          <t>СПБ Меркурий Yota</t>
        </is>
      </c>
      <c r="B1" s="100" t="inlineStr">
        <is>
          <t>Кейс</t>
        </is>
      </c>
      <c r="D1" s="99" t="inlineStr">
        <is>
          <t>01.01.2022 факт</t>
        </is>
      </c>
      <c r="E1" s="98" t="n"/>
      <c r="F1" s="99" t="inlineStr">
        <is>
          <t>01.02.2022 план</t>
        </is>
      </c>
      <c r="G1" s="98" t="n"/>
      <c r="H1" s="99" t="inlineStr">
        <is>
          <t>01.02.2022 факт</t>
        </is>
      </c>
      <c r="I1" s="98" t="n"/>
      <c r="J1" s="99" t="inlineStr">
        <is>
          <t>01.03.2022 план</t>
        </is>
      </c>
      <c r="K1" s="98" t="n"/>
      <c r="L1" s="99" t="inlineStr">
        <is>
          <t>01.03.2022 факт</t>
        </is>
      </c>
      <c r="M1" s="98" t="n"/>
      <c r="N1" s="99" t="inlineStr">
        <is>
          <t>01.04.2022 план</t>
        </is>
      </c>
      <c r="O1" s="98" t="n"/>
      <c r="P1" s="99" t="inlineStr">
        <is>
          <t>01.04.2022 факт</t>
        </is>
      </c>
      <c r="Q1" s="98" t="n"/>
      <c r="R1" s="99" t="inlineStr">
        <is>
          <t>01.05.2022 план</t>
        </is>
      </c>
      <c r="S1" s="98" t="n"/>
      <c r="T1" s="99" t="inlineStr">
        <is>
          <t>01.05.2022 факт</t>
        </is>
      </c>
      <c r="U1" s="98" t="n"/>
      <c r="V1" s="99" t="inlineStr">
        <is>
          <t>01.06.2022 план</t>
        </is>
      </c>
      <c r="W1" s="98" t="n"/>
      <c r="X1" s="97" t="inlineStr">
        <is>
          <t>01.06.2022 факт</t>
        </is>
      </c>
      <c r="Y1" s="98" t="n"/>
      <c r="Z1" s="97" t="inlineStr">
        <is>
          <t>01.07.2022 план</t>
        </is>
      </c>
      <c r="AA1" s="98" t="n"/>
    </row>
    <row r="2" ht="15.75" customHeight="1" s="101" thickBot="1">
      <c r="B2" s="19" t="inlineStr">
        <is>
          <t>Оборот</t>
        </is>
      </c>
      <c r="C2" s="20" t="inlineStr">
        <is>
          <t>Прибыль</t>
        </is>
      </c>
      <c r="D2" s="19" t="inlineStr">
        <is>
          <t>Оборот</t>
        </is>
      </c>
      <c r="E2" s="21" t="inlineStr">
        <is>
          <t>Прибыль</t>
        </is>
      </c>
      <c r="F2" s="19" t="inlineStr">
        <is>
          <t>Оборот</t>
        </is>
      </c>
      <c r="G2" s="21" t="inlineStr">
        <is>
          <t>Прибыль</t>
        </is>
      </c>
      <c r="H2" s="19" t="inlineStr">
        <is>
          <t>Оборот</t>
        </is>
      </c>
      <c r="I2" s="21" t="inlineStr">
        <is>
          <t>Прибыль</t>
        </is>
      </c>
      <c r="J2" s="19" t="inlineStr">
        <is>
          <t>Оборот</t>
        </is>
      </c>
      <c r="K2" s="21" t="inlineStr">
        <is>
          <t>Прибыль</t>
        </is>
      </c>
      <c r="L2" s="8" t="inlineStr">
        <is>
          <t>Оборот</t>
        </is>
      </c>
      <c r="M2" s="9" t="inlineStr">
        <is>
          <t>Прибыль</t>
        </is>
      </c>
      <c r="N2" s="8" t="inlineStr">
        <is>
          <t>Оборот</t>
        </is>
      </c>
      <c r="O2" s="9" t="inlineStr">
        <is>
          <t>Прибыль</t>
        </is>
      </c>
      <c r="P2" s="6" t="inlineStr">
        <is>
          <t>Оборот</t>
        </is>
      </c>
      <c r="Q2" s="7" t="inlineStr">
        <is>
          <t>Прибыль</t>
        </is>
      </c>
      <c r="R2" s="6" t="inlineStr">
        <is>
          <t>Оборот</t>
        </is>
      </c>
      <c r="S2" s="7" t="inlineStr">
        <is>
          <t>Прибыль</t>
        </is>
      </c>
      <c r="T2" s="6" t="inlineStr">
        <is>
          <t>Оборот</t>
        </is>
      </c>
      <c r="U2" s="7" t="inlineStr">
        <is>
          <t>Прибыль</t>
        </is>
      </c>
      <c r="V2" s="6" t="inlineStr">
        <is>
          <t>Оборот</t>
        </is>
      </c>
      <c r="W2" s="7" t="inlineStr">
        <is>
          <t>Прибыль</t>
        </is>
      </c>
      <c r="X2" s="10" t="inlineStr">
        <is>
          <t>Оборот</t>
        </is>
      </c>
      <c r="Y2" s="11" t="inlineStr">
        <is>
          <t>Прибыль</t>
        </is>
      </c>
      <c r="Z2" s="10" t="inlineStr">
        <is>
          <t>Оборот</t>
        </is>
      </c>
      <c r="AA2" s="11" t="inlineStr">
        <is>
          <t>Прибыль</t>
        </is>
      </c>
      <c r="AB2" s="10" t="inlineStr">
        <is>
          <t>Оборот</t>
        </is>
      </c>
      <c r="AC2" s="11" t="inlineStr">
        <is>
          <t>Прибыль</t>
        </is>
      </c>
      <c r="AD2" s="10" t="inlineStr">
        <is>
          <t>Оборот</t>
        </is>
      </c>
      <c r="AE2" s="11" t="inlineStr">
        <is>
          <t>Прибыль</t>
        </is>
      </c>
      <c r="AF2" s="10" t="inlineStr">
        <is>
          <t>Оборот</t>
        </is>
      </c>
      <c r="AG2" s="11" t="inlineStr">
        <is>
          <t>Прибыль</t>
        </is>
      </c>
      <c r="AH2" s="10" t="inlineStr">
        <is>
          <t>Оборот</t>
        </is>
      </c>
      <c r="AI2" s="11" t="inlineStr">
        <is>
          <t>Прибыль</t>
        </is>
      </c>
      <c r="AJ2" s="10" t="inlineStr">
        <is>
          <t>Оборот</t>
        </is>
      </c>
      <c r="AK2" s="11" t="inlineStr">
        <is>
          <t>Прибыль</t>
        </is>
      </c>
      <c r="AL2" s="10" t="inlineStr">
        <is>
          <t>Оборот</t>
        </is>
      </c>
      <c r="AM2" s="11" t="inlineStr">
        <is>
          <t>Прибыль</t>
        </is>
      </c>
      <c r="AN2" s="10" t="inlineStr">
        <is>
          <t>Оборот</t>
        </is>
      </c>
      <c r="AO2" s="11" t="inlineStr">
        <is>
          <t>Прибыль</t>
        </is>
      </c>
      <c r="AP2" s="10" t="inlineStr">
        <is>
          <t>Оборот</t>
        </is>
      </c>
      <c r="AQ2" s="11" t="inlineStr">
        <is>
          <t>Прибыль</t>
        </is>
      </c>
    </row>
    <row r="3" outlineLevel="1" s="101">
      <c r="A3" s="22" t="inlineStr">
        <is>
          <t>оборудование</t>
        </is>
      </c>
      <c r="B3" s="66" t="n">
        <v>52730</v>
      </c>
      <c r="C3" s="66" t="n">
        <v>53900</v>
      </c>
      <c r="D3" s="65" t="n">
        <v>32380</v>
      </c>
      <c r="E3" s="66">
        <f>D3*0.16</f>
        <v/>
      </c>
      <c r="F3" s="65" t="n">
        <v>50000</v>
      </c>
      <c r="G3" s="66">
        <f>F3*0.16</f>
        <v/>
      </c>
      <c r="H3" s="65" t="n">
        <v>41750</v>
      </c>
      <c r="I3" s="66">
        <f>H3*0.16</f>
        <v/>
      </c>
      <c r="J3" s="65" t="n">
        <v>20000</v>
      </c>
      <c r="K3" s="66">
        <f>J3*0.16</f>
        <v/>
      </c>
      <c r="L3" s="65" t="n">
        <v>18340</v>
      </c>
      <c r="M3" s="66">
        <f>L3*0.16</f>
        <v/>
      </c>
      <c r="N3" s="65" t="n">
        <v>25000</v>
      </c>
      <c r="O3" s="66">
        <f>N3*0.16</f>
        <v/>
      </c>
      <c r="P3" s="65" t="n">
        <v>44870</v>
      </c>
      <c r="Q3" s="66">
        <f>P3*0.16</f>
        <v/>
      </c>
      <c r="R3" s="65" t="n">
        <v>55000</v>
      </c>
      <c r="S3" s="66">
        <f>R3*0.16</f>
        <v/>
      </c>
      <c r="T3" s="65" t="n">
        <v>63820</v>
      </c>
      <c r="U3" s="66">
        <f>T3*0.16</f>
        <v/>
      </c>
      <c r="V3" s="65" t="n">
        <v>75000</v>
      </c>
      <c r="W3" s="66">
        <f>V3*0.16</f>
        <v/>
      </c>
      <c r="X3" s="65" t="n">
        <v>39500</v>
      </c>
      <c r="Y3" s="66">
        <f>X3*0.16</f>
        <v/>
      </c>
      <c r="Z3" s="65" t="n">
        <v>75000</v>
      </c>
      <c r="AA3" s="66">
        <f>Z3*0.16</f>
        <v/>
      </c>
      <c r="AB3" s="65" t="n">
        <v>53900</v>
      </c>
      <c r="AC3" s="66">
        <f>AB3*0.16</f>
        <v/>
      </c>
      <c r="AD3" s="65" t="n">
        <v>75000</v>
      </c>
      <c r="AE3" s="66">
        <f>AD3*0.16</f>
        <v/>
      </c>
      <c r="AF3" s="65" t="n"/>
      <c r="AG3" s="66">
        <f>AF3*0.16</f>
        <v/>
      </c>
      <c r="AH3" s="65" t="n"/>
      <c r="AI3" s="66">
        <f>AH3*0.16</f>
        <v/>
      </c>
      <c r="AJ3" s="65" t="n"/>
      <c r="AK3" s="66">
        <f>AJ3*0.16</f>
        <v/>
      </c>
      <c r="AL3" s="65" t="n"/>
      <c r="AM3" s="66">
        <f>AL3*0.16</f>
        <v/>
      </c>
      <c r="AN3" s="65" t="n"/>
      <c r="AO3" s="66">
        <f>AN3*0.16</f>
        <v/>
      </c>
      <c r="AP3" s="65" t="n"/>
      <c r="AQ3" s="66">
        <f>AP3*0.16</f>
        <v/>
      </c>
    </row>
    <row r="4" outlineLevel="1" s="101">
      <c r="A4" s="22" t="inlineStr">
        <is>
          <t>аксессуары</t>
        </is>
      </c>
      <c r="B4" s="66" t="n">
        <v>2500</v>
      </c>
      <c r="C4" s="66" t="n">
        <v>6400</v>
      </c>
      <c r="D4" s="65" t="n">
        <v>2388</v>
      </c>
      <c r="E4" s="66">
        <f>D4*0.45</f>
        <v/>
      </c>
      <c r="F4" s="65" t="n">
        <v>5000</v>
      </c>
      <c r="G4" s="66">
        <f>F4*0.45</f>
        <v/>
      </c>
      <c r="H4" s="65" t="n">
        <v>4117</v>
      </c>
      <c r="I4" s="66">
        <f>H4*0.45</f>
        <v/>
      </c>
      <c r="J4" s="65" t="n">
        <v>5000</v>
      </c>
      <c r="K4" s="66">
        <f>J4*0.45</f>
        <v/>
      </c>
      <c r="L4" s="65" t="n">
        <v>2426</v>
      </c>
      <c r="M4" s="66">
        <f>L4*0.45</f>
        <v/>
      </c>
      <c r="N4" s="65" t="n">
        <v>5000</v>
      </c>
      <c r="O4" s="66">
        <f>N4*0.45</f>
        <v/>
      </c>
      <c r="P4" s="65" t="n">
        <v>6427</v>
      </c>
      <c r="Q4" s="66">
        <f>P4*0.45</f>
        <v/>
      </c>
      <c r="R4" s="65" t="n">
        <v>5000</v>
      </c>
      <c r="S4" s="66">
        <f>R4*0.45</f>
        <v/>
      </c>
      <c r="T4" s="65" t="n">
        <v>6976</v>
      </c>
      <c r="U4" s="66">
        <f>T4*0.45</f>
        <v/>
      </c>
      <c r="V4" s="65" t="n">
        <v>5000</v>
      </c>
      <c r="W4" s="66">
        <f>V4*0.45</f>
        <v/>
      </c>
      <c r="X4" s="65" t="n">
        <v>3120</v>
      </c>
      <c r="Y4" s="66">
        <f>X4*0.45</f>
        <v/>
      </c>
      <c r="Z4" s="65" t="n">
        <v>5000</v>
      </c>
      <c r="AA4" s="66">
        <f>Z4*0.45</f>
        <v/>
      </c>
      <c r="AB4" s="65" t="n">
        <v>6400</v>
      </c>
      <c r="AC4" s="66">
        <f>AB4*0.45</f>
        <v/>
      </c>
      <c r="AD4" s="65" t="n">
        <v>7680</v>
      </c>
      <c r="AE4" s="66">
        <f>AD4*0.45</f>
        <v/>
      </c>
      <c r="AF4" s="65" t="n"/>
      <c r="AG4" s="66">
        <f>AF4*0.45</f>
        <v/>
      </c>
      <c r="AH4" s="65" t="n"/>
      <c r="AI4" s="66">
        <f>AH4*0.45</f>
        <v/>
      </c>
      <c r="AJ4" s="65" t="n"/>
      <c r="AK4" s="66">
        <f>AJ4*0.45</f>
        <v/>
      </c>
      <c r="AL4" s="65" t="n"/>
      <c r="AM4" s="66">
        <f>AL4*0.45</f>
        <v/>
      </c>
      <c r="AN4" s="65" t="n"/>
      <c r="AO4" s="66">
        <f>AN4*0.45</f>
        <v/>
      </c>
      <c r="AP4" s="65" t="n"/>
      <c r="AQ4" s="66">
        <f>AP4*0.45</f>
        <v/>
      </c>
    </row>
    <row r="5" outlineLevel="1" s="101">
      <c r="A5" s="22" t="inlineStr">
        <is>
          <t>СИМ Yota голос</t>
        </is>
      </c>
      <c r="B5" s="77" t="n">
        <v>58</v>
      </c>
      <c r="C5" s="66" t="n">
        <v>87</v>
      </c>
      <c r="D5" s="67" t="n">
        <v>62</v>
      </c>
      <c r="E5" s="66">
        <f>D5*1293</f>
        <v/>
      </c>
      <c r="F5" s="67" t="n">
        <v>65</v>
      </c>
      <c r="G5" s="66">
        <f>F5*1293</f>
        <v/>
      </c>
      <c r="H5" s="67" t="n">
        <v>64</v>
      </c>
      <c r="I5" s="66">
        <f>H5*1293</f>
        <v/>
      </c>
      <c r="J5" s="67" t="n">
        <v>65</v>
      </c>
      <c r="K5" s="66">
        <f>J5*1293</f>
        <v/>
      </c>
      <c r="L5" s="67" t="n">
        <v>91</v>
      </c>
      <c r="M5" s="66">
        <f>L5*1293</f>
        <v/>
      </c>
      <c r="N5" s="67" t="n">
        <v>110</v>
      </c>
      <c r="O5" s="66">
        <f>N5*1293</f>
        <v/>
      </c>
      <c r="P5" s="67" t="n">
        <v>66</v>
      </c>
      <c r="Q5" s="66">
        <f>P5*1293</f>
        <v/>
      </c>
      <c r="R5" s="67" t="n">
        <v>85</v>
      </c>
      <c r="S5" s="66">
        <f>R5*1293</f>
        <v/>
      </c>
      <c r="T5" s="67" t="n">
        <v>76</v>
      </c>
      <c r="U5" s="66">
        <f>T5*1293</f>
        <v/>
      </c>
      <c r="V5" s="67" t="n">
        <v>85</v>
      </c>
      <c r="W5" s="66">
        <f>V5*1293</f>
        <v/>
      </c>
      <c r="X5" s="67" t="n">
        <v>67</v>
      </c>
      <c r="Y5" s="66">
        <f>X5*1293</f>
        <v/>
      </c>
      <c r="Z5" s="67" t="n">
        <v>85</v>
      </c>
      <c r="AA5" s="66">
        <f>Z5*1293</f>
        <v/>
      </c>
      <c r="AB5" s="67" t="n">
        <v>87</v>
      </c>
      <c r="AC5" s="66">
        <f>AB5*1293</f>
        <v/>
      </c>
      <c r="AD5" s="67" t="n">
        <v>104.4</v>
      </c>
      <c r="AE5" s="66">
        <f>AD5*1293</f>
        <v/>
      </c>
      <c r="AF5" s="67" t="n"/>
      <c r="AG5" s="66">
        <f>AF5*1293</f>
        <v/>
      </c>
      <c r="AH5" s="67" t="n"/>
      <c r="AI5" s="66">
        <f>AH5*1293</f>
        <v/>
      </c>
      <c r="AJ5" s="67" t="n"/>
      <c r="AK5" s="66">
        <f>AJ5*1293</f>
        <v/>
      </c>
      <c r="AL5" s="67" t="n"/>
      <c r="AM5" s="66">
        <f>AL5*1293</f>
        <v/>
      </c>
      <c r="AN5" s="67" t="n"/>
      <c r="AO5" s="66">
        <f>AN5*1293</f>
        <v/>
      </c>
      <c r="AP5" s="67" t="n"/>
      <c r="AQ5" s="66">
        <f>AP5*1293</f>
        <v/>
      </c>
    </row>
    <row r="6" outlineLevel="1" s="101">
      <c r="A6" s="22" t="inlineStr">
        <is>
          <t>СИМ Yota дата</t>
        </is>
      </c>
      <c r="B6" s="66" t="n">
        <v>22</v>
      </c>
      <c r="C6" s="66" t="n">
        <v>41</v>
      </c>
      <c r="D6" s="65" t="n">
        <v>25</v>
      </c>
      <c r="E6" s="66">
        <f>D6*1058</f>
        <v/>
      </c>
      <c r="F6" s="65" t="n">
        <v>30</v>
      </c>
      <c r="G6" s="66">
        <f>F6*1058</f>
        <v/>
      </c>
      <c r="H6" s="65" t="n">
        <v>24</v>
      </c>
      <c r="I6" s="66">
        <f>H6*1058</f>
        <v/>
      </c>
      <c r="J6" s="65" t="n">
        <v>20</v>
      </c>
      <c r="K6" s="66">
        <f>J6*1058</f>
        <v/>
      </c>
      <c r="L6" s="65" t="n">
        <v>22</v>
      </c>
      <c r="M6" s="66">
        <f>L6*1058</f>
        <v/>
      </c>
      <c r="N6" s="65" t="n">
        <v>27</v>
      </c>
      <c r="O6" s="66">
        <f>N6*1058</f>
        <v/>
      </c>
      <c r="P6" s="65" t="n">
        <v>29</v>
      </c>
      <c r="Q6" s="66">
        <f>P6*1058</f>
        <v/>
      </c>
      <c r="R6" s="65" t="n">
        <v>45</v>
      </c>
      <c r="S6" s="66">
        <f>R6*1058</f>
        <v/>
      </c>
      <c r="T6" s="65" t="n">
        <v>30</v>
      </c>
      <c r="U6" s="66">
        <f>T6*1058</f>
        <v/>
      </c>
      <c r="V6" s="65" t="n">
        <v>45</v>
      </c>
      <c r="W6" s="66">
        <f>V6*1058</f>
        <v/>
      </c>
      <c r="X6" s="65" t="n">
        <v>26</v>
      </c>
      <c r="Y6" s="66">
        <f>X6*1058</f>
        <v/>
      </c>
      <c r="Z6" s="65" t="n">
        <v>45</v>
      </c>
      <c r="AA6" s="66">
        <f>Z6*1058</f>
        <v/>
      </c>
      <c r="AB6" s="65" t="n">
        <v>41</v>
      </c>
      <c r="AC6" s="66">
        <f>AB6*1058</f>
        <v/>
      </c>
      <c r="AD6" s="65" t="n">
        <v>45</v>
      </c>
      <c r="AE6" s="66">
        <f>AD6*1058</f>
        <v/>
      </c>
      <c r="AF6" s="65" t="n"/>
      <c r="AG6" s="66">
        <f>AF6*1058</f>
        <v/>
      </c>
      <c r="AH6" s="65" t="n"/>
      <c r="AI6" s="66">
        <f>AH6*1058</f>
        <v/>
      </c>
      <c r="AJ6" s="65" t="n"/>
      <c r="AK6" s="66">
        <f>AJ6*1058</f>
        <v/>
      </c>
      <c r="AL6" s="65" t="n"/>
      <c r="AM6" s="66">
        <f>AL6*1058</f>
        <v/>
      </c>
      <c r="AN6" s="65" t="n"/>
      <c r="AO6" s="66">
        <f>AN6*1058</f>
        <v/>
      </c>
      <c r="AP6" s="65" t="n"/>
      <c r="AQ6" s="66">
        <f>AP6*1058</f>
        <v/>
      </c>
    </row>
    <row r="7" outlineLevel="1" s="101">
      <c r="A7" s="22" t="inlineStr">
        <is>
          <t>Услуги</t>
        </is>
      </c>
      <c r="B7" s="66" t="n">
        <v>0</v>
      </c>
      <c r="C7" s="66" t="n">
        <v>0</v>
      </c>
      <c r="D7" s="65" t="n">
        <v>99</v>
      </c>
      <c r="E7" s="66">
        <f>D7</f>
        <v/>
      </c>
      <c r="F7" s="65" t="n">
        <v>4500</v>
      </c>
      <c r="G7" s="66">
        <f>F7</f>
        <v/>
      </c>
      <c r="H7" s="65" t="n"/>
      <c r="I7" s="66">
        <f>H7</f>
        <v/>
      </c>
      <c r="J7" s="65" t="n">
        <v>4500</v>
      </c>
      <c r="K7" s="66">
        <f>J7</f>
        <v/>
      </c>
      <c r="L7" s="65" t="n">
        <v>49</v>
      </c>
      <c r="M7" s="66">
        <f>L7</f>
        <v/>
      </c>
      <c r="N7" s="65" t="n">
        <v>4500</v>
      </c>
      <c r="O7" s="66">
        <f>N7</f>
        <v/>
      </c>
      <c r="P7" s="65" t="n">
        <v>297</v>
      </c>
      <c r="Q7" s="66">
        <f>P7</f>
        <v/>
      </c>
      <c r="R7" s="65" t="n">
        <v>4500</v>
      </c>
      <c r="S7" s="66">
        <f>R7</f>
        <v/>
      </c>
      <c r="T7" s="65" t="n">
        <v>99</v>
      </c>
      <c r="U7" s="66">
        <f>T7</f>
        <v/>
      </c>
      <c r="V7" s="65" t="n">
        <v>4500</v>
      </c>
      <c r="W7" s="66">
        <f>V7</f>
        <v/>
      </c>
      <c r="X7" s="65" t="n">
        <v>99</v>
      </c>
      <c r="Y7" s="66">
        <f>X7</f>
        <v/>
      </c>
      <c r="Z7" s="65" t="n">
        <v>4500</v>
      </c>
      <c r="AA7" s="66">
        <f>Z7</f>
        <v/>
      </c>
      <c r="AB7" s="65" t="n">
        <v>0</v>
      </c>
      <c r="AC7" s="66">
        <f>AB7</f>
        <v/>
      </c>
      <c r="AD7" s="65" t="n">
        <v>4500</v>
      </c>
      <c r="AE7" s="66">
        <f>AD7</f>
        <v/>
      </c>
      <c r="AF7" s="65" t="n"/>
      <c r="AG7" s="66">
        <f>AF7</f>
        <v/>
      </c>
      <c r="AH7" s="65" t="n"/>
      <c r="AI7" s="66">
        <f>AH7</f>
        <v/>
      </c>
      <c r="AJ7" s="65" t="n"/>
      <c r="AK7" s="66">
        <f>AJ7</f>
        <v/>
      </c>
      <c r="AL7" s="65" t="n"/>
      <c r="AM7" s="66">
        <f>AL7</f>
        <v/>
      </c>
      <c r="AN7" s="65" t="n"/>
      <c r="AO7" s="66">
        <f>AN7</f>
        <v/>
      </c>
      <c r="AP7" s="65" t="n"/>
      <c r="AQ7" s="66">
        <f>AP7</f>
        <v/>
      </c>
    </row>
    <row r="8" outlineLevel="1" s="101">
      <c r="A8" s="22" t="inlineStr">
        <is>
          <t>Компенсация оператора</t>
        </is>
      </c>
      <c r="B8" s="66" t="n"/>
      <c r="C8" s="66" t="n">
        <v>25423</v>
      </c>
      <c r="D8" s="66" t="n"/>
      <c r="E8" s="66" t="n">
        <v>0</v>
      </c>
      <c r="F8" s="66" t="n"/>
      <c r="G8" s="66" t="n">
        <v>0</v>
      </c>
      <c r="H8" s="66" t="n"/>
      <c r="I8" s="66" t="n">
        <v>0</v>
      </c>
      <c r="J8" s="66" t="n"/>
      <c r="K8" s="66" t="n">
        <v>100000</v>
      </c>
      <c r="L8" s="66" t="n"/>
      <c r="M8" s="66" t="n">
        <v>100000</v>
      </c>
      <c r="N8" s="66" t="n"/>
      <c r="O8" s="66" t="n">
        <v>100000</v>
      </c>
      <c r="P8" s="66" t="n"/>
      <c r="Q8" s="66" t="n">
        <v>100000</v>
      </c>
      <c r="R8" s="66" t="n"/>
      <c r="S8" s="66" t="n">
        <v>100000</v>
      </c>
      <c r="T8" s="66" t="n"/>
      <c r="U8" s="66" t="n">
        <v>100000</v>
      </c>
      <c r="V8" s="66" t="n"/>
      <c r="W8" s="66" t="n">
        <v>100000</v>
      </c>
      <c r="X8" s="66" t="n"/>
      <c r="Y8" s="66" t="n">
        <v>100000</v>
      </c>
      <c r="Z8" s="66" t="n"/>
      <c r="AA8" s="66" t="n">
        <v>100000</v>
      </c>
      <c r="AB8" s="66" t="n"/>
      <c r="AC8" s="66" t="n">
        <v>100000</v>
      </c>
      <c r="AD8" s="66" t="n"/>
      <c r="AE8" s="66" t="n">
        <v>100000</v>
      </c>
      <c r="AF8" s="66" t="n"/>
      <c r="AG8" s="66" t="n">
        <v>100000</v>
      </c>
      <c r="AH8" s="66" t="n"/>
      <c r="AI8" s="66" t="n">
        <v>100000</v>
      </c>
      <c r="AJ8" s="66" t="n"/>
      <c r="AK8" s="66" t="n">
        <v>100000</v>
      </c>
      <c r="AL8" s="66" t="n"/>
      <c r="AM8" s="66" t="n">
        <v>100000</v>
      </c>
      <c r="AN8" s="66" t="n"/>
      <c r="AO8" s="66" t="n">
        <v>100000</v>
      </c>
      <c r="AP8" s="66" t="n"/>
      <c r="AQ8" s="66" t="n">
        <v>100000</v>
      </c>
    </row>
    <row r="9" ht="15.75" customHeight="1" s="101" thickBot="1">
      <c r="A9" s="23" t="inlineStr">
        <is>
          <t>Доход, руб.</t>
        </is>
      </c>
      <c r="B9" s="68" t="n"/>
      <c r="C9" s="68">
        <f>SUM(C3:C8)</f>
        <v/>
      </c>
      <c r="D9" s="68" t="n"/>
      <c r="E9" s="68">
        <f>SUM(E3:E8)</f>
        <v/>
      </c>
      <c r="F9" s="68" t="n"/>
      <c r="G9" s="68">
        <f>SUM(G3:G8)</f>
        <v/>
      </c>
      <c r="H9" s="68" t="n"/>
      <c r="I9" s="68">
        <f>SUM(I3:I8)</f>
        <v/>
      </c>
      <c r="J9" s="68" t="n"/>
      <c r="K9" s="68">
        <f>SUM(K3:K8)</f>
        <v/>
      </c>
      <c r="L9" s="68" t="n"/>
      <c r="M9" s="68">
        <f>SUM(M3:M8)</f>
        <v/>
      </c>
      <c r="N9" s="68" t="n"/>
      <c r="O9" s="68">
        <f>SUM(O3:O8)</f>
        <v/>
      </c>
      <c r="P9" s="68" t="n"/>
      <c r="Q9" s="68">
        <f>SUM(Q3:Q8)</f>
        <v/>
      </c>
      <c r="R9" s="68" t="n"/>
      <c r="S9" s="68">
        <f>SUM(S3:S8)</f>
        <v/>
      </c>
      <c r="T9" s="68" t="n"/>
      <c r="U9" s="68">
        <f>SUM(U3:U8)</f>
        <v/>
      </c>
      <c r="V9" s="68" t="n"/>
      <c r="W9" s="68">
        <f>SUM(W3:W8)</f>
        <v/>
      </c>
      <c r="X9" s="68" t="n"/>
      <c r="Y9" s="68">
        <f>SUM(Y3:Y8)</f>
        <v/>
      </c>
      <c r="Z9" s="68" t="n"/>
      <c r="AA9" s="68">
        <f>SUM(AA3:AA8)</f>
        <v/>
      </c>
      <c r="AB9" s="68" t="n"/>
      <c r="AC9" s="68">
        <f>SUM(AC3:AC8)</f>
        <v/>
      </c>
      <c r="AD9" s="68" t="n"/>
      <c r="AE9" s="68">
        <f>SUM(AE3:AE8)</f>
        <v/>
      </c>
      <c r="AF9" s="68" t="n"/>
      <c r="AG9" s="68">
        <f>SUM(AG3:AG8)</f>
        <v/>
      </c>
      <c r="AH9" s="68" t="n"/>
      <c r="AI9" s="68">
        <f>SUM(AI3:AI8)</f>
        <v/>
      </c>
      <c r="AJ9" s="68" t="n"/>
      <c r="AK9" s="68">
        <f>SUM(AK3:AK8)</f>
        <v/>
      </c>
      <c r="AL9" s="68" t="n"/>
      <c r="AM9" s="68">
        <f>SUM(AM3:AM8)</f>
        <v/>
      </c>
      <c r="AN9" s="68" t="n"/>
      <c r="AO9" s="68">
        <f>SUM(AO3:AO8)</f>
        <v/>
      </c>
      <c r="AP9" s="68" t="n"/>
      <c r="AQ9" s="68">
        <f>SUM(AQ3:AQ8)</f>
        <v/>
      </c>
    </row>
    <row r="10" ht="15.75" customHeight="1" s="101" thickBot="1">
      <c r="A10" s="15" t="inlineStr">
        <is>
          <t>Расходы руб.</t>
        </is>
      </c>
      <c r="B10" s="80" t="n"/>
      <c r="C10" s="81">
        <f>SUM(C11:C21)</f>
        <v/>
      </c>
      <c r="D10" s="81">
        <f>SUM(D11:D21)</f>
        <v/>
      </c>
      <c r="E10" s="81">
        <f>SUM(E11:E21)</f>
        <v/>
      </c>
      <c r="F10" s="81">
        <f>SUM(F11:F21)</f>
        <v/>
      </c>
      <c r="G10" s="81">
        <f>SUM(G11:G21)</f>
        <v/>
      </c>
      <c r="H10" s="81">
        <f>SUM(H11:H21)</f>
        <v/>
      </c>
      <c r="I10" s="81">
        <f>SUM(I11:I21)</f>
        <v/>
      </c>
      <c r="J10" s="81">
        <f>SUM(J11:J21)</f>
        <v/>
      </c>
      <c r="K10" s="81">
        <f>SUM(K11:K21)</f>
        <v/>
      </c>
      <c r="L10" s="81">
        <f>SUM(L11:L21)</f>
        <v/>
      </c>
      <c r="M10" s="81">
        <f>SUM(M11:M21)</f>
        <v/>
      </c>
      <c r="N10" s="81">
        <f>SUM(N11:N21)</f>
        <v/>
      </c>
      <c r="O10" s="81">
        <f>SUM(O11:O21)</f>
        <v/>
      </c>
      <c r="P10" s="81">
        <f>SUM(P11:P21)</f>
        <v/>
      </c>
      <c r="Q10" s="81">
        <f>SUM(Q11:Q21)</f>
        <v/>
      </c>
      <c r="R10" s="81">
        <f>SUM(R11:R21)</f>
        <v/>
      </c>
      <c r="S10" s="81">
        <f>SUM(S11:S21)</f>
        <v/>
      </c>
      <c r="T10" s="81">
        <f>SUM(T11:T21)</f>
        <v/>
      </c>
      <c r="U10" s="82">
        <f>SUM(U11:U21)</f>
        <v/>
      </c>
      <c r="V10" s="70">
        <f>SUM(V11:V21)</f>
        <v/>
      </c>
      <c r="W10" s="70">
        <f>SUM(W11:W21)</f>
        <v/>
      </c>
      <c r="X10" s="70">
        <f>SUM(X11:X21)</f>
        <v/>
      </c>
      <c r="Y10" s="69">
        <f>SUM(Y11:Y21)</f>
        <v/>
      </c>
      <c r="Z10" s="69">
        <f>SUM(Z11:Z21)</f>
        <v/>
      </c>
      <c r="AA10" s="70">
        <f>SUM(AA11:AA21)</f>
        <v/>
      </c>
      <c r="AB10" s="69">
        <f>SUM(AB11:AB21)</f>
        <v/>
      </c>
      <c r="AC10" s="70">
        <f>SUM(AC11:AC21)</f>
        <v/>
      </c>
      <c r="AD10" s="69">
        <f>SUM(AD11:AD21)</f>
        <v/>
      </c>
      <c r="AE10" s="70">
        <f>SUM(AE11:AE21)</f>
        <v/>
      </c>
      <c r="AF10" s="69">
        <f>SUM(AF11:AF21)</f>
        <v/>
      </c>
      <c r="AG10" s="70">
        <f>SUM(AG11:AG21)</f>
        <v/>
      </c>
      <c r="AH10" s="69">
        <f>SUM(AH11:AH21)</f>
        <v/>
      </c>
      <c r="AI10" s="70">
        <f>SUM(AI11:AI21)</f>
        <v/>
      </c>
      <c r="AJ10" s="69">
        <f>SUM(AJ11:AJ21)</f>
        <v/>
      </c>
      <c r="AK10" s="70">
        <f>SUM(AK11:AK21)</f>
        <v/>
      </c>
      <c r="AL10" s="69">
        <f>SUM(AL11:AL21)</f>
        <v/>
      </c>
      <c r="AM10" s="70">
        <f>SUM(AM11:AM21)</f>
        <v/>
      </c>
      <c r="AN10" s="69">
        <f>SUM(AN11:AN21)</f>
        <v/>
      </c>
      <c r="AO10" s="70">
        <f>SUM(AO11:AO21)</f>
        <v/>
      </c>
      <c r="AP10" s="69">
        <f>SUM(AP11:AP21)</f>
        <v/>
      </c>
      <c r="AQ10" s="70">
        <f>SUM(AQ11:AQ21)</f>
        <v/>
      </c>
    </row>
    <row r="11" outlineLevel="1" s="101">
      <c r="A11" s="24" t="inlineStr">
        <is>
          <t>Аренда</t>
        </is>
      </c>
      <c r="B11" s="83" t="n"/>
      <c r="C11" s="72" t="n">
        <v>48000</v>
      </c>
      <c r="D11" s="72" t="n"/>
      <c r="E11" s="72" t="n">
        <v>44745</v>
      </c>
      <c r="F11" s="72" t="n"/>
      <c r="G11" s="72" t="n">
        <v>44745</v>
      </c>
      <c r="H11" s="72" t="n"/>
      <c r="I11" s="72" t="n">
        <v>44745</v>
      </c>
      <c r="J11" s="72" t="n"/>
      <c r="K11" s="72" t="n">
        <v>44745</v>
      </c>
      <c r="L11" s="72" t="n"/>
      <c r="M11" s="72" t="n">
        <v>44745</v>
      </c>
      <c r="N11" s="72" t="n"/>
      <c r="O11" s="72" t="n">
        <v>44745</v>
      </c>
      <c r="P11" s="72" t="n"/>
      <c r="Q11" s="72" t="n">
        <v>44745</v>
      </c>
      <c r="R11" s="72" t="n"/>
      <c r="S11" s="72" t="n">
        <v>44745</v>
      </c>
      <c r="T11" s="72" t="n"/>
      <c r="U11" s="72" t="n">
        <v>44745</v>
      </c>
      <c r="V11" s="72" t="n"/>
      <c r="W11" s="72" t="n">
        <v>44745</v>
      </c>
      <c r="X11" s="72" t="n"/>
      <c r="Y11" s="72" t="n">
        <v>44745</v>
      </c>
      <c r="Z11" s="72" t="n"/>
      <c r="AA11" s="72" t="n">
        <v>44745</v>
      </c>
      <c r="AB11" s="72" t="n"/>
      <c r="AC11" s="72" t="n">
        <v>44745</v>
      </c>
      <c r="AD11" s="72" t="n"/>
      <c r="AE11" s="72" t="n">
        <v>44745</v>
      </c>
      <c r="AF11" s="72" t="n"/>
      <c r="AG11" s="72" t="n">
        <v>44745</v>
      </c>
      <c r="AH11" s="72" t="n"/>
      <c r="AI11" s="72" t="n">
        <v>44745</v>
      </c>
      <c r="AJ11" s="72" t="n"/>
      <c r="AK11" s="72" t="n">
        <v>44745</v>
      </c>
      <c r="AL11" s="72" t="n"/>
      <c r="AM11" s="72" t="n">
        <v>44745</v>
      </c>
      <c r="AN11" s="72" t="n"/>
      <c r="AO11" s="72" t="n">
        <v>44745</v>
      </c>
      <c r="AP11" s="72" t="n"/>
      <c r="AQ11" s="72" t="n">
        <v>44745</v>
      </c>
    </row>
    <row r="12" outlineLevel="1" s="101">
      <c r="A12" s="24" t="inlineStr">
        <is>
          <t>ЗП продавцов</t>
        </is>
      </c>
      <c r="B12" s="84" t="n"/>
      <c r="C12" s="84">
        <f>500*30+B3*2%+B4*20%+B5*180+B6*100+B7*50%</f>
        <v/>
      </c>
      <c r="D12" s="84" t="n"/>
      <c r="E12" s="90">
        <f>1500*31+D3*2%+D4*20%+D5*180+D6*100+D7*50%</f>
        <v/>
      </c>
      <c r="F12" s="84" t="n"/>
      <c r="G12" s="90" t="n">
        <v>65877</v>
      </c>
      <c r="H12" s="84" t="n"/>
      <c r="I12" s="90" t="n">
        <v>67150</v>
      </c>
      <c r="J12" s="84" t="n"/>
      <c r="K12" s="90">
        <f>1500*31+J3*2%+J4*20%+J5*180+J6*100+J7*50%</f>
        <v/>
      </c>
      <c r="L12" s="84" t="n"/>
      <c r="M12" s="90" t="n">
        <v>79201</v>
      </c>
      <c r="N12" s="84" t="n"/>
      <c r="O12" s="90">
        <f>1500*31+N3*2%+N4*20%+N5*180+N6*100+N7*50%</f>
        <v/>
      </c>
      <c r="P12" s="84" t="n"/>
      <c r="Q12" s="90" t="n">
        <v>71413</v>
      </c>
      <c r="R12" s="84" t="n"/>
      <c r="S12" s="90">
        <f>1500*31+R3*2%+R4*20%+R5*180+R6*100+R7*50%</f>
        <v/>
      </c>
      <c r="T12" s="84" t="n"/>
      <c r="U12" s="90" t="n">
        <v>67275</v>
      </c>
      <c r="V12" s="84" t="n"/>
      <c r="W12" s="90">
        <f>1500*31+V3*2%+V4*20%+V5*180+V6*100+V7*50%</f>
        <v/>
      </c>
      <c r="X12" s="84" t="n"/>
      <c r="Y12" s="90" t="n">
        <v>60080</v>
      </c>
      <c r="Z12" s="84" t="n"/>
      <c r="AA12" s="90">
        <f>1500*31+Z3*2%+Z4*20%+Z5*180+Z6*100+Z7*50%</f>
        <v/>
      </c>
      <c r="AB12" s="84" t="n"/>
      <c r="AC12" s="90">
        <f>1500*31+AB3*2%+AB4*20%+AB5*180+AB6*100+AB7*50%</f>
        <v/>
      </c>
      <c r="AD12" s="84" t="n"/>
      <c r="AE12" s="90">
        <f>1500*31+AD3*2%+AD4*20%+AD5*180+AD6*100+AD7*50%</f>
        <v/>
      </c>
      <c r="AF12" s="84" t="n"/>
      <c r="AG12" s="90">
        <f>1500*31+AF3*2%+AF4*20%+AF5*180+AF6*100+AF7*50%</f>
        <v/>
      </c>
      <c r="AH12" s="84" t="n"/>
      <c r="AI12" s="90">
        <f>1500*31+AH3*2%+AH4*20%+AH5*180+AH6*100+AH7*50%</f>
        <v/>
      </c>
      <c r="AJ12" s="84" t="n"/>
      <c r="AK12" s="90">
        <f>1500*31+AJ3*2%+AJ4*20%+AJ5*180+AJ6*100+AJ7*50%</f>
        <v/>
      </c>
      <c r="AL12" s="84" t="n"/>
      <c r="AM12" s="90">
        <f>1500*31+AL3*2%+AL4*20%+AL5*180+AL6*100+AL7*50%</f>
        <v/>
      </c>
      <c r="AN12" s="84" t="n"/>
      <c r="AO12" s="90">
        <f>1500*31+AN3*2%+AN4*20%+AN5*180+AN6*100+AN7*50%</f>
        <v/>
      </c>
      <c r="AP12" s="84" t="n"/>
      <c r="AQ12" s="90">
        <f>1500*31+AP3*2%+AP4*20%+AP5*180+AP6*100+AP7*50%</f>
        <v/>
      </c>
    </row>
    <row r="13" outlineLevel="1" s="101">
      <c r="A13" s="24" t="inlineStr">
        <is>
          <t>Коммунальные расходы</t>
        </is>
      </c>
      <c r="B13" s="77" t="n"/>
      <c r="C13" s="77" t="n">
        <v>500</v>
      </c>
      <c r="D13" s="77" t="n"/>
      <c r="E13" s="77" t="n">
        <v>500</v>
      </c>
      <c r="F13" s="77" t="n"/>
      <c r="G13" s="77" t="n">
        <v>500</v>
      </c>
      <c r="H13" s="77" t="n"/>
      <c r="I13" s="77" t="n">
        <v>500</v>
      </c>
      <c r="J13" s="77" t="n"/>
      <c r="K13" s="77" t="n">
        <v>500</v>
      </c>
      <c r="L13" s="77" t="n"/>
      <c r="M13" s="77" t="n">
        <v>500</v>
      </c>
      <c r="N13" s="77" t="n"/>
      <c r="O13" s="77" t="n">
        <v>500</v>
      </c>
      <c r="P13" s="77" t="n"/>
      <c r="Q13" s="77" t="n">
        <v>500</v>
      </c>
      <c r="R13" s="77" t="n"/>
      <c r="S13" s="77" t="n">
        <v>500</v>
      </c>
      <c r="T13" s="77" t="n"/>
      <c r="U13" s="77" t="n">
        <v>500</v>
      </c>
      <c r="V13" s="77" t="n"/>
      <c r="W13" s="77" t="n">
        <v>500</v>
      </c>
      <c r="X13" s="77" t="n"/>
      <c r="Y13" s="77" t="n">
        <v>500</v>
      </c>
      <c r="Z13" s="77" t="n"/>
      <c r="AA13" s="77" t="n">
        <v>500</v>
      </c>
      <c r="AB13" s="77" t="n"/>
      <c r="AC13" s="77" t="n">
        <v>500</v>
      </c>
      <c r="AD13" s="77" t="n"/>
      <c r="AE13" s="77" t="n">
        <v>500</v>
      </c>
      <c r="AF13" s="77" t="n"/>
      <c r="AG13" s="77" t="n">
        <v>500</v>
      </c>
      <c r="AH13" s="77" t="n"/>
      <c r="AI13" s="77" t="n">
        <v>500</v>
      </c>
      <c r="AJ13" s="77" t="n"/>
      <c r="AK13" s="77" t="n">
        <v>500</v>
      </c>
      <c r="AL13" s="77" t="n"/>
      <c r="AM13" s="77" t="n">
        <v>500</v>
      </c>
      <c r="AN13" s="77" t="n"/>
      <c r="AO13" s="77" t="n">
        <v>500</v>
      </c>
      <c r="AP13" s="77" t="n"/>
      <c r="AQ13" s="77" t="n">
        <v>500</v>
      </c>
    </row>
    <row r="14" outlineLevel="1" s="101">
      <c r="A14" s="24" t="inlineStr">
        <is>
          <t>Охрана и безопасность</t>
        </is>
      </c>
      <c r="B14" s="77" t="n"/>
      <c r="C14" s="77" t="n">
        <v>0</v>
      </c>
      <c r="D14" s="77" t="n"/>
      <c r="E14" s="77" t="n">
        <v>0</v>
      </c>
      <c r="F14" s="77" t="n"/>
      <c r="G14" s="77" t="n">
        <v>0</v>
      </c>
      <c r="H14" s="77" t="n"/>
      <c r="I14" s="77" t="n">
        <v>0</v>
      </c>
      <c r="J14" s="77" t="n"/>
      <c r="K14" s="77" t="n">
        <v>0</v>
      </c>
      <c r="L14" s="77" t="n"/>
      <c r="M14" s="77" t="n">
        <v>0</v>
      </c>
      <c r="N14" s="77" t="n"/>
      <c r="O14" s="77" t="n">
        <v>0</v>
      </c>
      <c r="P14" s="77" t="n"/>
      <c r="Q14" s="77" t="n">
        <v>0</v>
      </c>
      <c r="R14" s="77" t="n"/>
      <c r="S14" s="77" t="n">
        <v>0</v>
      </c>
      <c r="T14" s="77" t="n"/>
      <c r="U14" s="77" t="n">
        <v>0</v>
      </c>
      <c r="V14" s="77" t="n"/>
      <c r="W14" s="77" t="n">
        <v>0</v>
      </c>
      <c r="X14" s="77" t="n"/>
      <c r="Y14" s="77" t="n">
        <v>0</v>
      </c>
      <c r="Z14" s="77" t="n"/>
      <c r="AA14" s="77" t="n">
        <v>0</v>
      </c>
      <c r="AB14" s="77" t="n"/>
      <c r="AC14" s="77" t="n">
        <v>0</v>
      </c>
      <c r="AD14" s="77" t="n"/>
      <c r="AE14" s="77" t="n">
        <v>0</v>
      </c>
      <c r="AF14" s="77" t="n"/>
      <c r="AG14" s="77" t="n">
        <v>0</v>
      </c>
      <c r="AH14" s="77" t="n"/>
      <c r="AI14" s="77" t="n">
        <v>0</v>
      </c>
      <c r="AJ14" s="77" t="n"/>
      <c r="AK14" s="77" t="n">
        <v>0</v>
      </c>
      <c r="AL14" s="77" t="n"/>
      <c r="AM14" s="77" t="n">
        <v>0</v>
      </c>
      <c r="AN14" s="77" t="n"/>
      <c r="AO14" s="77" t="n">
        <v>0</v>
      </c>
      <c r="AP14" s="77" t="n"/>
      <c r="AQ14" s="77" t="n">
        <v>0</v>
      </c>
    </row>
    <row r="15" outlineLevel="1" s="101">
      <c r="A15" s="24" t="inlineStr">
        <is>
          <t>Связь, интернет</t>
        </is>
      </c>
      <c r="B15" s="77" t="n"/>
      <c r="C15" s="77" t="n">
        <v>500</v>
      </c>
      <c r="D15" s="77" t="n"/>
      <c r="E15" s="77" t="n">
        <v>500</v>
      </c>
      <c r="F15" s="77" t="n"/>
      <c r="G15" s="77" t="n">
        <v>500</v>
      </c>
      <c r="H15" s="77" t="n"/>
      <c r="I15" s="77" t="n">
        <v>500</v>
      </c>
      <c r="J15" s="77" t="n"/>
      <c r="K15" s="77" t="n">
        <v>500</v>
      </c>
      <c r="L15" s="77" t="n"/>
      <c r="M15" s="77" t="n">
        <v>500</v>
      </c>
      <c r="N15" s="77" t="n"/>
      <c r="O15" s="77" t="n">
        <v>500</v>
      </c>
      <c r="P15" s="77" t="n"/>
      <c r="Q15" s="77" t="n">
        <v>500</v>
      </c>
      <c r="R15" s="77" t="n"/>
      <c r="S15" s="77" t="n">
        <v>500</v>
      </c>
      <c r="T15" s="77" t="n"/>
      <c r="U15" s="77" t="n">
        <v>500</v>
      </c>
      <c r="V15" s="77" t="n"/>
      <c r="W15" s="77" t="n">
        <v>500</v>
      </c>
      <c r="X15" s="77" t="n"/>
      <c r="Y15" s="77" t="n">
        <v>500</v>
      </c>
      <c r="Z15" s="77" t="n"/>
      <c r="AA15" s="77" t="n">
        <v>500</v>
      </c>
      <c r="AB15" s="77" t="n"/>
      <c r="AC15" s="77" t="n">
        <v>500</v>
      </c>
      <c r="AD15" s="77" t="n"/>
      <c r="AE15" s="77" t="n">
        <v>500</v>
      </c>
      <c r="AF15" s="77" t="n"/>
      <c r="AG15" s="77" t="n">
        <v>500</v>
      </c>
      <c r="AH15" s="77" t="n"/>
      <c r="AI15" s="77" t="n">
        <v>500</v>
      </c>
      <c r="AJ15" s="77" t="n"/>
      <c r="AK15" s="77" t="n">
        <v>500</v>
      </c>
      <c r="AL15" s="77" t="n"/>
      <c r="AM15" s="77" t="n">
        <v>500</v>
      </c>
      <c r="AN15" s="77" t="n"/>
      <c r="AO15" s="77" t="n">
        <v>500</v>
      </c>
      <c r="AP15" s="77" t="n"/>
      <c r="AQ15" s="77" t="n">
        <v>500</v>
      </c>
    </row>
    <row r="16" outlineLevel="1" s="101">
      <c r="A16" s="24" t="inlineStr">
        <is>
          <t>Хоз. Расходы</t>
        </is>
      </c>
      <c r="B16" s="77" t="n"/>
      <c r="C16" s="77" t="n">
        <v>1000</v>
      </c>
      <c r="D16" s="77" t="n"/>
      <c r="E16" s="77" t="n">
        <v>1000</v>
      </c>
      <c r="F16" s="77" t="n"/>
      <c r="G16" s="77" t="n">
        <v>1000</v>
      </c>
      <c r="H16" s="77" t="n"/>
      <c r="I16" s="77" t="n">
        <v>1000</v>
      </c>
      <c r="J16" s="77" t="n"/>
      <c r="K16" s="77" t="n">
        <v>1000</v>
      </c>
      <c r="L16" s="77" t="n"/>
      <c r="M16" s="77" t="n">
        <v>1000</v>
      </c>
      <c r="N16" s="77" t="n"/>
      <c r="O16" s="77" t="n">
        <v>1000</v>
      </c>
      <c r="P16" s="77" t="n"/>
      <c r="Q16" s="77" t="n">
        <v>1000</v>
      </c>
      <c r="R16" s="77" t="n"/>
      <c r="S16" s="77" t="n">
        <v>1000</v>
      </c>
      <c r="T16" s="77" t="n"/>
      <c r="U16" s="77" t="n">
        <v>1000</v>
      </c>
      <c r="V16" s="77" t="n"/>
      <c r="W16" s="77" t="n">
        <v>1000</v>
      </c>
      <c r="X16" s="77" t="n"/>
      <c r="Y16" s="77" t="n">
        <v>1000</v>
      </c>
      <c r="Z16" s="77" t="n"/>
      <c r="AA16" s="77" t="n">
        <v>1000</v>
      </c>
      <c r="AB16" s="77" t="n"/>
      <c r="AC16" s="77" t="n">
        <v>1000</v>
      </c>
      <c r="AD16" s="77" t="n"/>
      <c r="AE16" s="77" t="n">
        <v>1000</v>
      </c>
      <c r="AF16" s="77" t="n"/>
      <c r="AG16" s="77" t="n">
        <v>1000</v>
      </c>
      <c r="AH16" s="77" t="n"/>
      <c r="AI16" s="77" t="n">
        <v>1000</v>
      </c>
      <c r="AJ16" s="77" t="n"/>
      <c r="AK16" s="77" t="n">
        <v>1000</v>
      </c>
      <c r="AL16" s="77" t="n"/>
      <c r="AM16" s="77" t="n">
        <v>1000</v>
      </c>
      <c r="AN16" s="77" t="n"/>
      <c r="AO16" s="77" t="n">
        <v>1000</v>
      </c>
      <c r="AP16" s="77" t="n"/>
      <c r="AQ16" s="77" t="n">
        <v>1000</v>
      </c>
    </row>
    <row r="17" outlineLevel="1" s="101">
      <c r="A17" s="24" t="inlineStr">
        <is>
          <t>Прочее</t>
        </is>
      </c>
      <c r="B17" s="77" t="n"/>
      <c r="C17" s="77" t="n">
        <v>0</v>
      </c>
      <c r="D17" s="77" t="n"/>
      <c r="E17" s="77" t="n">
        <v>0</v>
      </c>
      <c r="F17" s="77" t="n"/>
      <c r="G17" s="77" t="n">
        <v>0</v>
      </c>
      <c r="H17" s="77" t="n"/>
      <c r="I17" s="77" t="n">
        <v>0</v>
      </c>
      <c r="J17" s="77" t="n"/>
      <c r="K17" s="77" t="n">
        <v>0</v>
      </c>
      <c r="L17" s="77" t="n"/>
      <c r="M17" s="77" t="n">
        <v>0</v>
      </c>
      <c r="N17" s="77" t="n"/>
      <c r="O17" s="77" t="n">
        <v>0</v>
      </c>
      <c r="P17" s="77" t="n"/>
      <c r="Q17" s="77" t="n">
        <v>0</v>
      </c>
      <c r="R17" s="77" t="n"/>
      <c r="S17" s="77" t="n">
        <v>0</v>
      </c>
      <c r="T17" s="77" t="n"/>
      <c r="U17" s="77" t="n">
        <v>0</v>
      </c>
      <c r="V17" s="77" t="n"/>
      <c r="W17" s="77" t="n">
        <v>0</v>
      </c>
      <c r="X17" s="77" t="n"/>
      <c r="Y17" s="77" t="n">
        <v>0</v>
      </c>
      <c r="Z17" s="77" t="n"/>
      <c r="AA17" s="77" t="n">
        <v>0</v>
      </c>
      <c r="AB17" s="77" t="n"/>
      <c r="AC17" s="77" t="n">
        <v>0</v>
      </c>
      <c r="AD17" s="77" t="n"/>
      <c r="AE17" s="77" t="n">
        <v>0</v>
      </c>
      <c r="AF17" s="77" t="n"/>
      <c r="AG17" s="77" t="n">
        <v>0</v>
      </c>
      <c r="AH17" s="77" t="n"/>
      <c r="AI17" s="77" t="n">
        <v>0</v>
      </c>
      <c r="AJ17" s="77" t="n"/>
      <c r="AK17" s="77" t="n">
        <v>0</v>
      </c>
      <c r="AL17" s="77" t="n"/>
      <c r="AM17" s="77" t="n">
        <v>0</v>
      </c>
      <c r="AN17" s="77" t="n"/>
      <c r="AO17" s="77" t="n">
        <v>0</v>
      </c>
      <c r="AP17" s="77" t="n"/>
      <c r="AQ17" s="77" t="n">
        <v>0</v>
      </c>
    </row>
    <row r="18" outlineLevel="1" s="101">
      <c r="A18" s="24" t="inlineStr">
        <is>
          <t>Эквайринг</t>
        </is>
      </c>
      <c r="B18" s="77" t="n"/>
      <c r="C18" s="77" t="n">
        <v>0</v>
      </c>
      <c r="D18" s="67" t="n">
        <v>28000</v>
      </c>
      <c r="E18" s="77">
        <f>D18*0.02</f>
        <v/>
      </c>
      <c r="F18" s="67" t="n">
        <v>28000</v>
      </c>
      <c r="G18" s="77">
        <f>F18*0.02</f>
        <v/>
      </c>
      <c r="H18" s="67" t="n">
        <v>28000</v>
      </c>
      <c r="I18" s="77">
        <f>H18*0.02</f>
        <v/>
      </c>
      <c r="J18" s="67" t="n">
        <v>28000</v>
      </c>
      <c r="K18" s="77">
        <f>J18*0.02</f>
        <v/>
      </c>
      <c r="L18" s="67" t="n">
        <v>18018</v>
      </c>
      <c r="M18" s="77">
        <f>L18*0.02</f>
        <v/>
      </c>
      <c r="N18" s="67" t="n">
        <v>28000</v>
      </c>
      <c r="O18" s="77">
        <f>N18*0.02</f>
        <v/>
      </c>
      <c r="P18" s="67" t="n">
        <v>21628</v>
      </c>
      <c r="Q18" s="77">
        <f>P18*0.02</f>
        <v/>
      </c>
      <c r="R18" s="67" t="n">
        <v>28000</v>
      </c>
      <c r="S18" s="77">
        <f>R18*0.02</f>
        <v/>
      </c>
      <c r="T18" s="67" t="n">
        <v>59309</v>
      </c>
      <c r="U18" s="77">
        <f>T18*0.02</f>
        <v/>
      </c>
      <c r="V18" s="67" t="n">
        <v>28000</v>
      </c>
      <c r="W18" s="77">
        <f>V18*0.02</f>
        <v/>
      </c>
      <c r="X18" s="67" t="n">
        <v>59309</v>
      </c>
      <c r="Y18" s="77">
        <f>X18*0.02</f>
        <v/>
      </c>
      <c r="Z18" s="67" t="n">
        <v>28000</v>
      </c>
      <c r="AA18" s="77">
        <f>Z18*0.02</f>
        <v/>
      </c>
      <c r="AB18" s="67" t="n">
        <v>28000</v>
      </c>
      <c r="AC18" s="77">
        <f>AB18*0.02</f>
        <v/>
      </c>
      <c r="AD18" s="67" t="n">
        <v>28000</v>
      </c>
      <c r="AE18" s="77">
        <f>AD18*0.02</f>
        <v/>
      </c>
      <c r="AF18" s="67" t="n">
        <v>28001</v>
      </c>
      <c r="AG18" s="77">
        <f>AF18*0.02</f>
        <v/>
      </c>
      <c r="AH18" s="67" t="n">
        <v>28001</v>
      </c>
      <c r="AI18" s="77">
        <f>AH18*0.02</f>
        <v/>
      </c>
      <c r="AJ18" s="67" t="n">
        <v>28002</v>
      </c>
      <c r="AK18" s="77">
        <f>AJ18*0.02</f>
        <v/>
      </c>
      <c r="AL18" s="67" t="n">
        <v>28002</v>
      </c>
      <c r="AM18" s="77">
        <f>AL18*0.02</f>
        <v/>
      </c>
      <c r="AN18" s="67" t="n">
        <v>28003</v>
      </c>
      <c r="AO18" s="77">
        <f>AN18*0.02</f>
        <v/>
      </c>
      <c r="AP18" s="67" t="n">
        <v>28003</v>
      </c>
      <c r="AQ18" s="77">
        <f>AP18*0.02</f>
        <v/>
      </c>
    </row>
    <row r="19" outlineLevel="1" s="101">
      <c r="A19" s="24" t="inlineStr">
        <is>
          <t>ЕНВД</t>
        </is>
      </c>
      <c r="B19" s="77" t="n"/>
      <c r="C19" s="77" t="n">
        <v>1292</v>
      </c>
      <c r="D19" s="77" t="n"/>
      <c r="E19" s="77" t="n"/>
      <c r="F19" s="77" t="n"/>
      <c r="G19" s="77" t="n"/>
      <c r="H19" s="77" t="n"/>
      <c r="I19" s="77" t="n"/>
      <c r="J19" s="77" t="n"/>
      <c r="K19" s="77" t="n"/>
      <c r="L19" s="77" t="n"/>
      <c r="M19" s="77" t="n"/>
      <c r="N19" s="77" t="n"/>
      <c r="O19" s="77" t="n"/>
      <c r="P19" s="77" t="n"/>
      <c r="Q19" s="77" t="n"/>
      <c r="R19" s="77" t="n"/>
      <c r="S19" s="77" t="n"/>
      <c r="T19" s="77" t="n"/>
      <c r="U19" s="77" t="n"/>
      <c r="V19" s="77" t="n"/>
      <c r="W19" s="77" t="n"/>
      <c r="X19" s="77" t="n"/>
      <c r="Y19" s="77" t="n"/>
      <c r="Z19" s="77" t="n"/>
      <c r="AA19" s="77" t="n"/>
      <c r="AB19" s="77" t="n"/>
      <c r="AC19" s="77" t="n"/>
      <c r="AD19" s="77" t="n"/>
      <c r="AE19" s="77" t="n"/>
      <c r="AF19" s="77" t="n"/>
      <c r="AG19" s="77" t="n"/>
      <c r="AH19" s="77" t="n"/>
      <c r="AI19" s="77" t="n"/>
      <c r="AJ19" s="77" t="n"/>
      <c r="AK19" s="77" t="n"/>
      <c r="AL19" s="77" t="n"/>
      <c r="AM19" s="77" t="n"/>
      <c r="AN19" s="77" t="n"/>
      <c r="AO19" s="77" t="n"/>
      <c r="AP19" s="77" t="n"/>
      <c r="AQ19" s="77" t="n"/>
    </row>
    <row r="20" outlineLevel="1" s="101">
      <c r="A20" s="24" t="inlineStr">
        <is>
          <t>Налоги ЗП</t>
        </is>
      </c>
      <c r="B20" s="77" t="n"/>
      <c r="C20" s="77" t="n">
        <v>3870</v>
      </c>
      <c r="D20" s="77" t="n"/>
      <c r="E20" s="77" t="n">
        <v>3870</v>
      </c>
      <c r="F20" s="77" t="n"/>
      <c r="G20" s="77" t="n">
        <v>3870</v>
      </c>
      <c r="H20" s="77" t="n"/>
      <c r="I20" s="77" t="n">
        <v>3870</v>
      </c>
      <c r="J20" s="77" t="n"/>
      <c r="K20" s="77" t="n">
        <v>3870</v>
      </c>
      <c r="L20" s="77" t="n"/>
      <c r="M20" s="77" t="n">
        <v>3870</v>
      </c>
      <c r="N20" s="77" t="n"/>
      <c r="O20" s="77" t="n">
        <v>3870</v>
      </c>
      <c r="P20" s="77" t="n"/>
      <c r="Q20" s="77" t="n">
        <v>3870</v>
      </c>
      <c r="R20" s="77" t="n"/>
      <c r="S20" s="77" t="n">
        <v>3870</v>
      </c>
      <c r="T20" s="77" t="n"/>
      <c r="U20" s="77" t="n">
        <v>3870</v>
      </c>
      <c r="V20" s="77" t="n"/>
      <c r="W20" s="77" t="n">
        <v>3870</v>
      </c>
      <c r="X20" s="77" t="n"/>
      <c r="Y20" s="77" t="n">
        <v>3870</v>
      </c>
      <c r="Z20" s="77" t="n"/>
      <c r="AA20" s="77" t="n">
        <v>3870</v>
      </c>
      <c r="AB20" s="77" t="n"/>
      <c r="AC20" s="77" t="n">
        <v>3870</v>
      </c>
      <c r="AD20" s="77" t="n"/>
      <c r="AE20" s="77" t="n">
        <v>3870</v>
      </c>
      <c r="AF20" s="77" t="n"/>
      <c r="AG20" s="77" t="n">
        <v>3870</v>
      </c>
      <c r="AH20" s="77" t="n"/>
      <c r="AI20" s="77" t="n">
        <v>3870</v>
      </c>
      <c r="AJ20" s="77" t="n"/>
      <c r="AK20" s="77" t="n">
        <v>3870</v>
      </c>
      <c r="AL20" s="77" t="n"/>
      <c r="AM20" s="77" t="n">
        <v>3870</v>
      </c>
      <c r="AN20" s="77" t="n"/>
      <c r="AO20" s="77" t="n">
        <v>3870</v>
      </c>
      <c r="AP20" s="77" t="n"/>
      <c r="AQ20" s="77" t="n">
        <v>3870</v>
      </c>
    </row>
    <row r="21" outlineLevel="1" s="101">
      <c r="A21" s="22" t="inlineStr">
        <is>
          <t>Альтернатива</t>
        </is>
      </c>
      <c r="B21" s="85" t="n"/>
      <c r="C21" s="85" t="n">
        <v>0</v>
      </c>
      <c r="D21" s="85" t="n"/>
      <c r="E21" s="85" t="n">
        <v>1610</v>
      </c>
      <c r="F21" s="85" t="n"/>
      <c r="G21" s="85" t="n">
        <v>0</v>
      </c>
      <c r="H21" s="85" t="n"/>
      <c r="I21" s="85" t="n">
        <v>978</v>
      </c>
      <c r="J21" s="85" t="n"/>
      <c r="K21" s="85" t="n">
        <v>0</v>
      </c>
      <c r="L21" s="77" t="n"/>
      <c r="M21" s="77" t="n">
        <v>1531</v>
      </c>
      <c r="N21" s="77" t="n"/>
      <c r="O21" s="77" t="n">
        <v>0</v>
      </c>
      <c r="P21" s="77" t="n"/>
      <c r="Q21" s="77" t="n">
        <v>3642</v>
      </c>
      <c r="R21" s="77" t="n"/>
      <c r="S21" s="77" t="n">
        <v>0</v>
      </c>
      <c r="T21" s="77" t="n"/>
      <c r="U21" s="77" t="n">
        <v>3086</v>
      </c>
      <c r="V21" s="77" t="n"/>
      <c r="W21" s="77" t="n">
        <v>0</v>
      </c>
      <c r="X21" s="77" t="n"/>
      <c r="Y21" s="77" t="n">
        <v>3086</v>
      </c>
      <c r="Z21" s="77" t="n"/>
      <c r="AA21" s="77" t="n">
        <v>0</v>
      </c>
      <c r="AB21" s="77" t="n"/>
      <c r="AC21" s="77" t="n">
        <v>0</v>
      </c>
      <c r="AD21" s="77" t="n"/>
      <c r="AE21" s="77" t="n">
        <v>0</v>
      </c>
      <c r="AF21" s="77" t="n"/>
      <c r="AG21" s="77" t="n">
        <v>0</v>
      </c>
      <c r="AH21" s="77" t="n"/>
      <c r="AI21" s="77" t="n">
        <v>0</v>
      </c>
      <c r="AJ21" s="77" t="n"/>
      <c r="AK21" s="77" t="n">
        <v>0</v>
      </c>
      <c r="AL21" s="77" t="n"/>
      <c r="AM21" s="77" t="n">
        <v>0</v>
      </c>
      <c r="AN21" s="77" t="n"/>
      <c r="AO21" s="77" t="n">
        <v>0</v>
      </c>
      <c r="AP21" s="77" t="n"/>
      <c r="AQ21" s="77" t="n">
        <v>0</v>
      </c>
    </row>
    <row r="22" ht="15.75" customHeight="1" s="101" thickBot="1">
      <c r="A22" s="25" t="inlineStr">
        <is>
          <t>Общий Итог</t>
        </is>
      </c>
      <c r="B22" s="78" t="n"/>
      <c r="C22" s="78">
        <f>C9-C10</f>
        <v/>
      </c>
      <c r="D22" s="78" t="n"/>
      <c r="E22" s="79">
        <f>E9-E10</f>
        <v/>
      </c>
      <c r="F22" s="78" t="n"/>
      <c r="G22" s="79">
        <f>G9-G10</f>
        <v/>
      </c>
      <c r="H22" s="78" t="n"/>
      <c r="I22" s="79">
        <f>I9-I10</f>
        <v/>
      </c>
      <c r="J22" s="78" t="n"/>
      <c r="K22" s="79">
        <f>K9-K10</f>
        <v/>
      </c>
      <c r="L22" s="78" t="n"/>
      <c r="M22" s="79">
        <f>M9-M10</f>
        <v/>
      </c>
      <c r="N22" s="78" t="n"/>
      <c r="O22" s="79">
        <f>O9-O10</f>
        <v/>
      </c>
      <c r="P22" s="78" t="n"/>
      <c r="Q22" s="79">
        <f>Q9-Q10</f>
        <v/>
      </c>
      <c r="R22" s="78" t="n"/>
      <c r="S22" s="79">
        <f>S9-S10</f>
        <v/>
      </c>
      <c r="T22" s="78" t="n"/>
      <c r="U22" s="79">
        <f>U9-U10</f>
        <v/>
      </c>
      <c r="V22" s="78" t="n"/>
      <c r="W22" s="79">
        <f>W9-W10</f>
        <v/>
      </c>
      <c r="X22" s="78" t="n"/>
      <c r="Y22" s="79">
        <f>Y9-Y10</f>
        <v/>
      </c>
      <c r="Z22" s="78" t="n"/>
      <c r="AA22" s="79">
        <f>AA9-AA10</f>
        <v/>
      </c>
      <c r="AB22" s="78" t="n"/>
      <c r="AC22" s="79">
        <f>AC9-AC10</f>
        <v/>
      </c>
      <c r="AD22" s="78" t="n"/>
      <c r="AE22" s="79">
        <f>AE9-AE10</f>
        <v/>
      </c>
      <c r="AF22" s="78" t="n"/>
      <c r="AG22" s="79">
        <f>AG9-AG10</f>
        <v/>
      </c>
      <c r="AH22" s="78" t="n"/>
      <c r="AI22" s="79">
        <f>AI9-AI10</f>
        <v/>
      </c>
      <c r="AJ22" s="78" t="n"/>
      <c r="AK22" s="79">
        <f>AK9-AK10</f>
        <v/>
      </c>
      <c r="AL22" s="78" t="n"/>
      <c r="AM22" s="79">
        <f>AM9-AM10</f>
        <v/>
      </c>
      <c r="AN22" s="78" t="n"/>
      <c r="AO22" s="79">
        <f>AO9-AO10</f>
        <v/>
      </c>
      <c r="AP22" s="78" t="n"/>
      <c r="AQ22" s="79">
        <f>AQ9-AQ10</f>
        <v/>
      </c>
    </row>
  </sheetData>
  <mergeCells count="13">
    <mergeCell ref="B1:C1"/>
    <mergeCell ref="D1:E1"/>
    <mergeCell ref="F1:G1"/>
    <mergeCell ref="H1:I1"/>
    <mergeCell ref="J1:K1"/>
    <mergeCell ref="V1:W1"/>
    <mergeCell ref="X1:Y1"/>
    <mergeCell ref="Z1:AA1"/>
    <mergeCell ref="L1:M1"/>
    <mergeCell ref="N1:O1"/>
    <mergeCell ref="P1:Q1"/>
    <mergeCell ref="R1:S1"/>
    <mergeCell ref="T1:U1"/>
  </mergeCells>
  <pageMargins left="0.7" right="0.7" top="0.75" bottom="0.75" header="0.3" footer="0.3"/>
  <pageSetup orientation="portrait" paperSize="9" firstPageNumber="2147483648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C22"/>
  <sheetViews>
    <sheetView topLeftCell="U1" workbookViewId="0">
      <selection activeCell="AJ11" sqref="X7:AJ11"/>
    </sheetView>
  </sheetViews>
  <sheetFormatPr baseColWidth="8" defaultRowHeight="15" outlineLevelRow="1" outlineLevelCol="0"/>
  <cols>
    <col width="25.7109375" customWidth="1" style="101" min="1" max="1"/>
    <col width="15" customWidth="1" style="101" min="2" max="2"/>
    <col width="13" customWidth="1" style="101" min="3" max="3"/>
    <col width="10.42578125" bestFit="1" customWidth="1" style="101" min="5" max="5"/>
    <col width="10.42578125" bestFit="1" customWidth="1" style="101" min="7" max="7"/>
    <col width="10.42578125" bestFit="1" customWidth="1" style="101" min="9" max="9"/>
    <col width="9.42578125" bestFit="1" customWidth="1" style="101" min="10" max="10"/>
    <col width="10.42578125" bestFit="1" customWidth="1" style="101" min="11" max="11"/>
    <col width="10.42578125" bestFit="1" customWidth="1" style="101" min="13" max="13"/>
    <col width="10.42578125" bestFit="1" customWidth="1" style="101" min="15" max="15"/>
    <col width="10.42578125" bestFit="1" customWidth="1" style="101" min="17" max="17"/>
    <col width="10.42578125" bestFit="1" customWidth="1" style="101" min="19" max="19"/>
    <col width="9.42578125" bestFit="1" customWidth="1" style="101" min="20" max="20"/>
    <col width="10.28515625" customWidth="1" style="101" min="21" max="21"/>
    <col width="10.140625" customWidth="1" style="101" min="22" max="22"/>
    <col width="10.42578125" bestFit="1" customWidth="1" style="101" min="23" max="23"/>
    <col width="10" bestFit="1" customWidth="1" style="101" min="25" max="25"/>
    <col width="10" bestFit="1" customWidth="1" style="101" min="27" max="27"/>
  </cols>
  <sheetData>
    <row r="1" ht="15.75" customHeight="1" s="101" thickBot="1">
      <c r="A1" s="1" t="inlineStr">
        <is>
          <t>СПБ Невский Yota</t>
        </is>
      </c>
      <c r="B1" s="100" t="inlineStr">
        <is>
          <t>Кейс</t>
        </is>
      </c>
      <c r="D1" s="99" t="inlineStr">
        <is>
          <t>01.01.2022 факт</t>
        </is>
      </c>
      <c r="E1" s="98" t="n"/>
      <c r="F1" s="99" t="inlineStr">
        <is>
          <t>01.02.2022 план</t>
        </is>
      </c>
      <c r="G1" s="98" t="n"/>
      <c r="H1" s="99" t="inlineStr">
        <is>
          <t>01.02.2022 факт</t>
        </is>
      </c>
      <c r="I1" s="98" t="n"/>
      <c r="J1" s="99" t="inlineStr">
        <is>
          <t>01.03.2022 план</t>
        </is>
      </c>
      <c r="K1" s="98" t="n"/>
      <c r="L1" s="99" t="inlineStr">
        <is>
          <t>01.03.2022 факт</t>
        </is>
      </c>
      <c r="M1" s="98" t="n"/>
      <c r="N1" s="99" t="inlineStr">
        <is>
          <t>01.04.2022 план</t>
        </is>
      </c>
      <c r="O1" s="98" t="n"/>
      <c r="P1" s="99" t="inlineStr">
        <is>
          <t>01.04.2022 факт</t>
        </is>
      </c>
      <c r="Q1" s="98" t="n"/>
      <c r="R1" s="99" t="inlineStr">
        <is>
          <t>01.05.2022 план</t>
        </is>
      </c>
      <c r="S1" s="98" t="n"/>
      <c r="T1" s="99" t="inlineStr">
        <is>
          <t>01.05.2022 факт</t>
        </is>
      </c>
      <c r="U1" s="98" t="n"/>
      <c r="V1" s="99" t="inlineStr">
        <is>
          <t>01.06.2022 план</t>
        </is>
      </c>
      <c r="W1" s="98" t="n"/>
      <c r="X1" s="97" t="inlineStr">
        <is>
          <t>01.06.2022 факт</t>
        </is>
      </c>
      <c r="Y1" s="98" t="n"/>
      <c r="Z1" s="97" t="inlineStr">
        <is>
          <t>01.07.2022 план</t>
        </is>
      </c>
      <c r="AA1" s="98" t="n"/>
    </row>
    <row r="2" ht="15.75" customHeight="1" s="101" thickBot="1">
      <c r="B2" s="19" t="inlineStr">
        <is>
          <t>Оборот</t>
        </is>
      </c>
      <c r="C2" s="20" t="inlineStr">
        <is>
          <t>Прибыль</t>
        </is>
      </c>
      <c r="D2" s="19" t="inlineStr">
        <is>
          <t>Оборот</t>
        </is>
      </c>
      <c r="E2" s="21" t="inlineStr">
        <is>
          <t>Прибыль</t>
        </is>
      </c>
      <c r="F2" s="19" t="inlineStr">
        <is>
          <t>Оборот</t>
        </is>
      </c>
      <c r="G2" s="21" t="inlineStr">
        <is>
          <t>Прибыль</t>
        </is>
      </c>
      <c r="H2" s="19" t="inlineStr">
        <is>
          <t>Оборот</t>
        </is>
      </c>
      <c r="I2" s="21" t="inlineStr">
        <is>
          <t>Прибыль</t>
        </is>
      </c>
      <c r="J2" s="19" t="inlineStr">
        <is>
          <t>Оборот</t>
        </is>
      </c>
      <c r="K2" s="21" t="inlineStr">
        <is>
          <t>Прибыль</t>
        </is>
      </c>
      <c r="L2" s="8" t="inlineStr">
        <is>
          <t>Оборот</t>
        </is>
      </c>
      <c r="M2" s="9" t="inlineStr">
        <is>
          <t>Прибыль</t>
        </is>
      </c>
      <c r="N2" s="8" t="inlineStr">
        <is>
          <t>Оборот</t>
        </is>
      </c>
      <c r="O2" s="9" t="inlineStr">
        <is>
          <t>Прибыль</t>
        </is>
      </c>
      <c r="P2" s="6" t="inlineStr">
        <is>
          <t>Оборот</t>
        </is>
      </c>
      <c r="Q2" s="7" t="inlineStr">
        <is>
          <t>Прибыль</t>
        </is>
      </c>
      <c r="R2" s="6" t="inlineStr">
        <is>
          <t>Оборот</t>
        </is>
      </c>
      <c r="S2" s="7" t="inlineStr">
        <is>
          <t>Прибыль</t>
        </is>
      </c>
      <c r="T2" s="6" t="inlineStr">
        <is>
          <t>Оборот</t>
        </is>
      </c>
      <c r="U2" s="7" t="inlineStr">
        <is>
          <t>Прибыль</t>
        </is>
      </c>
      <c r="V2" s="6" t="inlineStr">
        <is>
          <t>Оборот</t>
        </is>
      </c>
      <c r="W2" s="7" t="inlineStr">
        <is>
          <t>Прибыль</t>
        </is>
      </c>
      <c r="X2" s="10" t="inlineStr">
        <is>
          <t>Оборот</t>
        </is>
      </c>
      <c r="Y2" s="11" t="inlineStr">
        <is>
          <t>Прибыль</t>
        </is>
      </c>
      <c r="Z2" s="10" t="inlineStr">
        <is>
          <t>Оборот</t>
        </is>
      </c>
      <c r="AA2" s="11" t="inlineStr">
        <is>
          <t>Прибыль</t>
        </is>
      </c>
      <c r="AB2" s="10" t="inlineStr">
        <is>
          <t>Оборот</t>
        </is>
      </c>
      <c r="AC2" s="11" t="inlineStr">
        <is>
          <t>Прибыль</t>
        </is>
      </c>
      <c r="AD2" s="10" t="inlineStr">
        <is>
          <t>Оборот</t>
        </is>
      </c>
      <c r="AE2" s="11" t="inlineStr">
        <is>
          <t>Прибыль</t>
        </is>
      </c>
      <c r="AF2" s="10" t="inlineStr">
        <is>
          <t>Оборот</t>
        </is>
      </c>
      <c r="AG2" s="11" t="inlineStr">
        <is>
          <t>Прибыль</t>
        </is>
      </c>
      <c r="AH2" s="10" t="inlineStr">
        <is>
          <t>Оборот</t>
        </is>
      </c>
      <c r="AI2" s="11" t="inlineStr">
        <is>
          <t>Прибыль</t>
        </is>
      </c>
      <c r="AJ2" s="10" t="inlineStr">
        <is>
          <t>Оборот</t>
        </is>
      </c>
      <c r="AK2" s="11" t="inlineStr">
        <is>
          <t>Прибыль</t>
        </is>
      </c>
      <c r="AL2" s="10" t="inlineStr">
        <is>
          <t>Оборот</t>
        </is>
      </c>
      <c r="AM2" s="11" t="inlineStr">
        <is>
          <t>Прибыль</t>
        </is>
      </c>
      <c r="AN2" s="10" t="inlineStr">
        <is>
          <t>Оборот</t>
        </is>
      </c>
      <c r="AO2" s="11" t="inlineStr">
        <is>
          <t>Прибыль</t>
        </is>
      </c>
      <c r="AP2" s="10" t="inlineStr">
        <is>
          <t>Оборот</t>
        </is>
      </c>
      <c r="AQ2" s="11" t="inlineStr">
        <is>
          <t>Прибыль</t>
        </is>
      </c>
      <c r="AR2" s="10" t="inlineStr">
        <is>
          <t>Оборот</t>
        </is>
      </c>
      <c r="AS2" s="11" t="inlineStr">
        <is>
          <t>Прибыль</t>
        </is>
      </c>
      <c r="AT2" s="10" t="inlineStr">
        <is>
          <t>Оборот</t>
        </is>
      </c>
      <c r="AU2" s="11" t="inlineStr">
        <is>
          <t>Прибыль</t>
        </is>
      </c>
      <c r="AV2" s="10" t="inlineStr">
        <is>
          <t>Оборот</t>
        </is>
      </c>
      <c r="AW2" s="11" t="inlineStr">
        <is>
          <t>Прибыль</t>
        </is>
      </c>
      <c r="AX2" s="10" t="inlineStr">
        <is>
          <t>Оборот</t>
        </is>
      </c>
      <c r="AY2" s="11" t="inlineStr">
        <is>
          <t>Прибыль</t>
        </is>
      </c>
      <c r="AZ2" s="10" t="inlineStr">
        <is>
          <t>Оборот</t>
        </is>
      </c>
      <c r="BA2" s="11" t="inlineStr">
        <is>
          <t>Прибыль</t>
        </is>
      </c>
      <c r="BB2" s="10" t="inlineStr">
        <is>
          <t>Оборот</t>
        </is>
      </c>
      <c r="BC2" s="11" t="inlineStr">
        <is>
          <t>Прибыль</t>
        </is>
      </c>
    </row>
    <row r="3" outlineLevel="1" s="101">
      <c r="A3" s="22" t="inlineStr">
        <is>
          <t>оборудование</t>
        </is>
      </c>
      <c r="B3" s="66" t="n">
        <v>80000</v>
      </c>
      <c r="C3" s="66" t="n">
        <v>41360</v>
      </c>
      <c r="D3" s="65" t="n">
        <v>8370</v>
      </c>
      <c r="E3" s="66">
        <f>D3*0.16</f>
        <v/>
      </c>
      <c r="F3" s="65" t="n">
        <v>80000</v>
      </c>
      <c r="G3" s="66">
        <f>F3*0.16</f>
        <v/>
      </c>
      <c r="H3" s="65" t="n">
        <v>80000</v>
      </c>
      <c r="I3" s="66">
        <f>H3*0.16</f>
        <v/>
      </c>
      <c r="J3" s="65" t="n">
        <v>25000</v>
      </c>
      <c r="K3" s="66">
        <f>J3*0.16</f>
        <v/>
      </c>
      <c r="L3" s="65" t="n">
        <v>34410</v>
      </c>
      <c r="M3" s="66">
        <f>L3*0.16</f>
        <v/>
      </c>
      <c r="N3" s="65" t="n">
        <v>35000</v>
      </c>
      <c r="O3" s="66">
        <f>N3*0.16</f>
        <v/>
      </c>
      <c r="P3" s="65" t="n">
        <v>24420</v>
      </c>
      <c r="Q3" s="66">
        <f>P3*0.16</f>
        <v/>
      </c>
      <c r="R3" s="65" t="n">
        <v>35000</v>
      </c>
      <c r="S3" s="66">
        <f>R3*0.16</f>
        <v/>
      </c>
      <c r="T3" s="65" t="n">
        <v>73860</v>
      </c>
      <c r="U3" s="66">
        <f>T3*0.16</f>
        <v/>
      </c>
      <c r="V3" s="65" t="n">
        <v>50000</v>
      </c>
      <c r="W3" s="66">
        <f>V3*0.16</f>
        <v/>
      </c>
      <c r="X3" s="65" t="n">
        <v>74290</v>
      </c>
      <c r="Y3" s="66">
        <f>X3*0.16</f>
        <v/>
      </c>
      <c r="Z3" s="65" t="n">
        <v>50000</v>
      </c>
      <c r="AA3" s="66">
        <f>Z3*0.16</f>
        <v/>
      </c>
      <c r="AB3" s="65" t="n">
        <v>41360</v>
      </c>
      <c r="AC3" s="66">
        <f>AB3*0.16</f>
        <v/>
      </c>
      <c r="AD3" s="65" t="n">
        <v>50000</v>
      </c>
      <c r="AE3" s="66">
        <f>AD3*0.16</f>
        <v/>
      </c>
      <c r="AF3" s="65" t="n"/>
      <c r="AG3" s="66">
        <f>AF3*0.16</f>
        <v/>
      </c>
      <c r="AH3" s="65" t="n"/>
      <c r="AI3" s="66">
        <f>AH3*0.16</f>
        <v/>
      </c>
      <c r="AJ3" s="65" t="n"/>
      <c r="AK3" s="66">
        <f>AJ3*0.16</f>
        <v/>
      </c>
      <c r="AL3" s="65" t="n"/>
      <c r="AM3" s="66">
        <f>AL3*0.16</f>
        <v/>
      </c>
      <c r="AN3" s="65" t="n"/>
      <c r="AO3" s="66">
        <f>AN3*0.16</f>
        <v/>
      </c>
      <c r="AP3" s="65" t="n"/>
      <c r="AQ3" s="66">
        <f>AP3*0.16</f>
        <v/>
      </c>
      <c r="AR3" s="65" t="n"/>
      <c r="AS3" s="66">
        <f>AR3*0.16</f>
        <v/>
      </c>
      <c r="AT3" s="65" t="n"/>
      <c r="AU3" s="66">
        <f>AT3*0.16</f>
        <v/>
      </c>
      <c r="AV3" s="65" t="n"/>
      <c r="AW3" s="66">
        <f>AV3*0.16</f>
        <v/>
      </c>
      <c r="AX3" s="65" t="n"/>
      <c r="AY3" s="66">
        <f>AX3*0.16</f>
        <v/>
      </c>
      <c r="AZ3" s="65" t="n"/>
      <c r="BA3" s="66">
        <f>AZ3*0.16</f>
        <v/>
      </c>
      <c r="BB3" s="65" t="n"/>
      <c r="BC3" s="66">
        <f>BB3*0.16</f>
        <v/>
      </c>
    </row>
    <row r="4" outlineLevel="1" s="101">
      <c r="A4" s="22" t="inlineStr">
        <is>
          <t>аксессуары</t>
        </is>
      </c>
      <c r="B4" s="66" t="n">
        <v>5000</v>
      </c>
      <c r="C4" s="66" t="n">
        <v>4137</v>
      </c>
      <c r="D4" s="65" t="n">
        <v>0</v>
      </c>
      <c r="E4" s="66">
        <f>D4*0.45</f>
        <v/>
      </c>
      <c r="F4" s="65" t="n">
        <v>5000</v>
      </c>
      <c r="G4" s="66">
        <f>F4*0.45</f>
        <v/>
      </c>
      <c r="H4" s="65" t="n">
        <v>5000</v>
      </c>
      <c r="I4" s="66">
        <f>H4*0.45</f>
        <v/>
      </c>
      <c r="J4" s="65" t="n">
        <v>5000</v>
      </c>
      <c r="K4" s="66">
        <f>J4*0.45</f>
        <v/>
      </c>
      <c r="L4" s="65" t="n">
        <v>4615</v>
      </c>
      <c r="M4" s="66">
        <f>L4*0.45</f>
        <v/>
      </c>
      <c r="N4" s="65" t="n">
        <v>5000</v>
      </c>
      <c r="O4" s="66">
        <f>N4*0.45</f>
        <v/>
      </c>
      <c r="P4" s="65" t="n">
        <v>249</v>
      </c>
      <c r="Q4" s="66">
        <f>P4*0.45</f>
        <v/>
      </c>
      <c r="R4" s="65" t="n">
        <v>5000</v>
      </c>
      <c r="S4" s="66">
        <f>R4*0.45</f>
        <v/>
      </c>
      <c r="T4" s="65" t="n">
        <v>1247</v>
      </c>
      <c r="U4" s="66">
        <f>T4*0.45</f>
        <v/>
      </c>
      <c r="V4" s="65" t="n">
        <v>5000</v>
      </c>
      <c r="W4" s="66">
        <f>V4*0.45</f>
        <v/>
      </c>
      <c r="X4" s="65" t="n">
        <v>99</v>
      </c>
      <c r="Y4" s="66">
        <f>X4*0.45</f>
        <v/>
      </c>
      <c r="Z4" s="65" t="n">
        <v>5000</v>
      </c>
      <c r="AA4" s="66">
        <f>Z4*0.45</f>
        <v/>
      </c>
      <c r="AB4" s="65" t="n">
        <v>4137</v>
      </c>
      <c r="AC4" s="66">
        <f>AB4*0.45</f>
        <v/>
      </c>
      <c r="AD4" s="65" t="n">
        <v>5000</v>
      </c>
      <c r="AE4" s="66">
        <f>AD4*0.45</f>
        <v/>
      </c>
      <c r="AF4" s="65" t="n"/>
      <c r="AG4" s="66">
        <f>AF4*0.45</f>
        <v/>
      </c>
      <c r="AH4" s="65" t="n"/>
      <c r="AI4" s="66">
        <f>AH4*0.45</f>
        <v/>
      </c>
      <c r="AJ4" s="65" t="n"/>
      <c r="AK4" s="66">
        <f>AJ4*0.45</f>
        <v/>
      </c>
      <c r="AL4" s="65" t="n"/>
      <c r="AM4" s="66">
        <f>AL4*0.45</f>
        <v/>
      </c>
      <c r="AN4" s="65" t="n"/>
      <c r="AO4" s="66">
        <f>AN4*0.45</f>
        <v/>
      </c>
      <c r="AP4" s="65" t="n"/>
      <c r="AQ4" s="66">
        <f>AP4*0.45</f>
        <v/>
      </c>
      <c r="AR4" s="65" t="n"/>
      <c r="AS4" s="66">
        <f>AR4*0.45</f>
        <v/>
      </c>
      <c r="AT4" s="65" t="n"/>
      <c r="AU4" s="66">
        <f>AT4*0.45</f>
        <v/>
      </c>
      <c r="AV4" s="65" t="n"/>
      <c r="AW4" s="66">
        <f>AV4*0.45</f>
        <v/>
      </c>
      <c r="AX4" s="65" t="n"/>
      <c r="AY4" s="66">
        <f>AX4*0.45</f>
        <v/>
      </c>
      <c r="AZ4" s="65" t="n"/>
      <c r="BA4" s="66">
        <f>AZ4*0.45</f>
        <v/>
      </c>
      <c r="BB4" s="65" t="n"/>
      <c r="BC4" s="66">
        <f>BB4*0.45</f>
        <v/>
      </c>
    </row>
    <row r="5" outlineLevel="1" s="101">
      <c r="A5" s="22" t="inlineStr">
        <is>
          <t>СИМ Yota голос</t>
        </is>
      </c>
      <c r="B5" s="77" t="n">
        <v>180</v>
      </c>
      <c r="C5" s="66" t="n">
        <v>67</v>
      </c>
      <c r="D5" s="67" t="n">
        <v>28</v>
      </c>
      <c r="E5" s="66">
        <f>D5*1293</f>
        <v/>
      </c>
      <c r="F5" s="67" t="n">
        <v>95</v>
      </c>
      <c r="G5" s="66">
        <f>F5*1293</f>
        <v/>
      </c>
      <c r="H5" s="67" t="n">
        <v>95</v>
      </c>
      <c r="I5" s="66">
        <f>H5*1293</f>
        <v/>
      </c>
      <c r="J5" s="67" t="n">
        <v>80</v>
      </c>
      <c r="K5" s="66">
        <f>J5*1293</f>
        <v/>
      </c>
      <c r="L5" s="67" t="n">
        <v>56</v>
      </c>
      <c r="M5" s="66">
        <f>L5*1293</f>
        <v/>
      </c>
      <c r="N5" s="67" t="n">
        <v>80</v>
      </c>
      <c r="O5" s="66">
        <f>N5*1293</f>
        <v/>
      </c>
      <c r="P5" s="67" t="n">
        <v>44</v>
      </c>
      <c r="Q5" s="66">
        <f>P5*1293</f>
        <v/>
      </c>
      <c r="R5" s="67" t="n">
        <v>70</v>
      </c>
      <c r="S5" s="66">
        <f>R5*1293</f>
        <v/>
      </c>
      <c r="T5" s="95" t="n">
        <v>25</v>
      </c>
      <c r="U5" s="66">
        <f>T5*1293</f>
        <v/>
      </c>
      <c r="V5" s="67" t="n">
        <v>70</v>
      </c>
      <c r="W5" s="66">
        <f>V5*1293</f>
        <v/>
      </c>
      <c r="X5" s="95" t="n">
        <v>49</v>
      </c>
      <c r="Y5" s="66">
        <f>X5*1293</f>
        <v/>
      </c>
      <c r="Z5" s="67" t="n">
        <v>70</v>
      </c>
      <c r="AA5" s="66">
        <f>Z5*1293</f>
        <v/>
      </c>
      <c r="AB5" s="67" t="n">
        <v>67</v>
      </c>
      <c r="AC5" s="66">
        <f>AB5*1293</f>
        <v/>
      </c>
      <c r="AD5" s="67" t="n">
        <v>70</v>
      </c>
      <c r="AE5" s="66">
        <f>AD5*1293</f>
        <v/>
      </c>
      <c r="AF5" s="67" t="n"/>
      <c r="AG5" s="66">
        <f>AF5*1293</f>
        <v/>
      </c>
      <c r="AH5" s="67" t="n"/>
      <c r="AI5" s="66">
        <f>AH5*1293</f>
        <v/>
      </c>
      <c r="AJ5" s="67" t="n"/>
      <c r="AK5" s="66">
        <f>AJ5*1293</f>
        <v/>
      </c>
      <c r="AL5" s="67" t="n"/>
      <c r="AM5" s="66">
        <f>AL5*1293</f>
        <v/>
      </c>
      <c r="AN5" s="67" t="n"/>
      <c r="AO5" s="66">
        <f>AN5*1293</f>
        <v/>
      </c>
      <c r="AP5" s="67" t="n"/>
      <c r="AQ5" s="66">
        <f>AP5*1293</f>
        <v/>
      </c>
      <c r="AR5" s="67" t="n"/>
      <c r="AS5" s="66">
        <f>AR5*1293</f>
        <v/>
      </c>
      <c r="AT5" s="67" t="n"/>
      <c r="AU5" s="66">
        <f>AT5*1293</f>
        <v/>
      </c>
      <c r="AV5" s="67" t="n"/>
      <c r="AW5" s="66">
        <f>AV5*1293</f>
        <v/>
      </c>
      <c r="AX5" s="67" t="n"/>
      <c r="AY5" s="66">
        <f>AX5*1293</f>
        <v/>
      </c>
      <c r="AZ5" s="67" t="n"/>
      <c r="BA5" s="66">
        <f>AZ5*1293</f>
        <v/>
      </c>
      <c r="BB5" s="67" t="n"/>
      <c r="BC5" s="66">
        <f>BB5*1293</f>
        <v/>
      </c>
    </row>
    <row r="6" outlineLevel="1" s="101">
      <c r="A6" s="22" t="inlineStr">
        <is>
          <t>СИМ Yota дата</t>
        </is>
      </c>
      <c r="B6" s="66" t="n">
        <v>60</v>
      </c>
      <c r="C6" s="66" t="n">
        <v>22</v>
      </c>
      <c r="D6" s="65" t="n">
        <v>5</v>
      </c>
      <c r="E6" s="66">
        <f>D6*1058</f>
        <v/>
      </c>
      <c r="F6" s="65" t="n">
        <v>30</v>
      </c>
      <c r="G6" s="66">
        <f>F6*1058</f>
        <v/>
      </c>
      <c r="H6" s="65" t="n">
        <v>30</v>
      </c>
      <c r="I6" s="66">
        <f>H6*1058</f>
        <v/>
      </c>
      <c r="J6" s="65" t="n">
        <v>10</v>
      </c>
      <c r="K6" s="66">
        <f>J6*1058</f>
        <v/>
      </c>
      <c r="L6" s="65" t="n">
        <v>16</v>
      </c>
      <c r="M6" s="66">
        <f>L6*1058</f>
        <v/>
      </c>
      <c r="N6" s="65" t="n">
        <v>25</v>
      </c>
      <c r="O6" s="66">
        <f>N6*1058</f>
        <v/>
      </c>
      <c r="P6" s="65" t="n">
        <v>14</v>
      </c>
      <c r="Q6" s="66">
        <f>P6*1058</f>
        <v/>
      </c>
      <c r="R6" s="65" t="n">
        <v>25</v>
      </c>
      <c r="S6" s="66">
        <f>R6*1058</f>
        <v/>
      </c>
      <c r="T6" s="65" t="n">
        <v>25</v>
      </c>
      <c r="U6" s="66">
        <f>T6*1058</f>
        <v/>
      </c>
      <c r="V6" s="65" t="n">
        <v>35</v>
      </c>
      <c r="W6" s="66">
        <f>V6*1058</f>
        <v/>
      </c>
      <c r="X6" s="65" t="n">
        <v>28</v>
      </c>
      <c r="Y6" s="66">
        <f>X6*1058</f>
        <v/>
      </c>
      <c r="Z6" s="65" t="n">
        <v>35</v>
      </c>
      <c r="AA6" s="66">
        <f>Z6*1058</f>
        <v/>
      </c>
      <c r="AB6" s="65" t="n">
        <v>22</v>
      </c>
      <c r="AC6" s="66">
        <f>AB6*1058</f>
        <v/>
      </c>
      <c r="AD6" s="65" t="n">
        <v>35</v>
      </c>
      <c r="AE6" s="66">
        <f>AD6*1058</f>
        <v/>
      </c>
      <c r="AF6" s="65" t="n"/>
      <c r="AG6" s="66">
        <f>AF6*1058</f>
        <v/>
      </c>
      <c r="AH6" s="65" t="n"/>
      <c r="AI6" s="66">
        <f>AH6*1058</f>
        <v/>
      </c>
      <c r="AJ6" s="65" t="n"/>
      <c r="AK6" s="66">
        <f>AJ6*1058</f>
        <v/>
      </c>
      <c r="AL6" s="65" t="n"/>
      <c r="AM6" s="66">
        <f>AL6*1058</f>
        <v/>
      </c>
      <c r="AN6" s="65" t="n"/>
      <c r="AO6" s="66">
        <f>AN6*1058</f>
        <v/>
      </c>
      <c r="AP6" s="65" t="n"/>
      <c r="AQ6" s="66">
        <f>AP6*1058</f>
        <v/>
      </c>
      <c r="AR6" s="65" t="n"/>
      <c r="AS6" s="66">
        <f>AR6*1058</f>
        <v/>
      </c>
      <c r="AT6" s="65" t="n"/>
      <c r="AU6" s="66">
        <f>AT6*1058</f>
        <v/>
      </c>
      <c r="AV6" s="65" t="n"/>
      <c r="AW6" s="66">
        <f>AV6*1058</f>
        <v/>
      </c>
      <c r="AX6" s="65" t="n"/>
      <c r="AY6" s="66">
        <f>AX6*1058</f>
        <v/>
      </c>
      <c r="AZ6" s="65" t="n"/>
      <c r="BA6" s="66">
        <f>AZ6*1058</f>
        <v/>
      </c>
      <c r="BB6" s="65" t="n"/>
      <c r="BC6" s="66">
        <f>BB6*1058</f>
        <v/>
      </c>
    </row>
    <row r="7" outlineLevel="1" s="101">
      <c r="A7" s="22" t="inlineStr">
        <is>
          <t>Услуги</t>
        </is>
      </c>
      <c r="B7" s="66" t="n">
        <v>9000</v>
      </c>
      <c r="C7" s="66" t="n">
        <v>697</v>
      </c>
      <c r="D7" s="65" t="n">
        <v>0</v>
      </c>
      <c r="E7" s="66">
        <f>D7</f>
        <v/>
      </c>
      <c r="F7" s="65" t="n">
        <v>9000</v>
      </c>
      <c r="G7" s="66">
        <f>F7</f>
        <v/>
      </c>
      <c r="H7" s="65" t="n">
        <v>9000</v>
      </c>
      <c r="I7" s="66">
        <f>H7</f>
        <v/>
      </c>
      <c r="J7" s="65" t="n">
        <v>9000</v>
      </c>
      <c r="K7" s="66">
        <f>J7</f>
        <v/>
      </c>
      <c r="L7" s="65" t="n">
        <v>0</v>
      </c>
      <c r="M7" s="66">
        <f>L7</f>
        <v/>
      </c>
      <c r="N7" s="65" t="n">
        <v>9000</v>
      </c>
      <c r="O7" s="66">
        <f>N7</f>
        <v/>
      </c>
      <c r="P7" s="65" t="n">
        <v>697</v>
      </c>
      <c r="Q7" s="66">
        <f>P7</f>
        <v/>
      </c>
      <c r="R7" s="65" t="n">
        <v>4500</v>
      </c>
      <c r="S7" s="66">
        <f>R7</f>
        <v/>
      </c>
      <c r="T7" s="65" t="n">
        <v>3887</v>
      </c>
      <c r="U7" s="66">
        <f>T7</f>
        <v/>
      </c>
      <c r="V7" s="65" t="n">
        <v>4500</v>
      </c>
      <c r="W7" s="66">
        <f>V7</f>
        <v/>
      </c>
      <c r="X7" s="65" t="n">
        <v>1495</v>
      </c>
      <c r="Y7" s="66">
        <f>X7</f>
        <v/>
      </c>
      <c r="Z7" s="65" t="n">
        <v>4500</v>
      </c>
      <c r="AA7" s="66">
        <f>Z7</f>
        <v/>
      </c>
      <c r="AB7" s="65" t="n">
        <v>697</v>
      </c>
      <c r="AC7" s="66">
        <f>AB7</f>
        <v/>
      </c>
      <c r="AD7" s="65" t="n">
        <v>4500</v>
      </c>
      <c r="AE7" s="66">
        <f>AD7</f>
        <v/>
      </c>
      <c r="AF7" s="65" t="n"/>
      <c r="AG7" s="66">
        <f>AF7</f>
        <v/>
      </c>
      <c r="AH7" s="65" t="n"/>
      <c r="AI7" s="66">
        <f>AH7</f>
        <v/>
      </c>
      <c r="AJ7" s="65" t="n"/>
      <c r="AK7" s="66">
        <f>AJ7</f>
        <v/>
      </c>
      <c r="AL7" s="65" t="n"/>
      <c r="AM7" s="66">
        <f>AL7</f>
        <v/>
      </c>
      <c r="AN7" s="65" t="n"/>
      <c r="AO7" s="66">
        <f>AN7</f>
        <v/>
      </c>
      <c r="AP7" s="65" t="n"/>
      <c r="AQ7" s="66">
        <f>AP7</f>
        <v/>
      </c>
      <c r="AR7" s="65" t="n"/>
      <c r="AS7" s="66">
        <f>AR7</f>
        <v/>
      </c>
      <c r="AT7" s="65" t="n"/>
      <c r="AU7" s="66">
        <f>AT7</f>
        <v/>
      </c>
      <c r="AV7" s="65" t="n"/>
      <c r="AW7" s="66">
        <f>AV7</f>
        <v/>
      </c>
      <c r="AX7" s="65" t="n"/>
      <c r="AY7" s="66">
        <f>AX7</f>
        <v/>
      </c>
      <c r="AZ7" s="65" t="n"/>
      <c r="BA7" s="66">
        <f>AZ7</f>
        <v/>
      </c>
      <c r="BB7" s="65" t="n"/>
      <c r="BC7" s="66">
        <f>BB7</f>
        <v/>
      </c>
    </row>
    <row r="8" outlineLevel="1" s="101">
      <c r="A8" s="22" t="inlineStr">
        <is>
          <t>Компенсация оператора</t>
        </is>
      </c>
      <c r="B8" s="66" t="n"/>
      <c r="C8" s="66" t="n">
        <v>25423</v>
      </c>
      <c r="D8" s="66" t="n"/>
      <c r="E8" s="66" t="n"/>
      <c r="F8" s="66" t="n"/>
      <c r="G8" s="66" t="n"/>
      <c r="H8" s="66" t="n"/>
      <c r="I8" s="66" t="n"/>
      <c r="J8" s="66" t="n"/>
      <c r="K8" s="66" t="n"/>
      <c r="L8" s="66" t="n"/>
      <c r="M8" s="66" t="n">
        <v>100000</v>
      </c>
      <c r="N8" s="66" t="n"/>
      <c r="O8" s="66" t="n">
        <v>100000</v>
      </c>
      <c r="P8" s="66" t="n"/>
      <c r="Q8" s="66" t="n">
        <v>100000</v>
      </c>
      <c r="R8" s="66" t="n"/>
      <c r="S8" s="66" t="n">
        <v>100000</v>
      </c>
      <c r="T8" s="66" t="n"/>
      <c r="U8" s="66" t="n">
        <v>100000</v>
      </c>
      <c r="V8" s="66" t="n"/>
      <c r="W8" s="66" t="n">
        <v>100000</v>
      </c>
      <c r="X8" s="66" t="n"/>
      <c r="Y8" s="66" t="n">
        <v>100000</v>
      </c>
      <c r="Z8" s="66" t="n"/>
      <c r="AA8" s="66" t="n">
        <v>100000</v>
      </c>
      <c r="AB8" s="66" t="n"/>
      <c r="AC8" s="66" t="n">
        <v>100000</v>
      </c>
      <c r="AD8" s="66" t="n"/>
      <c r="AE8" s="66" t="n">
        <v>100000</v>
      </c>
      <c r="AF8" s="66" t="n"/>
      <c r="AG8" s="66" t="n">
        <v>100000</v>
      </c>
      <c r="AH8" s="66" t="n"/>
      <c r="AI8" s="66" t="n">
        <v>100000</v>
      </c>
      <c r="AJ8" s="66" t="n"/>
      <c r="AK8" s="66" t="n">
        <v>100000</v>
      </c>
      <c r="AL8" s="66" t="n"/>
      <c r="AM8" s="66" t="n">
        <v>100000</v>
      </c>
      <c r="AN8" s="66" t="n"/>
      <c r="AO8" s="66" t="n">
        <v>100000</v>
      </c>
      <c r="AP8" s="66" t="n"/>
      <c r="AQ8" s="66" t="n">
        <v>100000</v>
      </c>
      <c r="AR8" s="66" t="n"/>
      <c r="AS8" s="66" t="n">
        <v>100000</v>
      </c>
      <c r="AT8" s="66" t="n"/>
      <c r="AU8" s="66" t="n">
        <v>100000</v>
      </c>
      <c r="AV8" s="66" t="n"/>
      <c r="AW8" s="66" t="n">
        <v>100000</v>
      </c>
      <c r="AX8" s="66" t="n"/>
      <c r="AY8" s="66" t="n">
        <v>100000</v>
      </c>
      <c r="AZ8" s="66" t="n"/>
      <c r="BA8" s="66" t="n">
        <v>100000</v>
      </c>
      <c r="BB8" s="66" t="n"/>
      <c r="BC8" s="66" t="n">
        <v>100000</v>
      </c>
    </row>
    <row r="9" ht="15.75" customHeight="1" s="101" thickBot="1">
      <c r="A9" s="23" t="inlineStr">
        <is>
          <t>Доход, руб.</t>
        </is>
      </c>
      <c r="B9" s="68" t="n"/>
      <c r="C9" s="68">
        <f>SUM(C3:C8)</f>
        <v/>
      </c>
      <c r="D9" s="68" t="n"/>
      <c r="E9" s="68">
        <f>SUM(E3:E8)</f>
        <v/>
      </c>
      <c r="F9" s="68" t="n"/>
      <c r="G9" s="68">
        <f>SUM(G3:G8)</f>
        <v/>
      </c>
      <c r="H9" s="68" t="n"/>
      <c r="I9" s="68">
        <f>SUM(I3:I8)</f>
        <v/>
      </c>
      <c r="J9" s="68" t="n"/>
      <c r="K9" s="68">
        <f>SUM(K3:K8)</f>
        <v/>
      </c>
      <c r="L9" s="68" t="n"/>
      <c r="M9" s="68">
        <f>SUM(M3:M8)</f>
        <v/>
      </c>
      <c r="N9" s="68" t="n"/>
      <c r="O9" s="68">
        <f>SUM(O3:O8)</f>
        <v/>
      </c>
      <c r="P9" s="68" t="n"/>
      <c r="Q9" s="68">
        <f>SUM(Q3:Q8)</f>
        <v/>
      </c>
      <c r="R9" s="68" t="n"/>
      <c r="S9" s="68">
        <f>SUM(S3:S8)</f>
        <v/>
      </c>
      <c r="T9" s="68" t="n"/>
      <c r="U9" s="68">
        <f>SUM(U3:U8)</f>
        <v/>
      </c>
      <c r="V9" s="68" t="n"/>
      <c r="W9" s="68">
        <f>SUM(W3:W8)</f>
        <v/>
      </c>
      <c r="X9" s="68" t="n"/>
      <c r="Y9" s="68">
        <f>SUM(Y3:Y8)</f>
        <v/>
      </c>
      <c r="Z9" s="68" t="n"/>
      <c r="AA9" s="68">
        <f>SUM(AA3:AA8)</f>
        <v/>
      </c>
      <c r="AB9" s="68" t="n"/>
      <c r="AC9" s="68">
        <f>SUM(AC3:AC8)</f>
        <v/>
      </c>
      <c r="AD9" s="68" t="n"/>
      <c r="AE9" s="68">
        <f>SUM(AE3:AE8)</f>
        <v/>
      </c>
      <c r="AF9" s="68" t="n"/>
      <c r="AG9" s="68">
        <f>SUM(AG3:AG8)</f>
        <v/>
      </c>
      <c r="AH9" s="68" t="n"/>
      <c r="AI9" s="68">
        <f>SUM(AI3:AI8)</f>
        <v/>
      </c>
      <c r="AJ9" s="68" t="n"/>
      <c r="AK9" s="68">
        <f>SUM(AK3:AK8)</f>
        <v/>
      </c>
      <c r="AL9" s="68" t="n"/>
      <c r="AM9" s="68">
        <f>SUM(AM3:AM8)</f>
        <v/>
      </c>
      <c r="AN9" s="68" t="n"/>
      <c r="AO9" s="68">
        <f>SUM(AO3:AO8)</f>
        <v/>
      </c>
      <c r="AP9" s="68" t="n"/>
      <c r="AQ9" s="68">
        <f>SUM(AQ3:AQ8)</f>
        <v/>
      </c>
      <c r="AR9" s="68" t="n"/>
      <c r="AS9" s="68">
        <f>SUM(AS3:AS8)</f>
        <v/>
      </c>
      <c r="AT9" s="68" t="n"/>
      <c r="AU9" s="68">
        <f>SUM(AU3:AU8)</f>
        <v/>
      </c>
      <c r="AV9" s="68" t="n"/>
      <c r="AW9" s="68">
        <f>SUM(AW3:AW8)</f>
        <v/>
      </c>
      <c r="AX9" s="68" t="n"/>
      <c r="AY9" s="68">
        <f>SUM(AY3:AY8)</f>
        <v/>
      </c>
      <c r="AZ9" s="68" t="n"/>
      <c r="BA9" s="68">
        <f>SUM(BA3:BA8)</f>
        <v/>
      </c>
      <c r="BB9" s="68" t="n"/>
      <c r="BC9" s="68">
        <f>SUM(BC3:BC8)</f>
        <v/>
      </c>
    </row>
    <row r="10" ht="15.75" customHeight="1" s="101" thickBot="1">
      <c r="A10" s="15" t="inlineStr">
        <is>
          <t>Расходы руб.</t>
        </is>
      </c>
      <c r="B10" s="80" t="n"/>
      <c r="C10" s="70">
        <f>SUM(C11:C21)</f>
        <v/>
      </c>
      <c r="D10" s="70">
        <f>SUM(D11:D21)</f>
        <v/>
      </c>
      <c r="E10" s="70">
        <f>SUM(E11:E21)</f>
        <v/>
      </c>
      <c r="F10" s="70">
        <f>SUM(F11:F21)</f>
        <v/>
      </c>
      <c r="G10" s="70">
        <f>SUM(G11:G21)</f>
        <v/>
      </c>
      <c r="H10" s="70">
        <f>SUM(H11:H21)</f>
        <v/>
      </c>
      <c r="I10" s="70">
        <f>SUM(I11:I21)</f>
        <v/>
      </c>
      <c r="J10" s="70">
        <f>SUM(J11:J21)</f>
        <v/>
      </c>
      <c r="K10" s="70">
        <f>SUM(K11:K21)</f>
        <v/>
      </c>
      <c r="L10" s="70">
        <f>SUM(L11:L21)</f>
        <v/>
      </c>
      <c r="M10" s="70">
        <f>SUM(M11:M21)</f>
        <v/>
      </c>
      <c r="N10" s="70">
        <f>SUM(N11:N21)</f>
        <v/>
      </c>
      <c r="O10" s="70">
        <f>SUM(O11:O21)</f>
        <v/>
      </c>
      <c r="P10" s="70">
        <f>SUM(P11:P21)</f>
        <v/>
      </c>
      <c r="Q10" s="70">
        <f>SUM(Q11:Q21)</f>
        <v/>
      </c>
      <c r="R10" s="70">
        <f>SUM(R11:R21)</f>
        <v/>
      </c>
      <c r="S10" s="70">
        <f>SUM(S11:S21)</f>
        <v/>
      </c>
      <c r="T10" s="70">
        <f>SUM(T11:T21)</f>
        <v/>
      </c>
      <c r="U10" s="70">
        <f>SUM(U11:U21)</f>
        <v/>
      </c>
      <c r="V10" s="69">
        <f>SUM(V11:V21)</f>
        <v/>
      </c>
      <c r="W10" s="70">
        <f>SUM(W11:W21)</f>
        <v/>
      </c>
      <c r="X10" s="69">
        <f>SUM(X11:X21)</f>
        <v/>
      </c>
      <c r="Y10" s="69">
        <f>SUM(Y11:Y21)</f>
        <v/>
      </c>
      <c r="Z10" s="69">
        <f>SUM(Z11:Z21)</f>
        <v/>
      </c>
      <c r="AA10" s="70">
        <f>SUM(AA11:AA21)</f>
        <v/>
      </c>
      <c r="AB10" s="69">
        <f>SUM(AB11:AB21)</f>
        <v/>
      </c>
      <c r="AC10" s="70">
        <f>SUM(AC11:AC21)</f>
        <v/>
      </c>
      <c r="AD10" s="69">
        <f>SUM(AD11:AD21)</f>
        <v/>
      </c>
      <c r="AE10" s="70">
        <f>SUM(AE11:AE21)</f>
        <v/>
      </c>
      <c r="AF10" s="69">
        <f>SUM(AF11:AF21)</f>
        <v/>
      </c>
      <c r="AG10" s="70">
        <f>SUM(AG11:AG21)</f>
        <v/>
      </c>
      <c r="AH10" s="69">
        <f>SUM(AH11:AH21)</f>
        <v/>
      </c>
      <c r="AI10" s="70">
        <f>SUM(AI11:AI21)</f>
        <v/>
      </c>
      <c r="AJ10" s="69">
        <f>SUM(AJ11:AJ21)</f>
        <v/>
      </c>
      <c r="AK10" s="70">
        <f>SUM(AK11:AK21)</f>
        <v/>
      </c>
      <c r="AL10" s="69">
        <f>SUM(AL11:AL21)</f>
        <v/>
      </c>
      <c r="AM10" s="70">
        <f>SUM(AM11:AM21)</f>
        <v/>
      </c>
      <c r="AN10" s="69">
        <f>SUM(AN11:AN21)</f>
        <v/>
      </c>
      <c r="AO10" s="70">
        <f>SUM(AO11:AO21)</f>
        <v/>
      </c>
      <c r="AP10" s="69">
        <f>SUM(AP11:AP21)</f>
        <v/>
      </c>
      <c r="AQ10" s="70">
        <f>SUM(AQ11:AQ21)</f>
        <v/>
      </c>
      <c r="AR10" s="69">
        <f>SUM(AR11:AR21)</f>
        <v/>
      </c>
      <c r="AS10" s="70">
        <f>SUM(AS11:AS21)</f>
        <v/>
      </c>
      <c r="AT10" s="69">
        <f>SUM(AT11:AT21)</f>
        <v/>
      </c>
      <c r="AU10" s="70">
        <f>SUM(AU11:AU21)</f>
        <v/>
      </c>
      <c r="AV10" s="69">
        <f>SUM(AV11:AV21)</f>
        <v/>
      </c>
      <c r="AW10" s="70">
        <f>SUM(AW11:AW21)</f>
        <v/>
      </c>
      <c r="AX10" s="69">
        <f>SUM(AX11:AX21)</f>
        <v/>
      </c>
      <c r="AY10" s="70">
        <f>SUM(AY11:AY21)</f>
        <v/>
      </c>
      <c r="AZ10" s="69">
        <f>SUM(AZ11:AZ21)</f>
        <v/>
      </c>
      <c r="BA10" s="70">
        <f>SUM(BA11:BA21)</f>
        <v/>
      </c>
      <c r="BB10" s="69">
        <f>SUM(BB11:BB21)</f>
        <v/>
      </c>
      <c r="BC10" s="70">
        <f>SUM(BC11:BC21)</f>
        <v/>
      </c>
    </row>
    <row r="11" outlineLevel="1" s="101">
      <c r="A11" s="24" t="inlineStr">
        <is>
          <t>Аренда</t>
        </is>
      </c>
      <c r="B11" s="83" t="n"/>
      <c r="C11" s="72" t="n">
        <v>45833</v>
      </c>
      <c r="D11" s="72" t="n"/>
      <c r="E11" s="72" t="n">
        <v>55000</v>
      </c>
      <c r="F11" s="72" t="n"/>
      <c r="G11" s="72" t="n">
        <v>30000</v>
      </c>
      <c r="H11" s="72" t="n"/>
      <c r="I11" s="72" t="n">
        <v>30000</v>
      </c>
      <c r="J11" s="72" t="n"/>
      <c r="K11" s="72" t="n">
        <v>30000</v>
      </c>
      <c r="L11" s="72" t="n"/>
      <c r="M11" s="72" t="n">
        <v>30000</v>
      </c>
      <c r="N11" s="72" t="n"/>
      <c r="O11" s="72" t="n">
        <v>30000</v>
      </c>
      <c r="P11" s="72" t="n"/>
      <c r="Q11" s="72" t="n">
        <v>30000</v>
      </c>
      <c r="R11" s="72" t="n"/>
      <c r="S11" s="72" t="n">
        <v>30000</v>
      </c>
      <c r="T11" s="72" t="n"/>
      <c r="U11" s="72" t="n">
        <v>30000</v>
      </c>
      <c r="V11" s="72" t="n"/>
      <c r="W11" s="72" t="n">
        <v>30000</v>
      </c>
      <c r="X11" s="72" t="n"/>
      <c r="Y11" s="72" t="n">
        <v>30000</v>
      </c>
      <c r="Z11" s="72" t="n"/>
      <c r="AA11" s="72" t="n">
        <v>30000</v>
      </c>
      <c r="AB11" s="72" t="n"/>
      <c r="AC11" s="72" t="n">
        <v>30000</v>
      </c>
      <c r="AD11" s="72" t="n"/>
      <c r="AE11" s="72" t="n">
        <v>30000</v>
      </c>
      <c r="AF11" s="72" t="n"/>
      <c r="AG11" s="72" t="n">
        <v>30000</v>
      </c>
      <c r="AH11" s="72" t="n"/>
      <c r="AI11" s="72" t="n">
        <v>30000</v>
      </c>
      <c r="AJ11" s="72" t="n"/>
      <c r="AK11" s="72" t="n">
        <v>30000</v>
      </c>
      <c r="AL11" s="72" t="n"/>
      <c r="AM11" s="72" t="n">
        <v>30000</v>
      </c>
      <c r="AN11" s="72" t="n"/>
      <c r="AO11" s="72" t="n">
        <v>30000</v>
      </c>
      <c r="AP11" s="72" t="n"/>
      <c r="AQ11" s="72" t="n">
        <v>30000</v>
      </c>
      <c r="AR11" s="72" t="n"/>
      <c r="AS11" s="72" t="n">
        <v>30000</v>
      </c>
      <c r="AT11" s="72" t="n"/>
      <c r="AU11" s="72" t="n">
        <v>30000</v>
      </c>
      <c r="AV11" s="72" t="n"/>
      <c r="AW11" s="72" t="n">
        <v>30000</v>
      </c>
      <c r="AX11" s="72" t="n"/>
      <c r="AY11" s="72" t="n">
        <v>30000</v>
      </c>
      <c r="AZ11" s="72" t="n"/>
      <c r="BA11" s="72" t="n">
        <v>30000</v>
      </c>
      <c r="BB11" s="72" t="n"/>
      <c r="BC11" s="72" t="n">
        <v>30000</v>
      </c>
    </row>
    <row r="12" outlineLevel="1" s="101">
      <c r="A12" s="24" t="inlineStr">
        <is>
          <t>ЗП продавцов</t>
        </is>
      </c>
      <c r="B12" s="84" t="n"/>
      <c r="C12" s="84">
        <f>500*30+B3*2%+B4*20%+B5*180+B6*100+B7*50%</f>
        <v/>
      </c>
      <c r="D12" s="84" t="n"/>
      <c r="E12" s="84" t="n">
        <v>30481</v>
      </c>
      <c r="F12" s="84" t="n"/>
      <c r="G12" s="84">
        <f>1500*31+F3*2%+F4*20%+F5*180+F6*100+F7*50%</f>
        <v/>
      </c>
      <c r="H12" s="84" t="n"/>
      <c r="I12" s="84" t="n">
        <v>43088</v>
      </c>
      <c r="J12" s="84" t="n"/>
      <c r="K12" s="84">
        <f>1500*31+J3*2%+J4*20%+J5*180+J6*100+J7*50%</f>
        <v/>
      </c>
      <c r="L12" s="84" t="n"/>
      <c r="M12" s="84" t="n">
        <v>38862</v>
      </c>
      <c r="N12" s="84" t="n"/>
      <c r="O12" s="84">
        <f>1500*31+N3*2%+N4*20%+N5*180+N6*100+N7*50%</f>
        <v/>
      </c>
      <c r="P12" s="84" t="n"/>
      <c r="Q12" s="84" t="n">
        <v>47629</v>
      </c>
      <c r="R12" s="84" t="n"/>
      <c r="S12" s="84">
        <f>1500*31+R3*2%+R4*20%+R5*180+R6*100+R7*50%</f>
        <v/>
      </c>
      <c r="T12" s="84" t="n"/>
      <c r="U12" s="84" t="n">
        <v>40917</v>
      </c>
      <c r="V12" s="84" t="n"/>
      <c r="W12" s="84">
        <f>1500*31+V3*2%+V4*20%+V5*180+V6*100+V7*50%</f>
        <v/>
      </c>
      <c r="X12" s="84" t="n"/>
      <c r="Y12" s="84" t="n">
        <v>53002</v>
      </c>
      <c r="Z12" s="84" t="n"/>
      <c r="AA12" s="84">
        <f>1500*31+Z3*2%+Z4*20%+Z5*180+Z6*100+Z7*50%</f>
        <v/>
      </c>
      <c r="AB12" s="84" t="n"/>
      <c r="AC12" s="84">
        <f>1500*31+AB3*2%+AB4*20%+AB5*180+AB6*100+AB7*50%</f>
        <v/>
      </c>
      <c r="AD12" s="84" t="n"/>
      <c r="AE12" s="84">
        <f>1500*31+AD3*2%+AD4*20%+AD5*180+AD6*100+AD7*50%</f>
        <v/>
      </c>
      <c r="AF12" s="84" t="n"/>
      <c r="AG12" s="84">
        <f>1500*31+AF3*2%+AF4*20%+AF5*180+AF6*100+AF7*50%</f>
        <v/>
      </c>
      <c r="AH12" s="84" t="n"/>
      <c r="AI12" s="84">
        <f>1500*31+AH3*2%+AH4*20%+AH5*180+AH6*100+AH7*50%</f>
        <v/>
      </c>
      <c r="AJ12" s="84" t="n"/>
      <c r="AK12" s="84">
        <f>1500*31+AJ3*2%+AJ4*20%+AJ5*180+AJ6*100+AJ7*50%</f>
        <v/>
      </c>
      <c r="AL12" s="84" t="n"/>
      <c r="AM12" s="84">
        <f>1500*31+AL3*2%+AL4*20%+AL5*180+AL6*100+AL7*50%</f>
        <v/>
      </c>
      <c r="AN12" s="84" t="n"/>
      <c r="AO12" s="84">
        <f>1500*31+AN3*2%+AN4*20%+AN5*180+AN6*100+AN7*50%</f>
        <v/>
      </c>
      <c r="AP12" s="84" t="n"/>
      <c r="AQ12" s="84">
        <f>1500*31+AP3*2%+AP4*20%+AP5*180+AP6*100+AP7*50%</f>
        <v/>
      </c>
      <c r="AR12" s="84" t="n"/>
      <c r="AS12" s="84">
        <f>1500*31+AR3*2%+AR4*20%+AR5*180+AR6*100+AR7*50%</f>
        <v/>
      </c>
      <c r="AT12" s="84" t="n"/>
      <c r="AU12" s="84">
        <f>1500*31+AT3*2%+AT4*20%+AT5*180+AT6*100+AT7*50%</f>
        <v/>
      </c>
      <c r="AV12" s="84" t="n"/>
      <c r="AW12" s="84">
        <f>1500*31+AV3*2%+AV4*20%+AV5*180+AV6*100+AV7*50%</f>
        <v/>
      </c>
      <c r="AX12" s="84" t="n"/>
      <c r="AY12" s="84">
        <f>1500*31+AX3*2%+AX4*20%+AX5*180+AX6*100+AX7*50%</f>
        <v/>
      </c>
      <c r="AZ12" s="84" t="n"/>
      <c r="BA12" s="84">
        <f>1500*31+AZ3*2%+AZ4*20%+AZ5*180+AZ6*100+AZ7*50%</f>
        <v/>
      </c>
      <c r="BB12" s="84" t="n"/>
      <c r="BC12" s="84">
        <f>1500*31+BB3*2%+BB4*20%+BB5*180+BB6*100+BB7*50%</f>
        <v/>
      </c>
    </row>
    <row r="13" outlineLevel="1" s="101">
      <c r="A13" s="24" t="inlineStr">
        <is>
          <t>Коммунальные расходы</t>
        </is>
      </c>
      <c r="B13" s="77" t="n"/>
      <c r="C13" s="77" t="n">
        <v>500</v>
      </c>
      <c r="D13" s="77" t="n"/>
      <c r="E13" s="77" t="n">
        <v>500</v>
      </c>
      <c r="F13" s="77" t="n"/>
      <c r="G13" s="77" t="n">
        <v>500</v>
      </c>
      <c r="H13" s="77" t="n"/>
      <c r="I13" s="77" t="n">
        <v>500</v>
      </c>
      <c r="J13" s="77" t="n"/>
      <c r="K13" s="77" t="n">
        <v>500</v>
      </c>
      <c r="L13" s="77" t="n"/>
      <c r="M13" s="77" t="n">
        <v>500</v>
      </c>
      <c r="N13" s="77" t="n"/>
      <c r="O13" s="77" t="n">
        <v>500</v>
      </c>
      <c r="P13" s="77" t="n"/>
      <c r="Q13" s="77" t="n">
        <v>500</v>
      </c>
      <c r="R13" s="77" t="n"/>
      <c r="S13" s="77" t="n">
        <v>500</v>
      </c>
      <c r="T13" s="77" t="n"/>
      <c r="U13" s="77" t="n">
        <v>500</v>
      </c>
      <c r="V13" s="77" t="n"/>
      <c r="W13" s="77" t="n">
        <v>500</v>
      </c>
      <c r="X13" s="77" t="n"/>
      <c r="Y13" s="77" t="n">
        <v>500</v>
      </c>
      <c r="Z13" s="77" t="n"/>
      <c r="AA13" s="77" t="n">
        <v>500</v>
      </c>
      <c r="AB13" s="77" t="n"/>
      <c r="AC13" s="77" t="n">
        <v>500</v>
      </c>
      <c r="AD13" s="77" t="n"/>
      <c r="AE13" s="77" t="n">
        <v>500</v>
      </c>
      <c r="AF13" s="77" t="n"/>
      <c r="AG13" s="77" t="n">
        <v>500</v>
      </c>
      <c r="AH13" s="77" t="n"/>
      <c r="AI13" s="77" t="n">
        <v>500</v>
      </c>
      <c r="AJ13" s="77" t="n"/>
      <c r="AK13" s="77" t="n">
        <v>500</v>
      </c>
      <c r="AL13" s="77" t="n"/>
      <c r="AM13" s="77" t="n">
        <v>500</v>
      </c>
      <c r="AN13" s="77" t="n"/>
      <c r="AO13" s="77" t="n">
        <v>500</v>
      </c>
      <c r="AP13" s="77" t="n"/>
      <c r="AQ13" s="77" t="n">
        <v>500</v>
      </c>
      <c r="AR13" s="77" t="n"/>
      <c r="AS13" s="77" t="n">
        <v>500</v>
      </c>
      <c r="AT13" s="77" t="n"/>
      <c r="AU13" s="77" t="n">
        <v>500</v>
      </c>
      <c r="AV13" s="77" t="n"/>
      <c r="AW13" s="77" t="n">
        <v>500</v>
      </c>
      <c r="AX13" s="77" t="n"/>
      <c r="AY13" s="77" t="n">
        <v>500</v>
      </c>
      <c r="AZ13" s="77" t="n"/>
      <c r="BA13" s="77" t="n">
        <v>500</v>
      </c>
      <c r="BB13" s="77" t="n"/>
      <c r="BC13" s="77" t="n">
        <v>500</v>
      </c>
    </row>
    <row r="14" outlineLevel="1" s="101">
      <c r="A14" s="24" t="inlineStr">
        <is>
          <t>Охрана и безопасность</t>
        </is>
      </c>
      <c r="B14" s="77" t="n"/>
      <c r="C14" s="77" t="n">
        <v>0</v>
      </c>
      <c r="D14" s="77" t="n"/>
      <c r="E14" s="77" t="n">
        <v>0</v>
      </c>
      <c r="F14" s="77" t="n"/>
      <c r="G14" s="77" t="n">
        <v>0</v>
      </c>
      <c r="H14" s="77" t="n"/>
      <c r="I14" s="77" t="n">
        <v>0</v>
      </c>
      <c r="J14" s="77" t="n"/>
      <c r="K14" s="77" t="n">
        <v>0</v>
      </c>
      <c r="L14" s="77" t="n"/>
      <c r="M14" s="77" t="n">
        <v>0</v>
      </c>
      <c r="N14" s="77" t="n"/>
      <c r="O14" s="77" t="n">
        <v>0</v>
      </c>
      <c r="P14" s="77" t="n"/>
      <c r="Q14" s="77" t="n">
        <v>0</v>
      </c>
      <c r="R14" s="77" t="n"/>
      <c r="S14" s="77" t="n">
        <v>0</v>
      </c>
      <c r="T14" s="77" t="n"/>
      <c r="U14" s="77" t="n">
        <v>0</v>
      </c>
      <c r="V14" s="77" t="n"/>
      <c r="W14" s="77" t="n">
        <v>0</v>
      </c>
      <c r="X14" s="77" t="n"/>
      <c r="Y14" s="77" t="n">
        <v>0</v>
      </c>
      <c r="Z14" s="77" t="n"/>
      <c r="AA14" s="77" t="n">
        <v>0</v>
      </c>
      <c r="AB14" s="77" t="n"/>
      <c r="AC14" s="77" t="n">
        <v>0</v>
      </c>
      <c r="AD14" s="77" t="n"/>
      <c r="AE14" s="77" t="n">
        <v>0</v>
      </c>
      <c r="AF14" s="77" t="n"/>
      <c r="AG14" s="77" t="n">
        <v>0</v>
      </c>
      <c r="AH14" s="77" t="n"/>
      <c r="AI14" s="77" t="n">
        <v>0</v>
      </c>
      <c r="AJ14" s="77" t="n"/>
      <c r="AK14" s="77" t="n">
        <v>0</v>
      </c>
      <c r="AL14" s="77" t="n"/>
      <c r="AM14" s="77" t="n">
        <v>0</v>
      </c>
      <c r="AN14" s="77" t="n"/>
      <c r="AO14" s="77" t="n">
        <v>0</v>
      </c>
      <c r="AP14" s="77" t="n"/>
      <c r="AQ14" s="77" t="n">
        <v>0</v>
      </c>
      <c r="AR14" s="77" t="n"/>
      <c r="AS14" s="77" t="n">
        <v>0</v>
      </c>
      <c r="AT14" s="77" t="n"/>
      <c r="AU14" s="77" t="n">
        <v>0</v>
      </c>
      <c r="AV14" s="77" t="n"/>
      <c r="AW14" s="77" t="n">
        <v>0</v>
      </c>
      <c r="AX14" s="77" t="n"/>
      <c r="AY14" s="77" t="n">
        <v>0</v>
      </c>
      <c r="AZ14" s="77" t="n"/>
      <c r="BA14" s="77" t="n">
        <v>0</v>
      </c>
      <c r="BB14" s="77" t="n"/>
      <c r="BC14" s="77" t="n">
        <v>0</v>
      </c>
    </row>
    <row r="15" outlineLevel="1" s="101">
      <c r="A15" s="24" t="inlineStr">
        <is>
          <t>Связь, интернет</t>
        </is>
      </c>
      <c r="B15" s="77" t="n"/>
      <c r="C15" s="77" t="n">
        <v>500</v>
      </c>
      <c r="D15" s="77" t="n"/>
      <c r="E15" s="77" t="n">
        <v>500</v>
      </c>
      <c r="F15" s="77" t="n"/>
      <c r="G15" s="77" t="n">
        <v>500</v>
      </c>
      <c r="H15" s="77" t="n"/>
      <c r="I15" s="77" t="n">
        <v>500</v>
      </c>
      <c r="J15" s="77" t="n"/>
      <c r="K15" s="77" t="n">
        <v>500</v>
      </c>
      <c r="L15" s="77" t="n"/>
      <c r="M15" s="77" t="n">
        <v>500</v>
      </c>
      <c r="N15" s="77" t="n"/>
      <c r="O15" s="77" t="n">
        <v>500</v>
      </c>
      <c r="P15" s="77" t="n"/>
      <c r="Q15" s="77" t="n">
        <v>500</v>
      </c>
      <c r="R15" s="77" t="n"/>
      <c r="S15" s="77" t="n">
        <v>500</v>
      </c>
      <c r="T15" s="77" t="n"/>
      <c r="U15" s="77" t="n">
        <v>500</v>
      </c>
      <c r="V15" s="77" t="n"/>
      <c r="W15" s="77" t="n">
        <v>500</v>
      </c>
      <c r="X15" s="77" t="n"/>
      <c r="Y15" s="77" t="n">
        <v>500</v>
      </c>
      <c r="Z15" s="77" t="n"/>
      <c r="AA15" s="77" t="n">
        <v>500</v>
      </c>
      <c r="AB15" s="77" t="n"/>
      <c r="AC15" s="77" t="n">
        <v>500</v>
      </c>
      <c r="AD15" s="77" t="n"/>
      <c r="AE15" s="77" t="n">
        <v>500</v>
      </c>
      <c r="AF15" s="77" t="n"/>
      <c r="AG15" s="77" t="n">
        <v>500</v>
      </c>
      <c r="AH15" s="77" t="n"/>
      <c r="AI15" s="77" t="n">
        <v>500</v>
      </c>
      <c r="AJ15" s="77" t="n"/>
      <c r="AK15" s="77" t="n">
        <v>500</v>
      </c>
      <c r="AL15" s="77" t="n"/>
      <c r="AM15" s="77" t="n">
        <v>500</v>
      </c>
      <c r="AN15" s="77" t="n"/>
      <c r="AO15" s="77" t="n">
        <v>500</v>
      </c>
      <c r="AP15" s="77" t="n"/>
      <c r="AQ15" s="77" t="n">
        <v>500</v>
      </c>
      <c r="AR15" s="77" t="n"/>
      <c r="AS15" s="77" t="n">
        <v>500</v>
      </c>
      <c r="AT15" s="77" t="n"/>
      <c r="AU15" s="77" t="n">
        <v>500</v>
      </c>
      <c r="AV15" s="77" t="n"/>
      <c r="AW15" s="77" t="n">
        <v>500</v>
      </c>
      <c r="AX15" s="77" t="n"/>
      <c r="AY15" s="77" t="n">
        <v>500</v>
      </c>
      <c r="AZ15" s="77" t="n"/>
      <c r="BA15" s="77" t="n">
        <v>500</v>
      </c>
      <c r="BB15" s="77" t="n"/>
      <c r="BC15" s="77" t="n">
        <v>500</v>
      </c>
    </row>
    <row r="16" outlineLevel="1" s="101">
      <c r="A16" s="24" t="inlineStr">
        <is>
          <t>Хоз. Расходы</t>
        </is>
      </c>
      <c r="B16" s="77" t="n"/>
      <c r="C16" s="77" t="n">
        <v>1000</v>
      </c>
      <c r="D16" s="77" t="n"/>
      <c r="E16" s="77" t="n">
        <v>1000</v>
      </c>
      <c r="F16" s="77" t="n"/>
      <c r="G16" s="77" t="n">
        <v>1000</v>
      </c>
      <c r="H16" s="77" t="n"/>
      <c r="I16" s="77" t="n">
        <v>1000</v>
      </c>
      <c r="J16" s="77" t="n"/>
      <c r="K16" s="77" t="n">
        <v>1000</v>
      </c>
      <c r="L16" s="77" t="n"/>
      <c r="M16" s="77" t="n">
        <v>1000</v>
      </c>
      <c r="N16" s="77" t="n"/>
      <c r="O16" s="77" t="n">
        <v>1000</v>
      </c>
      <c r="P16" s="77" t="n"/>
      <c r="Q16" s="77" t="n">
        <v>1000</v>
      </c>
      <c r="R16" s="77" t="n"/>
      <c r="S16" s="77" t="n">
        <v>1000</v>
      </c>
      <c r="T16" s="77" t="n"/>
      <c r="U16" s="77" t="n">
        <v>1000</v>
      </c>
      <c r="V16" s="77" t="n"/>
      <c r="W16" s="77" t="n">
        <v>1000</v>
      </c>
      <c r="X16" s="77" t="n"/>
      <c r="Y16" s="77" t="n">
        <v>1000</v>
      </c>
      <c r="Z16" s="77" t="n"/>
      <c r="AA16" s="77" t="n">
        <v>1000</v>
      </c>
      <c r="AB16" s="77" t="n"/>
      <c r="AC16" s="77" t="n">
        <v>1000</v>
      </c>
      <c r="AD16" s="77" t="n"/>
      <c r="AE16" s="77" t="n">
        <v>1000</v>
      </c>
      <c r="AF16" s="77" t="n"/>
      <c r="AG16" s="77" t="n">
        <v>1000</v>
      </c>
      <c r="AH16" s="77" t="n"/>
      <c r="AI16" s="77" t="n">
        <v>1000</v>
      </c>
      <c r="AJ16" s="77" t="n"/>
      <c r="AK16" s="77" t="n">
        <v>1000</v>
      </c>
      <c r="AL16" s="77" t="n"/>
      <c r="AM16" s="77" t="n">
        <v>1000</v>
      </c>
      <c r="AN16" s="77" t="n"/>
      <c r="AO16" s="77" t="n">
        <v>1000</v>
      </c>
      <c r="AP16" s="77" t="n"/>
      <c r="AQ16" s="77" t="n">
        <v>1000</v>
      </c>
      <c r="AR16" s="77" t="n"/>
      <c r="AS16" s="77" t="n">
        <v>1000</v>
      </c>
      <c r="AT16" s="77" t="n"/>
      <c r="AU16" s="77" t="n">
        <v>1000</v>
      </c>
      <c r="AV16" s="77" t="n"/>
      <c r="AW16" s="77" t="n">
        <v>1000</v>
      </c>
      <c r="AX16" s="77" t="n"/>
      <c r="AY16" s="77" t="n">
        <v>1000</v>
      </c>
      <c r="AZ16" s="77" t="n"/>
      <c r="BA16" s="77" t="n">
        <v>1000</v>
      </c>
      <c r="BB16" s="77" t="n"/>
      <c r="BC16" s="77" t="n">
        <v>1000</v>
      </c>
    </row>
    <row r="17" outlineLevel="1" s="101">
      <c r="A17" s="24" t="inlineStr">
        <is>
          <t>Прочее</t>
        </is>
      </c>
      <c r="B17" s="77" t="n"/>
      <c r="C17" s="77" t="n">
        <v>0</v>
      </c>
      <c r="D17" s="77" t="n"/>
      <c r="E17" s="77" t="n">
        <v>0</v>
      </c>
      <c r="F17" s="77" t="n"/>
      <c r="G17" s="77" t="n">
        <v>0</v>
      </c>
      <c r="H17" s="77" t="n"/>
      <c r="I17" s="77" t="n">
        <v>0</v>
      </c>
      <c r="J17" s="77" t="n"/>
      <c r="K17" s="77" t="n">
        <v>0</v>
      </c>
      <c r="L17" s="77" t="n"/>
      <c r="M17" s="77" t="n">
        <v>0</v>
      </c>
      <c r="N17" s="77" t="n"/>
      <c r="O17" s="77" t="n">
        <v>0</v>
      </c>
      <c r="P17" s="77" t="n"/>
      <c r="Q17" s="77" t="n">
        <v>0</v>
      </c>
      <c r="R17" s="77" t="n"/>
      <c r="S17" s="77" t="n">
        <v>0</v>
      </c>
      <c r="T17" s="77" t="n"/>
      <c r="U17" s="77" t="n">
        <v>0</v>
      </c>
      <c r="V17" s="77" t="n"/>
      <c r="W17" s="77" t="n">
        <v>0</v>
      </c>
      <c r="X17" s="77" t="n"/>
      <c r="Y17" s="77" t="n">
        <v>0</v>
      </c>
      <c r="Z17" s="77" t="n"/>
      <c r="AA17" s="77" t="n">
        <v>0</v>
      </c>
      <c r="AB17" s="77" t="n"/>
      <c r="AC17" s="77" t="n">
        <v>0</v>
      </c>
      <c r="AD17" s="77" t="n"/>
      <c r="AE17" s="77" t="n">
        <v>0</v>
      </c>
      <c r="AF17" s="77" t="n"/>
      <c r="AG17" s="77" t="n">
        <v>0</v>
      </c>
      <c r="AH17" s="77" t="n"/>
      <c r="AI17" s="77" t="n">
        <v>0</v>
      </c>
      <c r="AJ17" s="77" t="n"/>
      <c r="AK17" s="77" t="n">
        <v>0</v>
      </c>
      <c r="AL17" s="77" t="n"/>
      <c r="AM17" s="77" t="n">
        <v>0</v>
      </c>
      <c r="AN17" s="77" t="n"/>
      <c r="AO17" s="77" t="n">
        <v>0</v>
      </c>
      <c r="AP17" s="77" t="n"/>
      <c r="AQ17" s="77" t="n">
        <v>0</v>
      </c>
      <c r="AR17" s="77" t="n"/>
      <c r="AS17" s="77" t="n">
        <v>0</v>
      </c>
      <c r="AT17" s="77" t="n"/>
      <c r="AU17" s="77" t="n">
        <v>0</v>
      </c>
      <c r="AV17" s="77" t="n"/>
      <c r="AW17" s="77" t="n">
        <v>0</v>
      </c>
      <c r="AX17" s="77" t="n"/>
      <c r="AY17" s="77" t="n">
        <v>0</v>
      </c>
      <c r="AZ17" s="77" t="n"/>
      <c r="BA17" s="77" t="n">
        <v>0</v>
      </c>
      <c r="BB17" s="77" t="n"/>
      <c r="BC17" s="77" t="n">
        <v>0</v>
      </c>
    </row>
    <row r="18" outlineLevel="1" s="101">
      <c r="A18" s="24" t="inlineStr">
        <is>
          <t>Эквайринг</t>
        </is>
      </c>
      <c r="B18" s="77" t="n"/>
      <c r="C18" s="77" t="n">
        <v>0</v>
      </c>
      <c r="D18" s="67" t="n">
        <v>30000</v>
      </c>
      <c r="E18" s="77">
        <f>D18*0.02</f>
        <v/>
      </c>
      <c r="F18" s="67" t="n">
        <v>30000</v>
      </c>
      <c r="G18" s="77">
        <f>F18*0.02</f>
        <v/>
      </c>
      <c r="H18" s="67" t="n">
        <v>30000</v>
      </c>
      <c r="I18" s="77">
        <f>H18*0.02</f>
        <v/>
      </c>
      <c r="J18" s="67" t="n">
        <v>30000</v>
      </c>
      <c r="K18" s="77">
        <f>J18*0.02</f>
        <v/>
      </c>
      <c r="L18" s="67" t="n">
        <v>0</v>
      </c>
      <c r="M18" s="77">
        <f>L18*0.02</f>
        <v/>
      </c>
      <c r="N18" s="67" t="n">
        <v>30000</v>
      </c>
      <c r="O18" s="77">
        <f>N18*0.02</f>
        <v/>
      </c>
      <c r="P18" s="67" t="n">
        <v>2490</v>
      </c>
      <c r="Q18" s="77">
        <f>P18*0.02</f>
        <v/>
      </c>
      <c r="R18" s="67" t="n">
        <v>30000</v>
      </c>
      <c r="S18" s="77">
        <f>R18*0.02</f>
        <v/>
      </c>
      <c r="T18" s="67" t="n">
        <v>48740</v>
      </c>
      <c r="U18" s="77">
        <f>T18*0.02</f>
        <v/>
      </c>
      <c r="V18" s="67" t="n">
        <v>30000</v>
      </c>
      <c r="W18" s="77">
        <f>V18*0.02</f>
        <v/>
      </c>
      <c r="X18" s="67" t="n">
        <v>48740</v>
      </c>
      <c r="Y18" s="77">
        <f>X18*0.02</f>
        <v/>
      </c>
      <c r="Z18" s="67" t="n">
        <v>30000</v>
      </c>
      <c r="AA18" s="77">
        <f>Z18*0.02</f>
        <v/>
      </c>
      <c r="AB18" s="67" t="n">
        <v>30000</v>
      </c>
      <c r="AC18" s="77">
        <f>AB18*0.02</f>
        <v/>
      </c>
      <c r="AD18" s="67" t="n">
        <v>30000</v>
      </c>
      <c r="AE18" s="77">
        <f>AD18*0.02</f>
        <v/>
      </c>
      <c r="AF18" s="67" t="n">
        <v>30000</v>
      </c>
      <c r="AG18" s="77">
        <f>AF18*0.02</f>
        <v/>
      </c>
      <c r="AH18" s="67" t="n">
        <v>30000</v>
      </c>
      <c r="AI18" s="77">
        <f>AH18*0.02</f>
        <v/>
      </c>
      <c r="AJ18" s="67" t="n">
        <v>30001</v>
      </c>
      <c r="AK18" s="77">
        <f>AJ18*0.02</f>
        <v/>
      </c>
      <c r="AL18" s="67" t="n">
        <v>30001</v>
      </c>
      <c r="AM18" s="77">
        <f>AL18*0.02</f>
        <v/>
      </c>
      <c r="AN18" s="67" t="n">
        <v>30001</v>
      </c>
      <c r="AO18" s="77">
        <f>AN18*0.02</f>
        <v/>
      </c>
      <c r="AP18" s="67" t="n">
        <v>30001</v>
      </c>
      <c r="AQ18" s="77">
        <f>AP18*0.02</f>
        <v/>
      </c>
      <c r="AR18" s="67" t="n">
        <v>30002</v>
      </c>
      <c r="AS18" s="77">
        <f>AR18*0.02</f>
        <v/>
      </c>
      <c r="AT18" s="67" t="n">
        <v>30002</v>
      </c>
      <c r="AU18" s="77">
        <f>AT18*0.02</f>
        <v/>
      </c>
      <c r="AV18" s="67" t="n">
        <v>30002</v>
      </c>
      <c r="AW18" s="77">
        <f>AV18*0.02</f>
        <v/>
      </c>
      <c r="AX18" s="67" t="n">
        <v>30002</v>
      </c>
      <c r="AY18" s="77">
        <f>AX18*0.02</f>
        <v/>
      </c>
      <c r="AZ18" s="67" t="n">
        <v>30003</v>
      </c>
      <c r="BA18" s="77">
        <f>AZ18*0.02</f>
        <v/>
      </c>
      <c r="BB18" s="67" t="n">
        <v>30003</v>
      </c>
      <c r="BC18" s="77">
        <f>BB18*0.02</f>
        <v/>
      </c>
    </row>
    <row r="19" outlineLevel="1" s="101">
      <c r="A19" s="24" t="inlineStr">
        <is>
          <t>ЕНВД</t>
        </is>
      </c>
      <c r="B19" s="77" t="n"/>
      <c r="C19" s="77" t="n">
        <v>1292</v>
      </c>
      <c r="D19" s="77" t="n"/>
      <c r="E19" s="77" t="n">
        <v>1292</v>
      </c>
      <c r="F19" s="77" t="n"/>
      <c r="G19" s="77" t="n">
        <v>1292</v>
      </c>
      <c r="H19" s="77" t="n"/>
      <c r="I19" s="77" t="n">
        <v>1292</v>
      </c>
      <c r="J19" s="77" t="n"/>
      <c r="K19" s="77" t="n">
        <v>1292</v>
      </c>
      <c r="L19" s="77" t="n"/>
      <c r="M19" s="77" t="n">
        <v>1292</v>
      </c>
      <c r="N19" s="77" t="n"/>
      <c r="O19" s="77" t="n">
        <v>1292</v>
      </c>
      <c r="P19" s="77" t="n"/>
      <c r="Q19" s="77" t="n">
        <v>1292</v>
      </c>
      <c r="R19" s="77" t="n"/>
      <c r="S19" s="77" t="n">
        <v>1292</v>
      </c>
      <c r="T19" s="77" t="n"/>
      <c r="U19" s="77" t="n">
        <v>1292</v>
      </c>
      <c r="V19" s="77" t="n"/>
      <c r="W19" s="77" t="n">
        <v>1292</v>
      </c>
      <c r="X19" s="77" t="n"/>
      <c r="Y19" s="77" t="n">
        <v>1292</v>
      </c>
      <c r="Z19" s="77" t="n"/>
      <c r="AA19" s="77" t="n">
        <v>1292</v>
      </c>
      <c r="AB19" s="77" t="n"/>
      <c r="AC19" s="77" t="n">
        <v>1292</v>
      </c>
      <c r="AD19" s="77" t="n"/>
      <c r="AE19" s="77" t="n">
        <v>1292</v>
      </c>
      <c r="AF19" s="77" t="n"/>
      <c r="AG19" s="77" t="n">
        <v>1292</v>
      </c>
      <c r="AH19" s="77" t="n"/>
      <c r="AI19" s="77" t="n">
        <v>1292</v>
      </c>
      <c r="AJ19" s="77" t="n"/>
      <c r="AK19" s="77" t="n">
        <v>1292</v>
      </c>
      <c r="AL19" s="77" t="n"/>
      <c r="AM19" s="77" t="n">
        <v>1292</v>
      </c>
      <c r="AN19" s="77" t="n"/>
      <c r="AO19" s="77" t="n">
        <v>1292</v>
      </c>
      <c r="AP19" s="77" t="n"/>
      <c r="AQ19" s="77" t="n">
        <v>1292</v>
      </c>
      <c r="AR19" s="77" t="n"/>
      <c r="AS19" s="77" t="n">
        <v>1292</v>
      </c>
      <c r="AT19" s="77" t="n"/>
      <c r="AU19" s="77" t="n">
        <v>1292</v>
      </c>
      <c r="AV19" s="77" t="n"/>
      <c r="AW19" s="77" t="n">
        <v>1292</v>
      </c>
      <c r="AX19" s="77" t="n"/>
      <c r="AY19" s="77" t="n">
        <v>1292</v>
      </c>
      <c r="AZ19" s="77" t="n"/>
      <c r="BA19" s="77" t="n">
        <v>1292</v>
      </c>
      <c r="BB19" s="77" t="n"/>
      <c r="BC19" s="77" t="n">
        <v>1292</v>
      </c>
    </row>
    <row r="20" outlineLevel="1" s="101">
      <c r="A20" s="24" t="inlineStr">
        <is>
          <t>Налоги ЗП</t>
        </is>
      </c>
      <c r="B20" s="77" t="n"/>
      <c r="C20" s="77" t="n">
        <v>3870</v>
      </c>
      <c r="D20" s="77" t="n"/>
      <c r="E20" s="77" t="n">
        <v>3870</v>
      </c>
      <c r="F20" s="77" t="n"/>
      <c r="G20" s="77" t="n">
        <v>3870</v>
      </c>
      <c r="H20" s="77" t="n"/>
      <c r="I20" s="77" t="n">
        <v>3870</v>
      </c>
      <c r="J20" s="77" t="n"/>
      <c r="K20" s="77" t="n">
        <v>3870</v>
      </c>
      <c r="L20" s="77" t="n"/>
      <c r="M20" s="77" t="n">
        <v>3870</v>
      </c>
      <c r="N20" s="77" t="n"/>
      <c r="O20" s="77" t="n">
        <v>3870</v>
      </c>
      <c r="P20" s="77" t="n"/>
      <c r="Q20" s="77" t="n">
        <v>3870</v>
      </c>
      <c r="R20" s="77" t="n"/>
      <c r="S20" s="77" t="n">
        <v>3870</v>
      </c>
      <c r="T20" s="77" t="n"/>
      <c r="U20" s="77" t="n">
        <v>3870</v>
      </c>
      <c r="V20" s="77" t="n"/>
      <c r="W20" s="77" t="n">
        <v>3870</v>
      </c>
      <c r="X20" s="77" t="n"/>
      <c r="Y20" s="77" t="n">
        <v>3870</v>
      </c>
      <c r="Z20" s="77" t="n"/>
      <c r="AA20" s="77" t="n">
        <v>3870</v>
      </c>
      <c r="AB20" s="77" t="n"/>
      <c r="AC20" s="77" t="n">
        <v>3870</v>
      </c>
      <c r="AD20" s="77" t="n"/>
      <c r="AE20" s="77" t="n">
        <v>3870</v>
      </c>
      <c r="AF20" s="77" t="n"/>
      <c r="AG20" s="77" t="n">
        <v>3870</v>
      </c>
      <c r="AH20" s="77" t="n"/>
      <c r="AI20" s="77" t="n">
        <v>3870</v>
      </c>
      <c r="AJ20" s="77" t="n"/>
      <c r="AK20" s="77" t="n">
        <v>3870</v>
      </c>
      <c r="AL20" s="77" t="n"/>
      <c r="AM20" s="77" t="n">
        <v>3870</v>
      </c>
      <c r="AN20" s="77" t="n"/>
      <c r="AO20" s="77" t="n">
        <v>3870</v>
      </c>
      <c r="AP20" s="77" t="n"/>
      <c r="AQ20" s="77" t="n">
        <v>3870</v>
      </c>
      <c r="AR20" s="77" t="n"/>
      <c r="AS20" s="77" t="n">
        <v>3870</v>
      </c>
      <c r="AT20" s="77" t="n"/>
      <c r="AU20" s="77" t="n">
        <v>3870</v>
      </c>
      <c r="AV20" s="77" t="n"/>
      <c r="AW20" s="77" t="n">
        <v>3870</v>
      </c>
      <c r="AX20" s="77" t="n"/>
      <c r="AY20" s="77" t="n">
        <v>3870</v>
      </c>
      <c r="AZ20" s="77" t="n"/>
      <c r="BA20" s="77" t="n">
        <v>3870</v>
      </c>
      <c r="BB20" s="77" t="n"/>
      <c r="BC20" s="77" t="n">
        <v>3870</v>
      </c>
    </row>
    <row r="21" outlineLevel="1" s="101">
      <c r="A21" s="22" t="inlineStr">
        <is>
          <t>Альтернатива</t>
        </is>
      </c>
      <c r="B21" s="85" t="n"/>
      <c r="C21" s="85" t="n">
        <v>0</v>
      </c>
      <c r="D21" s="85" t="n"/>
      <c r="E21" s="85" t="n">
        <v>932</v>
      </c>
      <c r="F21" s="85" t="n"/>
      <c r="G21" s="85" t="n">
        <v>0</v>
      </c>
      <c r="H21" s="85" t="n"/>
      <c r="I21" s="85" t="n">
        <v>1482</v>
      </c>
      <c r="J21" s="85" t="n"/>
      <c r="K21" s="85" t="n">
        <v>0</v>
      </c>
      <c r="L21" s="77" t="n"/>
      <c r="M21" s="77" t="n">
        <v>763</v>
      </c>
      <c r="N21" s="77" t="n"/>
      <c r="O21" s="77" t="n">
        <v>0</v>
      </c>
      <c r="P21" s="77" t="n"/>
      <c r="Q21" s="77" t="n">
        <v>6124</v>
      </c>
      <c r="R21" s="77" t="n"/>
      <c r="S21" s="77" t="n">
        <v>0</v>
      </c>
      <c r="T21" s="77" t="n"/>
      <c r="U21" s="77" t="n">
        <v>6418</v>
      </c>
      <c r="V21" s="77" t="n"/>
      <c r="W21" s="77" t="n">
        <v>0</v>
      </c>
      <c r="X21" s="77" t="n"/>
      <c r="Y21" s="77" t="n">
        <v>6418</v>
      </c>
      <c r="Z21" s="77" t="n"/>
      <c r="AA21" s="77" t="n">
        <v>0</v>
      </c>
      <c r="AB21" s="77" t="n"/>
      <c r="AC21" s="77" t="n">
        <v>0</v>
      </c>
      <c r="AD21" s="77" t="n"/>
      <c r="AE21" s="77" t="n">
        <v>0</v>
      </c>
      <c r="AF21" s="77" t="n"/>
      <c r="AG21" s="77" t="n">
        <v>0</v>
      </c>
      <c r="AH21" s="77" t="n"/>
      <c r="AI21" s="77" t="n">
        <v>0</v>
      </c>
      <c r="AJ21" s="77" t="n"/>
      <c r="AK21" s="77" t="n">
        <v>0</v>
      </c>
      <c r="AL21" s="77" t="n"/>
      <c r="AM21" s="77" t="n">
        <v>0</v>
      </c>
      <c r="AN21" s="77" t="n"/>
      <c r="AO21" s="77" t="n">
        <v>0</v>
      </c>
      <c r="AP21" s="77" t="n"/>
      <c r="AQ21" s="77" t="n">
        <v>0</v>
      </c>
      <c r="AR21" s="77" t="n"/>
      <c r="AS21" s="77" t="n">
        <v>0</v>
      </c>
      <c r="AT21" s="77" t="n"/>
      <c r="AU21" s="77" t="n">
        <v>0</v>
      </c>
      <c r="AV21" s="77" t="n"/>
      <c r="AW21" s="77" t="n">
        <v>0</v>
      </c>
      <c r="AX21" s="77" t="n"/>
      <c r="AY21" s="77" t="n">
        <v>0</v>
      </c>
      <c r="AZ21" s="77" t="n"/>
      <c r="BA21" s="77" t="n">
        <v>0</v>
      </c>
      <c r="BB21" s="77" t="n"/>
      <c r="BC21" s="77" t="n">
        <v>0</v>
      </c>
    </row>
    <row r="22" ht="15.75" customHeight="1" s="101" thickBot="1">
      <c r="A22" s="25" t="inlineStr">
        <is>
          <t>Общий Итог</t>
        </is>
      </c>
      <c r="B22" s="78" t="n"/>
      <c r="C22" s="78">
        <f>C9-C10</f>
        <v/>
      </c>
      <c r="D22" s="78" t="n"/>
      <c r="E22" s="79">
        <f>E9-E10</f>
        <v/>
      </c>
      <c r="F22" s="78" t="n"/>
      <c r="G22" s="79">
        <f>G9-G10</f>
        <v/>
      </c>
      <c r="H22" s="78" t="n"/>
      <c r="I22" s="79">
        <f>I9-I10</f>
        <v/>
      </c>
      <c r="J22" s="78" t="n"/>
      <c r="K22" s="79">
        <f>K9-K10</f>
        <v/>
      </c>
      <c r="L22" s="78" t="n"/>
      <c r="M22" s="79">
        <f>M9-M10</f>
        <v/>
      </c>
      <c r="N22" s="78" t="n"/>
      <c r="O22" s="79">
        <f>O9-O10</f>
        <v/>
      </c>
      <c r="P22" s="78" t="n"/>
      <c r="Q22" s="79">
        <f>Q9-Q10</f>
        <v/>
      </c>
      <c r="R22" s="78" t="n"/>
      <c r="S22" s="79">
        <f>S9-S10</f>
        <v/>
      </c>
      <c r="T22" s="78" t="n"/>
      <c r="U22" s="79">
        <f>U9-U10</f>
        <v/>
      </c>
      <c r="V22" s="78" t="n"/>
      <c r="W22" s="79">
        <f>W9-W10</f>
        <v/>
      </c>
      <c r="X22" s="78" t="n"/>
      <c r="Y22" s="79">
        <f>Y9-Y10</f>
        <v/>
      </c>
      <c r="Z22" s="78" t="n"/>
      <c r="AA22" s="79">
        <f>AA9-AA10</f>
        <v/>
      </c>
      <c r="AB22" s="78" t="n"/>
      <c r="AC22" s="79">
        <f>AC9-AC10</f>
        <v/>
      </c>
      <c r="AD22" s="78" t="n"/>
      <c r="AE22" s="79">
        <f>AE9-AE10</f>
        <v/>
      </c>
      <c r="AF22" s="78" t="n"/>
      <c r="AG22" s="79">
        <f>AG9-AG10</f>
        <v/>
      </c>
      <c r="AH22" s="78" t="n"/>
      <c r="AI22" s="79">
        <f>AI9-AI10</f>
        <v/>
      </c>
      <c r="AJ22" s="78" t="n"/>
      <c r="AK22" s="79">
        <f>AK9-AK10</f>
        <v/>
      </c>
      <c r="AL22" s="78" t="n"/>
      <c r="AM22" s="79">
        <f>AM9-AM10</f>
        <v/>
      </c>
      <c r="AN22" s="78" t="n"/>
      <c r="AO22" s="79">
        <f>AO9-AO10</f>
        <v/>
      </c>
      <c r="AP22" s="78" t="n"/>
      <c r="AQ22" s="79">
        <f>AQ9-AQ10</f>
        <v/>
      </c>
      <c r="AR22" s="78" t="n"/>
      <c r="AS22" s="79">
        <f>AS9-AS10</f>
        <v/>
      </c>
      <c r="AT22" s="78" t="n"/>
      <c r="AU22" s="79">
        <f>AU9-AU10</f>
        <v/>
      </c>
      <c r="AV22" s="78" t="n"/>
      <c r="AW22" s="79">
        <f>AW9-AW10</f>
        <v/>
      </c>
      <c r="AX22" s="78" t="n"/>
      <c r="AY22" s="79">
        <f>AY9-AY10</f>
        <v/>
      </c>
      <c r="AZ22" s="78" t="n"/>
      <c r="BA22" s="79">
        <f>BA9-BA10</f>
        <v/>
      </c>
      <c r="BB22" s="78" t="n"/>
      <c r="BC22" s="79">
        <f>BC9-BC10</f>
        <v/>
      </c>
    </row>
  </sheetData>
  <mergeCells count="13">
    <mergeCell ref="B1:C1"/>
    <mergeCell ref="D1:E1"/>
    <mergeCell ref="F1:G1"/>
    <mergeCell ref="H1:I1"/>
    <mergeCell ref="J1:K1"/>
    <mergeCell ref="V1:W1"/>
    <mergeCell ref="X1:Y1"/>
    <mergeCell ref="Z1:AA1"/>
    <mergeCell ref="L1:M1"/>
    <mergeCell ref="N1:O1"/>
    <mergeCell ref="P1:Q1"/>
    <mergeCell ref="R1:S1"/>
    <mergeCell ref="T1:U1"/>
  </mergeCells>
  <pageMargins left="0.7" right="0.7" top="0.75" bottom="0.75" header="0.3" footer="0.3"/>
  <pageSetup orientation="portrait" paperSize="9" firstPageNumber="21474836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2"/>
  <sheetViews>
    <sheetView tabSelected="1" topLeftCell="X1" workbookViewId="0">
      <selection activeCell="AD28" sqref="AD28"/>
    </sheetView>
  </sheetViews>
  <sheetFormatPr baseColWidth="8" defaultRowHeight="15" outlineLevelCol="0"/>
  <cols>
    <col width="22.85546875" bestFit="1" customWidth="1" style="101" min="1" max="1"/>
    <col width="13.5703125" customWidth="1" style="101" min="2" max="7"/>
    <col width="11.7109375" customWidth="1" style="101" min="8" max="9"/>
    <col width="10.42578125" bestFit="1" customWidth="1" style="101" min="10" max="11"/>
    <col width="11.85546875" bestFit="1" customWidth="1" style="101" min="12" max="12"/>
    <col width="10.42578125" bestFit="1" customWidth="1" style="101" min="13" max="19"/>
    <col width="10.140625" customWidth="1" style="101" min="20" max="20"/>
    <col width="10.42578125" bestFit="1" customWidth="1" style="101" min="21" max="21"/>
    <col width="11.28515625" customWidth="1" style="101" min="22" max="23"/>
    <col width="11.85546875" bestFit="1" customWidth="1" style="101" min="24" max="24"/>
    <col width="10.42578125" bestFit="1" customWidth="1" style="101" min="25" max="25"/>
    <col width="11.42578125" bestFit="1" customWidth="1" style="101" min="26" max="26"/>
    <col width="10" bestFit="1" customWidth="1" style="101" min="27" max="27"/>
    <col width="11.85546875" bestFit="1" customWidth="1" style="101" min="28" max="28"/>
    <col width="10.42578125" bestFit="1" customWidth="1" style="101" min="29" max="29"/>
    <col width="11.85546875" bestFit="1" customWidth="1" style="101" min="30" max="30"/>
  </cols>
  <sheetData>
    <row r="1" ht="15.75" customHeight="1" s="101" thickBot="1">
      <c r="A1" s="1" t="inlineStr">
        <is>
          <t>Колпино Ми</t>
        </is>
      </c>
      <c r="B1" s="99" t="inlineStr">
        <is>
          <t>01.01.2022 - план</t>
        </is>
      </c>
      <c r="C1" s="98" t="n"/>
      <c r="D1" s="99" t="inlineStr">
        <is>
          <t>01.01.2022 - факт</t>
        </is>
      </c>
      <c r="E1" s="98" t="n"/>
      <c r="F1" s="99" t="inlineStr">
        <is>
          <t>01.02.2022 - факт</t>
        </is>
      </c>
      <c r="G1" s="98" t="n"/>
      <c r="H1" s="99" t="inlineStr">
        <is>
          <t>01.03.2022 - План</t>
        </is>
      </c>
      <c r="I1" s="98" t="n"/>
      <c r="J1" s="99" t="inlineStr">
        <is>
          <t>01.03.2022 - факт</t>
        </is>
      </c>
      <c r="K1" s="98" t="n"/>
      <c r="L1" s="99" t="inlineStr">
        <is>
          <t>01.04.2022 - план</t>
        </is>
      </c>
      <c r="M1" s="98" t="n"/>
      <c r="N1" s="99" t="inlineStr">
        <is>
          <t>01.04.2022 - факт</t>
        </is>
      </c>
      <c r="O1" s="98" t="n"/>
      <c r="P1" s="99" t="inlineStr">
        <is>
          <t>01.05.2022 - план</t>
        </is>
      </c>
      <c r="Q1" s="98" t="n"/>
      <c r="R1" s="99" t="inlineStr">
        <is>
          <t>01.05.2022 - факт</t>
        </is>
      </c>
      <c r="S1" s="98" t="n"/>
      <c r="T1" s="99" t="inlineStr">
        <is>
          <t>01.06.2022 - план</t>
        </is>
      </c>
      <c r="U1" s="98" t="n"/>
      <c r="V1" s="97" t="inlineStr">
        <is>
          <t>01.06.2022 - факт</t>
        </is>
      </c>
      <c r="W1" s="98" t="n"/>
      <c r="X1" s="97" t="inlineStr">
        <is>
          <t>01.07.2022 - план</t>
        </is>
      </c>
      <c r="Y1" s="98" t="n"/>
      <c r="Z1" s="97" t="inlineStr">
        <is>
          <t>01.07.2022 - факт</t>
        </is>
      </c>
      <c r="AA1" s="98" t="n"/>
      <c r="AB1" s="97" t="inlineStr">
        <is>
          <t>01.08.2022 - план</t>
        </is>
      </c>
      <c r="AC1" s="98" t="n"/>
      <c r="AD1" s="97" t="inlineStr">
        <is>
          <t>01.08.2022 - факт</t>
        </is>
      </c>
      <c r="AE1" s="98" t="n"/>
      <c r="AF1" s="97" t="inlineStr">
        <is>
          <t>01.09.2022 - план</t>
        </is>
      </c>
      <c r="AG1" s="98" t="n"/>
    </row>
    <row r="2">
      <c r="A2" s="5" t="n"/>
      <c r="B2" s="6" t="inlineStr">
        <is>
          <t>Оборот</t>
        </is>
      </c>
      <c r="C2" s="7" t="inlineStr">
        <is>
          <t>Прибыль</t>
        </is>
      </c>
      <c r="D2" s="6" t="inlineStr">
        <is>
          <t>Оборот</t>
        </is>
      </c>
      <c r="E2" s="7" t="inlineStr">
        <is>
          <t>Прибыль</t>
        </is>
      </c>
      <c r="F2" s="6" t="inlineStr">
        <is>
          <t>Оборот</t>
        </is>
      </c>
      <c r="G2" s="7" t="inlineStr">
        <is>
          <t>Прибыль</t>
        </is>
      </c>
      <c r="H2" s="6" t="inlineStr">
        <is>
          <t>Оборот</t>
        </is>
      </c>
      <c r="I2" s="7" t="inlineStr">
        <is>
          <t>Прибыль</t>
        </is>
      </c>
      <c r="J2" s="8" t="inlineStr">
        <is>
          <t>Оборот</t>
        </is>
      </c>
      <c r="K2" s="9" t="inlineStr">
        <is>
          <t>Прибыль</t>
        </is>
      </c>
      <c r="L2" s="6" t="inlineStr">
        <is>
          <t>Оборот</t>
        </is>
      </c>
      <c r="M2" s="7" t="inlineStr">
        <is>
          <t>Прибыль</t>
        </is>
      </c>
      <c r="N2" s="6" t="inlineStr">
        <is>
          <t>Оборот</t>
        </is>
      </c>
      <c r="O2" s="7" t="inlineStr">
        <is>
          <t>Прибыль</t>
        </is>
      </c>
      <c r="P2" s="6" t="inlineStr">
        <is>
          <t>Оборот</t>
        </is>
      </c>
      <c r="Q2" s="7" t="inlineStr">
        <is>
          <t>Прибыль</t>
        </is>
      </c>
      <c r="R2" s="6" t="inlineStr">
        <is>
          <t>Оборот</t>
        </is>
      </c>
      <c r="S2" s="7" t="inlineStr">
        <is>
          <t>Прибыль</t>
        </is>
      </c>
      <c r="T2" s="6" t="inlineStr">
        <is>
          <t>Оборот</t>
        </is>
      </c>
      <c r="U2" s="7" t="inlineStr">
        <is>
          <t>Прибыль</t>
        </is>
      </c>
      <c r="V2" s="10" t="inlineStr">
        <is>
          <t>Оборот</t>
        </is>
      </c>
      <c r="W2" s="11" t="inlineStr">
        <is>
          <t>Прибыль</t>
        </is>
      </c>
      <c r="X2" s="10" t="inlineStr">
        <is>
          <t>Оборот</t>
        </is>
      </c>
      <c r="Y2" s="11" t="inlineStr">
        <is>
          <t>Прибыль</t>
        </is>
      </c>
      <c r="Z2" s="10" t="inlineStr">
        <is>
          <t>Оборот</t>
        </is>
      </c>
      <c r="AA2" s="11" t="inlineStr">
        <is>
          <t>Прибыль</t>
        </is>
      </c>
      <c r="AB2" s="10" t="inlineStr">
        <is>
          <t>Оборот</t>
        </is>
      </c>
      <c r="AC2" s="11" t="inlineStr">
        <is>
          <t>Прибыль</t>
        </is>
      </c>
      <c r="AD2" s="10" t="inlineStr">
        <is>
          <t>Оборот</t>
        </is>
      </c>
      <c r="AE2" s="11" t="inlineStr">
        <is>
          <t>Прибыль</t>
        </is>
      </c>
      <c r="AF2" s="10" t="inlineStr">
        <is>
          <t>Оборот</t>
        </is>
      </c>
      <c r="AG2" s="11" t="inlineStr">
        <is>
          <t>Прибыль</t>
        </is>
      </c>
      <c r="AH2" s="10" t="inlineStr">
        <is>
          <t>Оборот</t>
        </is>
      </c>
      <c r="AI2" s="11" t="inlineStr">
        <is>
          <t>Прибыль</t>
        </is>
      </c>
      <c r="AJ2" s="10" t="inlineStr">
        <is>
          <t>Оборот</t>
        </is>
      </c>
      <c r="AK2" s="11" t="inlineStr">
        <is>
          <t>Прибыль</t>
        </is>
      </c>
      <c r="AL2" s="10" t="inlineStr">
        <is>
          <t>Оборот</t>
        </is>
      </c>
      <c r="AM2" s="11" t="inlineStr">
        <is>
          <t>Прибыль</t>
        </is>
      </c>
      <c r="AN2" s="10" t="inlineStr">
        <is>
          <t>Оборот</t>
        </is>
      </c>
      <c r="AO2" s="11" t="inlineStr">
        <is>
          <t>Прибыль</t>
        </is>
      </c>
      <c r="AP2" s="10" t="inlineStr">
        <is>
          <t>Оборот</t>
        </is>
      </c>
      <c r="AQ2" s="11" t="inlineStr">
        <is>
          <t>Прибыль</t>
        </is>
      </c>
      <c r="AR2" s="10" t="inlineStr">
        <is>
          <t>Оборот</t>
        </is>
      </c>
      <c r="AS2" s="11" t="inlineStr">
        <is>
          <t>Прибыль</t>
        </is>
      </c>
      <c r="AT2" s="10" t="inlineStr">
        <is>
          <t>Оборот</t>
        </is>
      </c>
      <c r="AU2" s="11" t="inlineStr">
        <is>
          <t>Прибыль</t>
        </is>
      </c>
      <c r="AV2" s="10" t="inlineStr">
        <is>
          <t>Оборот</t>
        </is>
      </c>
      <c r="AW2" s="11" t="inlineStr">
        <is>
          <t>Прибыль</t>
        </is>
      </c>
    </row>
    <row r="3">
      <c r="A3" s="12" t="inlineStr">
        <is>
          <t>оборудование</t>
        </is>
      </c>
      <c r="B3" s="65" t="n">
        <v>1500000</v>
      </c>
      <c r="C3" s="66" t="n">
        <v>224950</v>
      </c>
      <c r="D3" s="65" t="n">
        <v>1170524</v>
      </c>
      <c r="E3" s="66">
        <f>D3*0.16</f>
        <v/>
      </c>
      <c r="F3" s="65" t="n">
        <v>1265097</v>
      </c>
      <c r="G3" s="66">
        <f>F3*0.16</f>
        <v/>
      </c>
      <c r="H3" s="65" t="n">
        <v>1300000</v>
      </c>
      <c r="I3" s="66">
        <f>H3*0.16</f>
        <v/>
      </c>
      <c r="J3" s="65" t="n">
        <v>831250</v>
      </c>
      <c r="K3" s="66">
        <f>J3*0.16</f>
        <v/>
      </c>
      <c r="L3" s="65" t="n">
        <v>1200000</v>
      </c>
      <c r="M3" s="66">
        <f>L3*0.16</f>
        <v/>
      </c>
      <c r="N3" s="65" t="n">
        <v>329640</v>
      </c>
      <c r="O3" s="66">
        <f>N3*0.16</f>
        <v/>
      </c>
      <c r="P3" s="65" t="n">
        <v>600000</v>
      </c>
      <c r="Q3" s="66">
        <f>P3*0.16</f>
        <v/>
      </c>
      <c r="R3" s="65" t="n">
        <v>175300</v>
      </c>
      <c r="S3" s="66">
        <f>R3*0.16</f>
        <v/>
      </c>
      <c r="T3" s="65" t="n">
        <v>600000</v>
      </c>
      <c r="U3" s="66">
        <f>T3*0.16</f>
        <v/>
      </c>
      <c r="V3" s="65" t="n">
        <v>277870</v>
      </c>
      <c r="W3" s="66">
        <f>V3*0.16</f>
        <v/>
      </c>
      <c r="X3" s="65" t="n">
        <v>1000000</v>
      </c>
      <c r="Y3" s="66">
        <f>X3*0.16</f>
        <v/>
      </c>
      <c r="Z3" s="65" t="n">
        <v>224950</v>
      </c>
      <c r="AA3" s="66">
        <f>Z3*0.16</f>
        <v/>
      </c>
      <c r="AB3" s="65" t="n">
        <v>1000000</v>
      </c>
      <c r="AC3" s="66">
        <f>AB3*0.16</f>
        <v/>
      </c>
      <c r="AD3" s="65" t="n"/>
      <c r="AE3" s="66">
        <f>AD3*0.16</f>
        <v/>
      </c>
      <c r="AF3" s="65" t="n"/>
      <c r="AG3" s="66">
        <f>AF3*0.16</f>
        <v/>
      </c>
      <c r="AH3" s="65" t="n"/>
      <c r="AI3" s="66">
        <f>AH3*0.16</f>
        <v/>
      </c>
      <c r="AJ3" s="65" t="n"/>
      <c r="AK3" s="66">
        <f>AJ3*0.16</f>
        <v/>
      </c>
      <c r="AL3" s="65" t="n"/>
      <c r="AM3" s="66">
        <f>AL3*0.16</f>
        <v/>
      </c>
      <c r="AN3" s="65" t="n"/>
      <c r="AO3" s="66">
        <f>AN3*0.16</f>
        <v/>
      </c>
      <c r="AP3" s="65" t="n"/>
      <c r="AQ3" s="66">
        <f>AP3*0.16</f>
        <v/>
      </c>
      <c r="AR3" s="65" t="n"/>
      <c r="AS3" s="66">
        <f>AR3*0.16</f>
        <v/>
      </c>
      <c r="AT3" s="65" t="n"/>
      <c r="AU3" s="66">
        <f>AT3*0.16</f>
        <v/>
      </c>
      <c r="AV3" s="65" t="n"/>
      <c r="AW3" s="66">
        <f>AV3*0.16</f>
        <v/>
      </c>
    </row>
    <row r="4">
      <c r="A4" s="12" t="inlineStr">
        <is>
          <t>аксессуары</t>
        </is>
      </c>
      <c r="B4" s="65" t="n">
        <v>450000</v>
      </c>
      <c r="C4" s="66" t="n">
        <v>146605</v>
      </c>
      <c r="D4" s="65" t="n">
        <v>253570</v>
      </c>
      <c r="E4" s="66">
        <f>D4*0.45</f>
        <v/>
      </c>
      <c r="F4" s="65" t="n">
        <v>380176</v>
      </c>
      <c r="G4" s="66">
        <f>F4*0.45</f>
        <v/>
      </c>
      <c r="H4" s="65" t="n">
        <v>400000</v>
      </c>
      <c r="I4" s="66">
        <f>H4*0.45</f>
        <v/>
      </c>
      <c r="J4" s="65" t="n">
        <v>237142</v>
      </c>
      <c r="K4" s="66">
        <f>J4*0.45</f>
        <v/>
      </c>
      <c r="L4" s="65" t="n">
        <v>300000</v>
      </c>
      <c r="M4" s="66">
        <f>L4*0.45</f>
        <v/>
      </c>
      <c r="N4" s="65" t="n">
        <v>141185</v>
      </c>
      <c r="O4" s="66">
        <f>N4*0.45</f>
        <v/>
      </c>
      <c r="P4" s="65" t="n">
        <v>150000</v>
      </c>
      <c r="Q4" s="66">
        <f>P4*0.45</f>
        <v/>
      </c>
      <c r="R4" s="65" t="n">
        <v>138704</v>
      </c>
      <c r="S4" s="66">
        <f>R4*0.45</f>
        <v/>
      </c>
      <c r="T4" s="65" t="n">
        <v>150000</v>
      </c>
      <c r="U4" s="66">
        <f>T4*0.45</f>
        <v/>
      </c>
      <c r="V4" s="65" t="n">
        <v>115990</v>
      </c>
      <c r="W4" s="66">
        <f>V4*0.45</f>
        <v/>
      </c>
      <c r="X4" s="65" t="n">
        <v>300000</v>
      </c>
      <c r="Y4" s="66">
        <f>X4*0.45</f>
        <v/>
      </c>
      <c r="Z4" s="65" t="n">
        <v>146605</v>
      </c>
      <c r="AA4" s="66">
        <f>Z4*0.45</f>
        <v/>
      </c>
      <c r="AB4" s="65" t="n">
        <v>300000</v>
      </c>
      <c r="AC4" s="66">
        <f>AB4*0.45</f>
        <v/>
      </c>
      <c r="AD4" s="65" t="n"/>
      <c r="AE4" s="66">
        <f>AD4*0.45</f>
        <v/>
      </c>
      <c r="AF4" s="65" t="n"/>
      <c r="AG4" s="66">
        <f>AF4*0.45</f>
        <v/>
      </c>
      <c r="AH4" s="65" t="n"/>
      <c r="AI4" s="66">
        <f>AH4*0.45</f>
        <v/>
      </c>
      <c r="AJ4" s="65" t="n"/>
      <c r="AK4" s="66">
        <f>AJ4*0.45</f>
        <v/>
      </c>
      <c r="AL4" s="65" t="n"/>
      <c r="AM4" s="66">
        <f>AL4*0.45</f>
        <v/>
      </c>
      <c r="AN4" s="65" t="n"/>
      <c r="AO4" s="66">
        <f>AN4*0.45</f>
        <v/>
      </c>
      <c r="AP4" s="65" t="n"/>
      <c r="AQ4" s="66">
        <f>AP4*0.45</f>
        <v/>
      </c>
      <c r="AR4" s="65" t="n"/>
      <c r="AS4" s="66">
        <f>AR4*0.45</f>
        <v/>
      </c>
      <c r="AT4" s="65" t="n"/>
      <c r="AU4" s="66">
        <f>AT4*0.45</f>
        <v/>
      </c>
      <c r="AV4" s="65" t="n"/>
      <c r="AW4" s="66">
        <f>AV4*0.45</f>
        <v/>
      </c>
    </row>
    <row r="5">
      <c r="A5" s="12" t="inlineStr">
        <is>
          <t>СИМ Yota голос</t>
        </is>
      </c>
      <c r="B5" s="67" t="n"/>
      <c r="C5" s="66" t="n">
        <v>4</v>
      </c>
      <c r="D5" s="67" t="n"/>
      <c r="E5" s="66">
        <f>D5*1293</f>
        <v/>
      </c>
      <c r="F5" s="67" t="n"/>
      <c r="G5" s="66">
        <f>F5*1293</f>
        <v/>
      </c>
      <c r="H5" s="67" t="n"/>
      <c r="I5" s="66">
        <f>H5*1293</f>
        <v/>
      </c>
      <c r="J5" s="67" t="n"/>
      <c r="K5" s="66">
        <f>J5*1293</f>
        <v/>
      </c>
      <c r="L5" s="67" t="n">
        <v>10</v>
      </c>
      <c r="M5" s="66">
        <f>L5*1293</f>
        <v/>
      </c>
      <c r="N5" s="67" t="n"/>
      <c r="O5" s="66">
        <f>N5*1293</f>
        <v/>
      </c>
      <c r="P5" s="67" t="n"/>
      <c r="Q5" s="66">
        <f>P5*1293</f>
        <v/>
      </c>
      <c r="R5" s="67" t="n">
        <v>2</v>
      </c>
      <c r="S5" s="66">
        <f>R5*1293</f>
        <v/>
      </c>
      <c r="T5" s="67" t="n"/>
      <c r="U5" s="66">
        <f>T5*1293</f>
        <v/>
      </c>
      <c r="V5" s="67" t="n">
        <v>1</v>
      </c>
      <c r="W5" s="66">
        <f>V5*1293</f>
        <v/>
      </c>
      <c r="X5" s="67" t="n"/>
      <c r="Y5" s="66">
        <f>X5*1293</f>
        <v/>
      </c>
      <c r="Z5" s="67" t="n">
        <v>4</v>
      </c>
      <c r="AA5" s="66">
        <f>Z5*1293</f>
        <v/>
      </c>
      <c r="AB5" s="67" t="n"/>
      <c r="AC5" s="66">
        <f>AB5*1293</f>
        <v/>
      </c>
      <c r="AD5" s="67" t="n"/>
      <c r="AE5" s="66">
        <f>AD5*1293</f>
        <v/>
      </c>
      <c r="AF5" s="67" t="n"/>
      <c r="AG5" s="66">
        <f>AF5*1293</f>
        <v/>
      </c>
      <c r="AH5" s="67" t="n"/>
      <c r="AI5" s="66">
        <f>AH5*1293</f>
        <v/>
      </c>
      <c r="AJ5" s="67" t="n"/>
      <c r="AK5" s="66">
        <f>AJ5*1293</f>
        <v/>
      </c>
      <c r="AL5" s="67" t="n"/>
      <c r="AM5" s="66">
        <f>AL5*1293</f>
        <v/>
      </c>
      <c r="AN5" s="67" t="n"/>
      <c r="AO5" s="66">
        <f>AN5*1293</f>
        <v/>
      </c>
      <c r="AP5" s="67" t="n"/>
      <c r="AQ5" s="66">
        <f>AP5*1293</f>
        <v/>
      </c>
      <c r="AR5" s="67" t="n"/>
      <c r="AS5" s="66">
        <f>AR5*1293</f>
        <v/>
      </c>
      <c r="AT5" s="67" t="n"/>
      <c r="AU5" s="66">
        <f>AT5*1293</f>
        <v/>
      </c>
      <c r="AV5" s="67" t="n"/>
      <c r="AW5" s="66">
        <f>AV5*1293</f>
        <v/>
      </c>
    </row>
    <row r="6">
      <c r="A6" s="12" t="inlineStr">
        <is>
          <t>СИМ Yota дата</t>
        </is>
      </c>
      <c r="B6" s="65" t="n"/>
      <c r="C6" s="66" t="n">
        <v>0</v>
      </c>
      <c r="D6" s="65" t="n"/>
      <c r="E6" s="66">
        <f>D6*1058</f>
        <v/>
      </c>
      <c r="F6" s="65" t="n"/>
      <c r="G6" s="66">
        <f>F6*1058</f>
        <v/>
      </c>
      <c r="H6" s="65" t="n"/>
      <c r="I6" s="66">
        <f>H6*1058</f>
        <v/>
      </c>
      <c r="J6" s="65" t="n"/>
      <c r="K6" s="66">
        <f>J6*1058</f>
        <v/>
      </c>
      <c r="L6" s="65" t="n">
        <v>5</v>
      </c>
      <c r="M6" s="66">
        <f>L6*1058</f>
        <v/>
      </c>
      <c r="N6" s="65" t="n"/>
      <c r="O6" s="66">
        <f>N6*1058</f>
        <v/>
      </c>
      <c r="P6" s="65" t="n"/>
      <c r="Q6" s="66">
        <f>P6*1058</f>
        <v/>
      </c>
      <c r="R6" s="65" t="n">
        <v>2</v>
      </c>
      <c r="S6" s="66">
        <f>R6*1058</f>
        <v/>
      </c>
      <c r="T6" s="65" t="n"/>
      <c r="U6" s="66">
        <f>T6*1058</f>
        <v/>
      </c>
      <c r="V6" s="65" t="n"/>
      <c r="W6" s="66">
        <f>V6*1058</f>
        <v/>
      </c>
      <c r="X6" s="65" t="n"/>
      <c r="Y6" s="66">
        <f>X6*1058</f>
        <v/>
      </c>
      <c r="Z6" s="65" t="n">
        <v>0</v>
      </c>
      <c r="AA6" s="66">
        <f>Z6*1058</f>
        <v/>
      </c>
      <c r="AB6" s="65" t="n"/>
      <c r="AC6" s="66">
        <f>AB6*1058</f>
        <v/>
      </c>
      <c r="AD6" s="65" t="n"/>
      <c r="AE6" s="66">
        <f>AD6*1058</f>
        <v/>
      </c>
      <c r="AF6" s="65" t="n"/>
      <c r="AG6" s="66">
        <f>AF6*1058</f>
        <v/>
      </c>
      <c r="AH6" s="65" t="n"/>
      <c r="AI6" s="66">
        <f>AH6*1058</f>
        <v/>
      </c>
      <c r="AJ6" s="65" t="n"/>
      <c r="AK6" s="66">
        <f>AJ6*1058</f>
        <v/>
      </c>
      <c r="AL6" s="65" t="n"/>
      <c r="AM6" s="66">
        <f>AL6*1058</f>
        <v/>
      </c>
      <c r="AN6" s="65" t="n"/>
      <c r="AO6" s="66">
        <f>AN6*1058</f>
        <v/>
      </c>
      <c r="AP6" s="65" t="n"/>
      <c r="AQ6" s="66">
        <f>AP6*1058</f>
        <v/>
      </c>
      <c r="AR6" s="65" t="n"/>
      <c r="AS6" s="66">
        <f>AR6*1058</f>
        <v/>
      </c>
      <c r="AT6" s="65" t="n"/>
      <c r="AU6" s="66">
        <f>AT6*1058</f>
        <v/>
      </c>
      <c r="AV6" s="65" t="n"/>
      <c r="AW6" s="66">
        <f>AV6*1058</f>
        <v/>
      </c>
    </row>
    <row r="7">
      <c r="A7" s="12" t="inlineStr">
        <is>
          <t>Услуги</t>
        </is>
      </c>
      <c r="B7" s="65" t="n">
        <v>31000</v>
      </c>
      <c r="C7" s="66" t="n">
        <v>7040</v>
      </c>
      <c r="D7" s="65" t="n">
        <v>35086</v>
      </c>
      <c r="E7" s="66">
        <f>D7</f>
        <v/>
      </c>
      <c r="F7" s="65" t="n">
        <v>6381</v>
      </c>
      <c r="G7" s="66">
        <f>F7</f>
        <v/>
      </c>
      <c r="H7" s="65" t="n">
        <v>6381</v>
      </c>
      <c r="I7" s="66">
        <f>H7</f>
        <v/>
      </c>
      <c r="J7" s="65" t="n">
        <v>6381</v>
      </c>
      <c r="K7" s="66">
        <f>J7</f>
        <v/>
      </c>
      <c r="L7" s="65" t="n">
        <v>15000</v>
      </c>
      <c r="M7" s="66">
        <f>L7</f>
        <v/>
      </c>
      <c r="N7" s="65" t="n">
        <v>4791</v>
      </c>
      <c r="O7" s="66">
        <f>N7</f>
        <v/>
      </c>
      <c r="P7" s="65" t="n">
        <v>15000</v>
      </c>
      <c r="Q7" s="66">
        <f>P7</f>
        <v/>
      </c>
      <c r="R7" s="65" t="n">
        <v>4191</v>
      </c>
      <c r="S7" s="66">
        <f>R7</f>
        <v/>
      </c>
      <c r="T7" s="65" t="n">
        <v>15000</v>
      </c>
      <c r="U7" s="66">
        <f>T7</f>
        <v/>
      </c>
      <c r="V7" s="65" t="n">
        <v>5188</v>
      </c>
      <c r="W7" s="66">
        <f>V7</f>
        <v/>
      </c>
      <c r="X7" s="65" t="n">
        <v>15000</v>
      </c>
      <c r="Y7" s="66">
        <f>X7</f>
        <v/>
      </c>
      <c r="Z7" s="65" t="n">
        <v>7040</v>
      </c>
      <c r="AA7" s="66">
        <f>Z7</f>
        <v/>
      </c>
      <c r="AB7" s="65" t="n">
        <v>15000</v>
      </c>
      <c r="AC7" s="66">
        <f>AB7</f>
        <v/>
      </c>
      <c r="AD7" s="65" t="n"/>
      <c r="AE7" s="66">
        <f>AD7</f>
        <v/>
      </c>
      <c r="AF7" s="65" t="n"/>
      <c r="AG7" s="66">
        <f>AF7</f>
        <v/>
      </c>
      <c r="AH7" s="65" t="n"/>
      <c r="AI7" s="66">
        <f>AH7</f>
        <v/>
      </c>
      <c r="AJ7" s="65" t="n"/>
      <c r="AK7" s="66">
        <f>AJ7</f>
        <v/>
      </c>
      <c r="AL7" s="65" t="n"/>
      <c r="AM7" s="66">
        <f>AL7</f>
        <v/>
      </c>
      <c r="AN7" s="65" t="n"/>
      <c r="AO7" s="66">
        <f>AN7</f>
        <v/>
      </c>
      <c r="AP7" s="65" t="n"/>
      <c r="AQ7" s="66">
        <f>AP7</f>
        <v/>
      </c>
      <c r="AR7" s="65" t="n"/>
      <c r="AS7" s="66">
        <f>AR7</f>
        <v/>
      </c>
      <c r="AT7" s="65" t="n"/>
      <c r="AU7" s="66">
        <f>AT7</f>
        <v/>
      </c>
      <c r="AV7" s="65" t="n"/>
      <c r="AW7" s="66">
        <f>AV7</f>
        <v/>
      </c>
    </row>
    <row r="8">
      <c r="A8" s="13" t="inlineStr">
        <is>
          <t>Компенсация оператора</t>
        </is>
      </c>
      <c r="B8" s="65" t="n"/>
      <c r="C8" s="66" t="n"/>
      <c r="D8" s="65" t="n"/>
      <c r="E8" s="66" t="n"/>
      <c r="F8" s="65" t="n"/>
      <c r="G8" s="66" t="n"/>
      <c r="H8" s="65" t="n"/>
      <c r="I8" s="66" t="n"/>
      <c r="J8" s="65" t="n"/>
      <c r="K8" s="66" t="n"/>
      <c r="L8" s="65" t="n"/>
      <c r="M8" s="66" t="n"/>
      <c r="N8" s="65" t="n"/>
      <c r="O8" s="66" t="n"/>
      <c r="P8" s="65" t="n"/>
      <c r="Q8" s="66" t="n"/>
      <c r="R8" s="65" t="n"/>
      <c r="S8" s="66" t="n"/>
      <c r="T8" s="65" t="n"/>
      <c r="U8" s="66" t="n"/>
      <c r="V8" s="65" t="n"/>
      <c r="W8" s="66" t="n"/>
      <c r="X8" s="65" t="n"/>
      <c r="Y8" s="66" t="n"/>
      <c r="Z8" s="65" t="n"/>
      <c r="AA8" s="66" t="n"/>
      <c r="AB8" s="65" t="n"/>
      <c r="AC8" s="66" t="n"/>
      <c r="AD8" s="65" t="n"/>
      <c r="AE8" s="66" t="n"/>
      <c r="AF8" s="65" t="n"/>
      <c r="AG8" s="66" t="n"/>
      <c r="AH8" s="65" t="n"/>
      <c r="AI8" s="66" t="n"/>
      <c r="AJ8" s="65" t="n"/>
      <c r="AK8" s="66" t="n"/>
      <c r="AL8" s="65" t="n"/>
      <c r="AM8" s="66" t="n"/>
      <c r="AN8" s="65" t="n"/>
      <c r="AO8" s="66" t="n"/>
      <c r="AP8" s="65" t="n"/>
      <c r="AQ8" s="66" t="n"/>
      <c r="AR8" s="65" t="n"/>
      <c r="AS8" s="66" t="n"/>
      <c r="AT8" s="65" t="n"/>
      <c r="AU8" s="66" t="n"/>
      <c r="AV8" s="65" t="n"/>
      <c r="AW8" s="66" t="n"/>
    </row>
    <row r="9" ht="15.75" customHeight="1" s="101" thickBot="1">
      <c r="A9" s="14" t="inlineStr">
        <is>
          <t>Доход, руб.</t>
        </is>
      </c>
      <c r="B9" s="68" t="n"/>
      <c r="C9" s="68">
        <f>SUM(C3:C8)</f>
        <v/>
      </c>
      <c r="D9" s="68" t="n"/>
      <c r="E9" s="68">
        <f>SUM(E3:E8)</f>
        <v/>
      </c>
      <c r="F9" s="68" t="n"/>
      <c r="G9" s="68">
        <f>SUM(G3:G8)</f>
        <v/>
      </c>
      <c r="H9" s="68" t="n"/>
      <c r="I9" s="68">
        <f>SUM(I3:I8)</f>
        <v/>
      </c>
      <c r="J9" s="68" t="n"/>
      <c r="K9" s="68">
        <f>SUM(K3:K8)</f>
        <v/>
      </c>
      <c r="L9" s="68" t="n"/>
      <c r="M9" s="68">
        <f>SUM(M3:M8)</f>
        <v/>
      </c>
      <c r="N9" s="68" t="n"/>
      <c r="O9" s="68">
        <f>SUM(O3:O8)</f>
        <v/>
      </c>
      <c r="P9" s="68" t="n"/>
      <c r="Q9" s="68">
        <f>SUM(Q3:Q8)</f>
        <v/>
      </c>
      <c r="R9" s="68" t="n"/>
      <c r="S9" s="68">
        <f>SUM(S3:S8)</f>
        <v/>
      </c>
      <c r="T9" s="68" t="n"/>
      <c r="U9" s="68">
        <f>SUM(U3:U8)</f>
        <v/>
      </c>
      <c r="V9" s="68" t="n"/>
      <c r="W9" s="68">
        <f>SUM(W3:W8)</f>
        <v/>
      </c>
      <c r="X9" s="68" t="n"/>
      <c r="Y9" s="68">
        <f>SUM(Y3:Y8)</f>
        <v/>
      </c>
      <c r="Z9" s="68" t="n"/>
      <c r="AA9" s="68">
        <f>SUM(AA3:AA8)</f>
        <v/>
      </c>
      <c r="AB9" s="68" t="n"/>
      <c r="AC9" s="68">
        <f>SUM(AC3:AC8)</f>
        <v/>
      </c>
      <c r="AD9" s="68" t="n"/>
      <c r="AE9" s="68">
        <f>SUM(AE3:AE8)</f>
        <v/>
      </c>
      <c r="AF9" s="68" t="n"/>
      <c r="AG9" s="68">
        <f>SUM(AG3:AG8)</f>
        <v/>
      </c>
      <c r="AH9" s="68" t="n"/>
      <c r="AI9" s="68">
        <f>SUM(AI3:AI8)</f>
        <v/>
      </c>
      <c r="AJ9" s="68" t="n"/>
      <c r="AK9" s="68">
        <f>SUM(AK3:AK8)</f>
        <v/>
      </c>
      <c r="AL9" s="68" t="n"/>
      <c r="AM9" s="68">
        <f>SUM(AM3:AM8)</f>
        <v/>
      </c>
      <c r="AN9" s="68" t="n"/>
      <c r="AO9" s="68">
        <f>SUM(AO3:AO8)</f>
        <v/>
      </c>
      <c r="AP9" s="68" t="n"/>
      <c r="AQ9" s="68">
        <f>SUM(AQ3:AQ8)</f>
        <v/>
      </c>
      <c r="AR9" s="68" t="n"/>
      <c r="AS9" s="68">
        <f>SUM(AS3:AS8)</f>
        <v/>
      </c>
      <c r="AT9" s="68" t="n"/>
      <c r="AU9" s="68">
        <f>SUM(AU3:AU8)</f>
        <v/>
      </c>
      <c r="AV9" s="68" t="n"/>
      <c r="AW9" s="68">
        <f>SUM(AW3:AW8)</f>
        <v/>
      </c>
    </row>
    <row r="10" ht="15.75" customHeight="1" s="101" thickBot="1">
      <c r="A10" s="15" t="inlineStr">
        <is>
          <t>Расходы руб.</t>
        </is>
      </c>
      <c r="B10" s="69">
        <f>SUM(B11:B20)</f>
        <v/>
      </c>
      <c r="C10" s="70">
        <f>SUM(C11:C20)</f>
        <v/>
      </c>
      <c r="D10" s="69">
        <f>SUM(D11:D20)</f>
        <v/>
      </c>
      <c r="E10" s="70">
        <f>SUM(E11:E20)</f>
        <v/>
      </c>
      <c r="F10" s="69">
        <f>SUM(F11:F20)</f>
        <v/>
      </c>
      <c r="G10" s="70">
        <f>SUM(G11:G20)</f>
        <v/>
      </c>
      <c r="H10" s="69">
        <f>SUM(H11:H20)</f>
        <v/>
      </c>
      <c r="I10" s="70">
        <f>SUM(I11:I20)</f>
        <v/>
      </c>
      <c r="J10" s="70">
        <f>SUM(J11:J20)</f>
        <v/>
      </c>
      <c r="K10" s="70">
        <f>SUM(K11:K20)</f>
        <v/>
      </c>
      <c r="L10" s="69">
        <f>SUM(L11:L20)</f>
        <v/>
      </c>
      <c r="M10" s="71">
        <f>SUM(M11:M20)</f>
        <v/>
      </c>
      <c r="N10" s="69">
        <f>SUM(N11:N20)</f>
        <v/>
      </c>
      <c r="O10" s="70">
        <f>SUM(O11:O20)</f>
        <v/>
      </c>
      <c r="P10" s="69">
        <f>SUM(P11:P20)</f>
        <v/>
      </c>
      <c r="Q10" s="70">
        <f>SUM(Q11:Q20)</f>
        <v/>
      </c>
      <c r="R10" s="69">
        <f>SUM(R11:R20)</f>
        <v/>
      </c>
      <c r="S10" s="70">
        <f>SUM(S11:S20)</f>
        <v/>
      </c>
      <c r="T10" s="69">
        <f>SUM(T11:T20)</f>
        <v/>
      </c>
      <c r="U10" s="70">
        <f>SUM(U11:U20)</f>
        <v/>
      </c>
      <c r="V10" s="69">
        <f>SUM(V11:V20)</f>
        <v/>
      </c>
      <c r="W10" s="69">
        <f>SUM(W11:W20)</f>
        <v/>
      </c>
      <c r="X10" s="69">
        <f>SUM(X11:X20)</f>
        <v/>
      </c>
      <c r="Y10" s="70">
        <f>SUM(Y11:Y20)</f>
        <v/>
      </c>
      <c r="Z10" s="69">
        <f>SUM(Z11:Z20)</f>
        <v/>
      </c>
      <c r="AA10" s="70">
        <f>SUM(AA11:AA20)</f>
        <v/>
      </c>
      <c r="AB10" s="69">
        <f>SUM(AB11:AB20)</f>
        <v/>
      </c>
      <c r="AC10" s="70">
        <f>SUM(AC11:AC20)</f>
        <v/>
      </c>
      <c r="AD10" s="69">
        <f>SUM(AD11:AD20)</f>
        <v/>
      </c>
      <c r="AE10" s="70">
        <f>SUM(AE11:AE20)</f>
        <v/>
      </c>
      <c r="AF10" s="69">
        <f>SUM(AF11:AF20)</f>
        <v/>
      </c>
      <c r="AG10" s="70">
        <f>SUM(AG11:AG20)</f>
        <v/>
      </c>
      <c r="AH10" s="69">
        <f>SUM(AH11:AH20)</f>
        <v/>
      </c>
      <c r="AI10" s="70">
        <f>SUM(AI11:AI20)</f>
        <v/>
      </c>
      <c r="AJ10" s="69">
        <f>SUM(AJ11:AJ20)</f>
        <v/>
      </c>
      <c r="AK10" s="70">
        <f>SUM(AK11:AK20)</f>
        <v/>
      </c>
      <c r="AL10" s="69">
        <f>SUM(AL11:AL20)</f>
        <v/>
      </c>
      <c r="AM10" s="70">
        <f>SUM(AM11:AM20)</f>
        <v/>
      </c>
      <c r="AN10" s="69">
        <f>SUM(AN11:AN20)</f>
        <v/>
      </c>
      <c r="AO10" s="70">
        <f>SUM(AO11:AO20)</f>
        <v/>
      </c>
      <c r="AP10" s="69">
        <f>SUM(AP11:AP20)</f>
        <v/>
      </c>
      <c r="AQ10" s="70">
        <f>SUM(AQ11:AQ20)</f>
        <v/>
      </c>
      <c r="AR10" s="69">
        <f>SUM(AR11:AR20)</f>
        <v/>
      </c>
      <c r="AS10" s="70">
        <f>SUM(AS11:AS20)</f>
        <v/>
      </c>
      <c r="AT10" s="69">
        <f>SUM(AT11:AT20)</f>
        <v/>
      </c>
      <c r="AU10" s="70">
        <f>SUM(AU11:AU20)</f>
        <v/>
      </c>
      <c r="AV10" s="69">
        <f>SUM(AV11:AV20)</f>
        <v/>
      </c>
      <c r="AW10" s="70">
        <f>SUM(AW11:AW20)</f>
        <v/>
      </c>
    </row>
    <row r="11">
      <c r="A11" s="16" t="inlineStr">
        <is>
          <t>Аренда</t>
        </is>
      </c>
      <c r="B11" s="72" t="n"/>
      <c r="C11" s="72" t="n">
        <v>120000</v>
      </c>
      <c r="D11" s="72" t="n"/>
      <c r="E11" s="72" t="n">
        <v>120000</v>
      </c>
      <c r="F11" s="72" t="n"/>
      <c r="G11" s="72" t="n">
        <v>120000</v>
      </c>
      <c r="H11" s="72" t="n"/>
      <c r="I11" s="72" t="n">
        <v>120000</v>
      </c>
      <c r="J11" s="72" t="n"/>
      <c r="K11" s="72" t="n">
        <v>120000</v>
      </c>
      <c r="L11" s="72" t="n"/>
      <c r="M11" s="72" t="n">
        <v>120000</v>
      </c>
      <c r="N11" s="72" t="n"/>
      <c r="O11" s="72" t="n">
        <v>63000</v>
      </c>
      <c r="P11" s="72" t="n"/>
      <c r="Q11" s="72" t="n">
        <v>63000</v>
      </c>
      <c r="R11" s="72" t="n"/>
      <c r="S11" s="72" t="n">
        <v>63000</v>
      </c>
      <c r="T11" s="72" t="n"/>
      <c r="U11" s="72" t="n">
        <v>63000</v>
      </c>
      <c r="V11" s="72" t="n"/>
      <c r="W11" s="72" t="n">
        <v>63000</v>
      </c>
      <c r="X11" s="72" t="n"/>
      <c r="Y11" s="72" t="n">
        <v>63000</v>
      </c>
      <c r="Z11" s="72" t="n"/>
      <c r="AA11" s="72" t="n">
        <v>63000</v>
      </c>
      <c r="AB11" s="72" t="n"/>
      <c r="AC11" s="72" t="n">
        <v>63000</v>
      </c>
      <c r="AD11" s="72" t="n"/>
      <c r="AE11" s="72" t="n">
        <v>63000</v>
      </c>
      <c r="AF11" s="72" t="n"/>
      <c r="AG11" s="72" t="n">
        <v>63000</v>
      </c>
      <c r="AH11" s="72" t="n"/>
      <c r="AI11" s="72" t="n">
        <v>63000</v>
      </c>
      <c r="AJ11" s="72" t="n"/>
      <c r="AK11" s="72" t="n">
        <v>63000</v>
      </c>
      <c r="AL11" s="72" t="n"/>
      <c r="AM11" s="72" t="n">
        <v>63000</v>
      </c>
      <c r="AN11" s="72" t="n"/>
      <c r="AO11" s="72" t="n">
        <v>63000</v>
      </c>
      <c r="AP11" s="72" t="n"/>
      <c r="AQ11" s="72" t="n">
        <v>63000</v>
      </c>
      <c r="AR11" s="72" t="n"/>
      <c r="AS11" s="72" t="n">
        <v>63000</v>
      </c>
      <c r="AT11" s="72" t="n"/>
      <c r="AU11" s="72" t="n">
        <v>63000</v>
      </c>
      <c r="AV11" s="72" t="n"/>
      <c r="AW11" s="72" t="n">
        <v>63000</v>
      </c>
    </row>
    <row r="12">
      <c r="A12" s="16" t="inlineStr">
        <is>
          <t>ЗП продавцов</t>
        </is>
      </c>
      <c r="B12" s="73" t="n"/>
      <c r="C12" s="74">
        <f>500*30+B3*2%+B4*20%+B5*180+B6*100+B7*50%</f>
        <v/>
      </c>
      <c r="D12" s="73" t="n"/>
      <c r="E12" s="74" t="n">
        <v>90518</v>
      </c>
      <c r="F12" s="73" t="n"/>
      <c r="G12" s="74" t="n">
        <v>104763</v>
      </c>
      <c r="H12" s="73" t="n"/>
      <c r="I12" s="74">
        <f>500*30+H3*2%+H4*20%+H5*180+H6*100+H7*50%</f>
        <v/>
      </c>
      <c r="J12" s="75" t="n"/>
      <c r="K12" s="74" t="n">
        <v>89564</v>
      </c>
      <c r="L12" s="75" t="n"/>
      <c r="M12" s="74">
        <f>500*30+L3*2%+L4*20%+L5*180+L6*100+L7*50%</f>
        <v/>
      </c>
      <c r="N12" s="73" t="n"/>
      <c r="O12" s="74" t="n">
        <v>46937</v>
      </c>
      <c r="P12" s="73" t="n"/>
      <c r="Q12" s="74">
        <f>1000*30+P3*2%+P4*20%+P5*180+P6*100+P7*50%</f>
        <v/>
      </c>
      <c r="R12" s="73" t="n"/>
      <c r="S12" s="74" t="n">
        <v>51007</v>
      </c>
      <c r="T12" s="73" t="n"/>
      <c r="U12" s="74">
        <f>1000*30+T3*2%+T4*20%+T5*180+T6*100+T7*50%</f>
        <v/>
      </c>
      <c r="V12" s="73" t="n"/>
      <c r="W12" s="76" t="n">
        <v>63770</v>
      </c>
      <c r="X12" s="73" t="n"/>
      <c r="Y12" s="76">
        <f>1000*30+X3*2%+X4*20%+X5*180+X6*100+X7*50%</f>
        <v/>
      </c>
      <c r="Z12" s="73" t="n"/>
      <c r="AA12" s="76">
        <f>1000*30+Z3*2%+Z4*20%+Z5*180+Z6*100+Z7*50%</f>
        <v/>
      </c>
      <c r="AB12" s="73" t="n"/>
      <c r="AC12" s="76">
        <f>1000*30+AB3*2%+AB4*20%+AB5*180+AB6*100+AB7*50%</f>
        <v/>
      </c>
      <c r="AD12" s="73" t="n"/>
      <c r="AE12" s="76">
        <f>1000*30+AD3*2%+AD4*20%+AD5*180+AD6*100+AD7*50%</f>
        <v/>
      </c>
      <c r="AF12" s="73" t="n"/>
      <c r="AG12" s="76">
        <f>1000*30+AF3*2%+AF4*20%+AF5*180+AF6*100+AF7*50%</f>
        <v/>
      </c>
      <c r="AH12" s="73" t="n"/>
      <c r="AI12" s="76">
        <f>1000*30+AH3*2%+AH4*20%+AH5*180+AH6*100+AH7*50%</f>
        <v/>
      </c>
      <c r="AJ12" s="73" t="n"/>
      <c r="AK12" s="76">
        <f>1000*30+AJ3*2%+AJ4*20%+AJ5*180+AJ6*100+AJ7*50%</f>
        <v/>
      </c>
      <c r="AL12" s="73" t="n"/>
      <c r="AM12" s="76">
        <f>1000*30+AL3*2%+AL4*20%+AL5*180+AL6*100+AL7*50%</f>
        <v/>
      </c>
      <c r="AN12" s="73" t="n"/>
      <c r="AO12" s="76">
        <f>1000*30+AN3*2%+AN4*20%+AN5*180+AN6*100+AN7*50%</f>
        <v/>
      </c>
      <c r="AP12" s="73" t="n"/>
      <c r="AQ12" s="76">
        <f>1000*30+AP3*2%+AP4*20%+AP5*180+AP6*100+AP7*50%</f>
        <v/>
      </c>
      <c r="AR12" s="73" t="n"/>
      <c r="AS12" s="76">
        <f>1000*30+AR3*2%+AR4*20%+AR5*180+AR6*100+AR7*50%</f>
        <v/>
      </c>
      <c r="AT12" s="73" t="n"/>
      <c r="AU12" s="76">
        <f>1000*30+AT3*2%+AT4*20%+AT5*180+AT6*100+AT7*50%</f>
        <v/>
      </c>
      <c r="AV12" s="73" t="n"/>
      <c r="AW12" s="76">
        <f>1000*30+AV3*2%+AV4*20%+AV5*180+AV6*100+AV7*50%</f>
        <v/>
      </c>
    </row>
    <row r="13">
      <c r="A13" s="16" t="inlineStr">
        <is>
          <t>Коммунальные расходы</t>
        </is>
      </c>
      <c r="B13" s="77" t="n"/>
      <c r="C13" s="77" t="n">
        <v>500</v>
      </c>
      <c r="D13" s="77" t="n"/>
      <c r="E13" s="77" t="n">
        <v>500</v>
      </c>
      <c r="F13" s="77" t="n"/>
      <c r="G13" s="77" t="n">
        <v>500</v>
      </c>
      <c r="H13" s="77" t="n"/>
      <c r="I13" s="77" t="n">
        <v>500</v>
      </c>
      <c r="J13" s="77" t="n"/>
      <c r="K13" s="77" t="n">
        <v>500</v>
      </c>
      <c r="L13" s="77" t="n"/>
      <c r="M13" s="77" t="n">
        <v>500</v>
      </c>
      <c r="N13" s="77" t="n"/>
      <c r="O13" s="77" t="n">
        <v>500</v>
      </c>
      <c r="P13" s="77" t="n"/>
      <c r="Q13" s="77" t="n">
        <v>500</v>
      </c>
      <c r="R13" s="77" t="n"/>
      <c r="S13" s="77" t="n">
        <v>500</v>
      </c>
      <c r="T13" s="77" t="n"/>
      <c r="U13" s="77" t="n">
        <v>500</v>
      </c>
      <c r="V13" s="77" t="n"/>
      <c r="W13" s="77" t="n">
        <v>500</v>
      </c>
      <c r="X13" s="77" t="n"/>
      <c r="Y13" s="77" t="n">
        <v>500</v>
      </c>
      <c r="Z13" s="77" t="n"/>
      <c r="AA13" s="77" t="n">
        <v>500</v>
      </c>
      <c r="AB13" s="77" t="n"/>
      <c r="AC13" s="77" t="n">
        <v>500</v>
      </c>
      <c r="AD13" s="77" t="n"/>
      <c r="AE13" s="77" t="n">
        <v>500</v>
      </c>
      <c r="AF13" s="77" t="n"/>
      <c r="AG13" s="77" t="n">
        <v>500</v>
      </c>
      <c r="AH13" s="77" t="n"/>
      <c r="AI13" s="77" t="n">
        <v>500</v>
      </c>
      <c r="AJ13" s="77" t="n"/>
      <c r="AK13" s="77" t="n">
        <v>500</v>
      </c>
      <c r="AL13" s="77" t="n"/>
      <c r="AM13" s="77" t="n">
        <v>500</v>
      </c>
      <c r="AN13" s="77" t="n"/>
      <c r="AO13" s="77" t="n">
        <v>500</v>
      </c>
      <c r="AP13" s="77" t="n"/>
      <c r="AQ13" s="77" t="n">
        <v>500</v>
      </c>
      <c r="AR13" s="77" t="n"/>
      <c r="AS13" s="77" t="n">
        <v>500</v>
      </c>
      <c r="AT13" s="77" t="n"/>
      <c r="AU13" s="77" t="n">
        <v>500</v>
      </c>
      <c r="AV13" s="77" t="n"/>
      <c r="AW13" s="77" t="n">
        <v>500</v>
      </c>
    </row>
    <row r="14">
      <c r="A14" s="16" t="inlineStr">
        <is>
          <t>Охрана и безопасность</t>
        </is>
      </c>
      <c r="B14" s="77" t="n"/>
      <c r="C14" s="77" t="n">
        <v>0</v>
      </c>
      <c r="D14" s="77" t="n"/>
      <c r="E14" s="77" t="n">
        <v>0</v>
      </c>
      <c r="F14" s="77" t="n"/>
      <c r="G14" s="77" t="n">
        <v>0</v>
      </c>
      <c r="H14" s="77" t="n"/>
      <c r="I14" s="77" t="n">
        <v>0</v>
      </c>
      <c r="J14" s="77" t="n"/>
      <c r="K14" s="77" t="n">
        <v>0</v>
      </c>
      <c r="L14" s="77" t="n"/>
      <c r="M14" s="77" t="n">
        <v>0</v>
      </c>
      <c r="N14" s="77" t="n"/>
      <c r="O14" s="77" t="n">
        <v>0</v>
      </c>
      <c r="P14" s="77" t="n"/>
      <c r="Q14" s="77" t="n">
        <v>0</v>
      </c>
      <c r="R14" s="77" t="n"/>
      <c r="S14" s="77" t="n">
        <v>0</v>
      </c>
      <c r="T14" s="77" t="n"/>
      <c r="U14" s="77" t="n">
        <v>0</v>
      </c>
      <c r="V14" s="77" t="n"/>
      <c r="W14" s="77" t="n">
        <v>0</v>
      </c>
      <c r="X14" s="77" t="n"/>
      <c r="Y14" s="77" t="n">
        <v>0</v>
      </c>
      <c r="Z14" s="77" t="n"/>
      <c r="AA14" s="77" t="n">
        <v>0</v>
      </c>
      <c r="AB14" s="77" t="n"/>
      <c r="AC14" s="77" t="n">
        <v>0</v>
      </c>
      <c r="AD14" s="77" t="n"/>
      <c r="AE14" s="77" t="n">
        <v>0</v>
      </c>
      <c r="AF14" s="77" t="n"/>
      <c r="AG14" s="77" t="n">
        <v>0</v>
      </c>
      <c r="AH14" s="77" t="n"/>
      <c r="AI14" s="77" t="n">
        <v>0</v>
      </c>
      <c r="AJ14" s="77" t="n"/>
      <c r="AK14" s="77" t="n">
        <v>0</v>
      </c>
      <c r="AL14" s="77" t="n"/>
      <c r="AM14" s="77" t="n">
        <v>0</v>
      </c>
      <c r="AN14" s="77" t="n"/>
      <c r="AO14" s="77" t="n">
        <v>0</v>
      </c>
      <c r="AP14" s="77" t="n"/>
      <c r="AQ14" s="77" t="n">
        <v>0</v>
      </c>
      <c r="AR14" s="77" t="n"/>
      <c r="AS14" s="77" t="n">
        <v>0</v>
      </c>
      <c r="AT14" s="77" t="n"/>
      <c r="AU14" s="77" t="n">
        <v>0</v>
      </c>
      <c r="AV14" s="77" t="n"/>
      <c r="AW14" s="77" t="n">
        <v>0</v>
      </c>
    </row>
    <row r="15">
      <c r="A15" s="16" t="inlineStr">
        <is>
          <t>Связь, интернет</t>
        </is>
      </c>
      <c r="B15" s="77" t="n"/>
      <c r="C15" s="77" t="n">
        <v>500</v>
      </c>
      <c r="D15" s="77" t="n"/>
      <c r="E15" s="77" t="n">
        <v>500</v>
      </c>
      <c r="F15" s="77" t="n"/>
      <c r="G15" s="77" t="n">
        <v>500</v>
      </c>
      <c r="H15" s="77" t="n"/>
      <c r="I15" s="77" t="n">
        <v>500</v>
      </c>
      <c r="J15" s="77" t="n"/>
      <c r="K15" s="77" t="n">
        <v>500</v>
      </c>
      <c r="L15" s="77" t="n"/>
      <c r="M15" s="77" t="n">
        <v>500</v>
      </c>
      <c r="N15" s="77" t="n"/>
      <c r="O15" s="77" t="n">
        <v>500</v>
      </c>
      <c r="P15" s="77" t="n"/>
      <c r="Q15" s="77" t="n">
        <v>500</v>
      </c>
      <c r="R15" s="77" t="n"/>
      <c r="S15" s="77" t="n">
        <v>500</v>
      </c>
      <c r="T15" s="77" t="n"/>
      <c r="U15" s="77" t="n">
        <v>500</v>
      </c>
      <c r="V15" s="77" t="n"/>
      <c r="W15" s="77" t="n">
        <v>500</v>
      </c>
      <c r="X15" s="77" t="n"/>
      <c r="Y15" s="77" t="n">
        <v>500</v>
      </c>
      <c r="Z15" s="77" t="n"/>
      <c r="AA15" s="77" t="n">
        <v>500</v>
      </c>
      <c r="AB15" s="77" t="n"/>
      <c r="AC15" s="77" t="n">
        <v>500</v>
      </c>
      <c r="AD15" s="77" t="n"/>
      <c r="AE15" s="77" t="n">
        <v>500</v>
      </c>
      <c r="AF15" s="77" t="n"/>
      <c r="AG15" s="77" t="n">
        <v>500</v>
      </c>
      <c r="AH15" s="77" t="n"/>
      <c r="AI15" s="77" t="n">
        <v>500</v>
      </c>
      <c r="AJ15" s="77" t="n"/>
      <c r="AK15" s="77" t="n">
        <v>500</v>
      </c>
      <c r="AL15" s="77" t="n"/>
      <c r="AM15" s="77" t="n">
        <v>500</v>
      </c>
      <c r="AN15" s="77" t="n"/>
      <c r="AO15" s="77" t="n">
        <v>500</v>
      </c>
      <c r="AP15" s="77" t="n"/>
      <c r="AQ15" s="77" t="n">
        <v>500</v>
      </c>
      <c r="AR15" s="77" t="n"/>
      <c r="AS15" s="77" t="n">
        <v>500</v>
      </c>
      <c r="AT15" s="77" t="n"/>
      <c r="AU15" s="77" t="n">
        <v>500</v>
      </c>
      <c r="AV15" s="77" t="n"/>
      <c r="AW15" s="77" t="n">
        <v>500</v>
      </c>
    </row>
    <row r="16">
      <c r="A16" s="16" t="inlineStr">
        <is>
          <t>Хоз. Расходы</t>
        </is>
      </c>
      <c r="B16" s="77" t="n"/>
      <c r="C16" s="77" t="n">
        <v>1000</v>
      </c>
      <c r="D16" s="77" t="n"/>
      <c r="E16" s="77" t="n">
        <v>1000</v>
      </c>
      <c r="F16" s="77" t="n"/>
      <c r="G16" s="77" t="n">
        <v>1000</v>
      </c>
      <c r="H16" s="77" t="n"/>
      <c r="I16" s="77" t="n">
        <v>1000</v>
      </c>
      <c r="J16" s="77" t="n"/>
      <c r="K16" s="77" t="n">
        <v>1000</v>
      </c>
      <c r="L16" s="77" t="n"/>
      <c r="M16" s="77" t="n">
        <v>1000</v>
      </c>
      <c r="N16" s="77" t="n"/>
      <c r="O16" s="77" t="n">
        <v>1000</v>
      </c>
      <c r="P16" s="77" t="n"/>
      <c r="Q16" s="77" t="n">
        <v>1000</v>
      </c>
      <c r="R16" s="77" t="n"/>
      <c r="S16" s="77" t="n">
        <v>1000</v>
      </c>
      <c r="T16" s="77" t="n"/>
      <c r="U16" s="77" t="n">
        <v>1000</v>
      </c>
      <c r="V16" s="77" t="n"/>
      <c r="W16" s="77" t="n">
        <v>1000</v>
      </c>
      <c r="X16" s="77" t="n"/>
      <c r="Y16" s="77" t="n">
        <v>1000</v>
      </c>
      <c r="Z16" s="77" t="n"/>
      <c r="AA16" s="77" t="n">
        <v>1000</v>
      </c>
      <c r="AB16" s="77" t="n"/>
      <c r="AC16" s="77" t="n">
        <v>1000</v>
      </c>
      <c r="AD16" s="77" t="n"/>
      <c r="AE16" s="77" t="n">
        <v>1000</v>
      </c>
      <c r="AF16" s="77" t="n"/>
      <c r="AG16" s="77" t="n">
        <v>1000</v>
      </c>
      <c r="AH16" s="77" t="n"/>
      <c r="AI16" s="77" t="n">
        <v>1000</v>
      </c>
      <c r="AJ16" s="77" t="n"/>
      <c r="AK16" s="77" t="n">
        <v>1000</v>
      </c>
      <c r="AL16" s="77" t="n"/>
      <c r="AM16" s="77" t="n">
        <v>1000</v>
      </c>
      <c r="AN16" s="77" t="n"/>
      <c r="AO16" s="77" t="n">
        <v>1000</v>
      </c>
      <c r="AP16" s="77" t="n"/>
      <c r="AQ16" s="77" t="n">
        <v>1000</v>
      </c>
      <c r="AR16" s="77" t="n"/>
      <c r="AS16" s="77" t="n">
        <v>1000</v>
      </c>
      <c r="AT16" s="77" t="n"/>
      <c r="AU16" s="77" t="n">
        <v>1000</v>
      </c>
      <c r="AV16" s="77" t="n"/>
      <c r="AW16" s="77" t="n">
        <v>1000</v>
      </c>
    </row>
    <row r="17">
      <c r="A17" s="16" t="inlineStr">
        <is>
          <t>Прочее</t>
        </is>
      </c>
      <c r="B17" s="77" t="n"/>
      <c r="C17" s="77" t="n">
        <v>0</v>
      </c>
      <c r="D17" s="77" t="n"/>
      <c r="E17" s="77" t="n">
        <v>0</v>
      </c>
      <c r="F17" s="77" t="n"/>
      <c r="G17" s="77" t="n">
        <v>0</v>
      </c>
      <c r="H17" s="77" t="n"/>
      <c r="I17" s="77" t="n">
        <v>0</v>
      </c>
      <c r="J17" s="77" t="n"/>
      <c r="K17" s="77" t="n">
        <v>0</v>
      </c>
      <c r="L17" s="77" t="n"/>
      <c r="M17" s="77" t="n">
        <v>0</v>
      </c>
      <c r="N17" s="77" t="n"/>
      <c r="O17" s="77" t="n">
        <v>0</v>
      </c>
      <c r="P17" s="77" t="n"/>
      <c r="Q17" s="77" t="n">
        <v>0</v>
      </c>
      <c r="R17" s="77" t="n"/>
      <c r="S17" s="77" t="n">
        <v>0</v>
      </c>
      <c r="T17" s="77" t="n"/>
      <c r="U17" s="77" t="n">
        <v>0</v>
      </c>
      <c r="V17" s="77" t="n"/>
      <c r="W17" s="77" t="n">
        <v>0</v>
      </c>
      <c r="X17" s="77" t="n"/>
      <c r="Y17" s="77" t="n">
        <v>0</v>
      </c>
      <c r="Z17" s="77" t="n"/>
      <c r="AA17" s="77" t="n">
        <v>0</v>
      </c>
      <c r="AB17" s="77" t="n"/>
      <c r="AC17" s="77" t="n">
        <v>0</v>
      </c>
      <c r="AD17" s="77" t="n"/>
      <c r="AE17" s="77" t="n">
        <v>0</v>
      </c>
      <c r="AF17" s="77" t="n"/>
      <c r="AG17" s="77" t="n">
        <v>0</v>
      </c>
      <c r="AH17" s="77" t="n"/>
      <c r="AI17" s="77" t="n">
        <v>0</v>
      </c>
      <c r="AJ17" s="77" t="n"/>
      <c r="AK17" s="77" t="n">
        <v>0</v>
      </c>
      <c r="AL17" s="77" t="n"/>
      <c r="AM17" s="77" t="n">
        <v>0</v>
      </c>
      <c r="AN17" s="77" t="n"/>
      <c r="AO17" s="77" t="n">
        <v>0</v>
      </c>
      <c r="AP17" s="77" t="n"/>
      <c r="AQ17" s="77" t="n">
        <v>0</v>
      </c>
      <c r="AR17" s="77" t="n"/>
      <c r="AS17" s="77" t="n">
        <v>0</v>
      </c>
      <c r="AT17" s="77" t="n"/>
      <c r="AU17" s="77" t="n">
        <v>0</v>
      </c>
      <c r="AV17" s="77" t="n"/>
      <c r="AW17" s="77" t="n">
        <v>0</v>
      </c>
    </row>
    <row r="18">
      <c r="A18" s="16" t="inlineStr">
        <is>
          <t>Эквайринг</t>
        </is>
      </c>
      <c r="B18" s="67" t="n">
        <v>600000</v>
      </c>
      <c r="C18" s="77">
        <f>B18*0.02</f>
        <v/>
      </c>
      <c r="D18" s="67" t="n">
        <v>600000</v>
      </c>
      <c r="E18" s="77">
        <f>D18*0.02</f>
        <v/>
      </c>
      <c r="F18" s="67" t="n">
        <v>600000</v>
      </c>
      <c r="G18" s="77">
        <f>F18*0.02</f>
        <v/>
      </c>
      <c r="H18" s="67" t="n">
        <v>600000</v>
      </c>
      <c r="I18" s="77">
        <f>H18*0.02</f>
        <v/>
      </c>
      <c r="J18" s="67" t="n">
        <v>617977</v>
      </c>
      <c r="K18" s="77">
        <f>J18*0.02</f>
        <v/>
      </c>
      <c r="L18" s="67" t="n">
        <v>600000</v>
      </c>
      <c r="M18" s="77">
        <f>L18*0.02</f>
        <v/>
      </c>
      <c r="N18" s="67" t="n">
        <v>336072</v>
      </c>
      <c r="O18" s="77">
        <f>N18*0.02</f>
        <v/>
      </c>
      <c r="P18" s="67" t="n">
        <v>600000</v>
      </c>
      <c r="Q18" s="77">
        <f>P18*0.02</f>
        <v/>
      </c>
      <c r="R18" s="67" t="n">
        <v>253290</v>
      </c>
      <c r="S18" s="77">
        <f>R18*0.02</f>
        <v/>
      </c>
      <c r="T18" s="67" t="n">
        <v>600000</v>
      </c>
      <c r="U18" s="77">
        <f>T18*0.02</f>
        <v/>
      </c>
      <c r="V18" s="67" t="n">
        <v>253290</v>
      </c>
      <c r="W18" s="77">
        <f>V18*0.02</f>
        <v/>
      </c>
      <c r="X18" s="67" t="n">
        <v>600000</v>
      </c>
      <c r="Y18" s="77">
        <f>X18*0.02</f>
        <v/>
      </c>
      <c r="Z18" s="67" t="n">
        <v>600000</v>
      </c>
      <c r="AA18" s="77">
        <f>Z18*0.02</f>
        <v/>
      </c>
      <c r="AB18" s="67" t="n">
        <v>600000</v>
      </c>
      <c r="AC18" s="77">
        <f>AB18*0.02</f>
        <v/>
      </c>
      <c r="AD18" s="67" t="n">
        <v>600000</v>
      </c>
      <c r="AE18" s="77">
        <f>AD18*0.02</f>
        <v/>
      </c>
      <c r="AF18" s="67" t="n">
        <v>600000</v>
      </c>
      <c r="AG18" s="77">
        <f>AF18*0.02</f>
        <v/>
      </c>
      <c r="AH18" s="67" t="n">
        <v>600000</v>
      </c>
      <c r="AI18" s="77">
        <f>AH18*0.02</f>
        <v/>
      </c>
      <c r="AJ18" s="67" t="n">
        <v>600000</v>
      </c>
      <c r="AK18" s="77">
        <f>AJ18*0.02</f>
        <v/>
      </c>
      <c r="AL18" s="67" t="n">
        <v>600000</v>
      </c>
      <c r="AM18" s="77">
        <f>AL18*0.02</f>
        <v/>
      </c>
      <c r="AN18" s="67" t="n">
        <v>600000</v>
      </c>
      <c r="AO18" s="77">
        <f>AN18*0.02</f>
        <v/>
      </c>
      <c r="AP18" s="67" t="n">
        <v>600000</v>
      </c>
      <c r="AQ18" s="77">
        <f>AP18*0.02</f>
        <v/>
      </c>
      <c r="AR18" s="67" t="n">
        <v>600000</v>
      </c>
      <c r="AS18" s="77">
        <f>AR18*0.02</f>
        <v/>
      </c>
      <c r="AT18" s="67" t="n">
        <v>600000</v>
      </c>
      <c r="AU18" s="77">
        <f>AT18*0.02</f>
        <v/>
      </c>
      <c r="AV18" s="67" t="n">
        <v>600000</v>
      </c>
      <c r="AW18" s="77">
        <f>AV18*0.02</f>
        <v/>
      </c>
    </row>
    <row r="19">
      <c r="A19" s="16" t="inlineStr">
        <is>
          <t>Патент</t>
        </is>
      </c>
      <c r="B19" s="77" t="n"/>
      <c r="C19" s="77" t="n">
        <v>4969</v>
      </c>
      <c r="D19" s="77" t="n"/>
      <c r="E19" s="77" t="n">
        <v>4969</v>
      </c>
      <c r="F19" s="77" t="n"/>
      <c r="G19" s="77" t="n">
        <v>4969</v>
      </c>
      <c r="H19" s="77" t="n"/>
      <c r="I19" s="77" t="n">
        <v>4969</v>
      </c>
      <c r="J19" s="77" t="n"/>
      <c r="K19" s="77" t="n">
        <v>4969</v>
      </c>
      <c r="L19" s="77" t="n"/>
      <c r="M19" s="77" t="n">
        <v>4969</v>
      </c>
      <c r="N19" s="77" t="n"/>
      <c r="O19" s="77" t="n">
        <v>4969</v>
      </c>
      <c r="P19" s="77" t="n"/>
      <c r="Q19" s="77" t="n">
        <v>4969</v>
      </c>
      <c r="R19" s="77" t="n"/>
      <c r="S19" s="77" t="n">
        <v>4969</v>
      </c>
      <c r="T19" s="77" t="n"/>
      <c r="U19" s="77" t="n">
        <v>4969</v>
      </c>
      <c r="V19" s="77" t="n"/>
      <c r="W19" s="77" t="n">
        <v>4969</v>
      </c>
      <c r="X19" s="77" t="n"/>
      <c r="Y19" s="77" t="n">
        <v>4969</v>
      </c>
      <c r="Z19" s="77" t="n"/>
      <c r="AA19" s="77" t="n">
        <v>4969</v>
      </c>
      <c r="AB19" s="77" t="n"/>
      <c r="AC19" s="77" t="n">
        <v>4969</v>
      </c>
      <c r="AD19" s="77" t="n"/>
      <c r="AE19" s="77" t="n">
        <v>4969</v>
      </c>
      <c r="AF19" s="77" t="n"/>
      <c r="AG19" s="77" t="n">
        <v>4969</v>
      </c>
      <c r="AH19" s="77" t="n"/>
      <c r="AI19" s="77" t="n">
        <v>4969</v>
      </c>
      <c r="AJ19" s="77" t="n"/>
      <c r="AK19" s="77" t="n">
        <v>4969</v>
      </c>
      <c r="AL19" s="77" t="n"/>
      <c r="AM19" s="77" t="n">
        <v>4969</v>
      </c>
      <c r="AN19" s="77" t="n"/>
      <c r="AO19" s="77" t="n">
        <v>4969</v>
      </c>
      <c r="AP19" s="77" t="n"/>
      <c r="AQ19" s="77" t="n">
        <v>4969</v>
      </c>
      <c r="AR19" s="77" t="n"/>
      <c r="AS19" s="77" t="n">
        <v>4969</v>
      </c>
      <c r="AT19" s="77" t="n"/>
      <c r="AU19" s="77" t="n">
        <v>4969</v>
      </c>
      <c r="AV19" s="77" t="n"/>
      <c r="AW19" s="77" t="n">
        <v>4969</v>
      </c>
    </row>
    <row r="20">
      <c r="A20" s="16" t="inlineStr">
        <is>
          <t>Налоги ЗП</t>
        </is>
      </c>
      <c r="B20" s="77" t="n"/>
      <c r="C20" s="77" t="n">
        <v>3870</v>
      </c>
      <c r="D20" s="77" t="n"/>
      <c r="E20" s="77" t="n">
        <v>3870</v>
      </c>
      <c r="F20" s="77" t="n"/>
      <c r="G20" s="77" t="n">
        <v>3870</v>
      </c>
      <c r="H20" s="77" t="n"/>
      <c r="I20" s="77" t="n">
        <v>3870</v>
      </c>
      <c r="J20" s="77" t="n"/>
      <c r="K20" s="77" t="n">
        <v>3870</v>
      </c>
      <c r="L20" s="77" t="n"/>
      <c r="M20" s="77" t="n">
        <v>3870</v>
      </c>
      <c r="N20" s="77" t="n"/>
      <c r="O20" s="77" t="n">
        <v>3870</v>
      </c>
      <c r="P20" s="77" t="n"/>
      <c r="Q20" s="77" t="n">
        <v>3870</v>
      </c>
      <c r="R20" s="77" t="n"/>
      <c r="S20" s="77" t="n">
        <v>3870</v>
      </c>
      <c r="T20" s="77" t="n"/>
      <c r="U20" s="77" t="n">
        <v>3870</v>
      </c>
      <c r="V20" s="77" t="n"/>
      <c r="W20" s="77" t="n">
        <v>3870</v>
      </c>
      <c r="X20" s="77" t="n"/>
      <c r="Y20" s="77" t="n">
        <v>3870</v>
      </c>
      <c r="Z20" s="77" t="n"/>
      <c r="AA20" s="77" t="n">
        <v>3870</v>
      </c>
      <c r="AB20" s="77" t="n"/>
      <c r="AC20" s="77" t="n">
        <v>3870</v>
      </c>
      <c r="AD20" s="77" t="n"/>
      <c r="AE20" s="77" t="n">
        <v>3870</v>
      </c>
      <c r="AF20" s="77" t="n"/>
      <c r="AG20" s="77" t="n">
        <v>3870</v>
      </c>
      <c r="AH20" s="77" t="n"/>
      <c r="AI20" s="77" t="n">
        <v>3870</v>
      </c>
      <c r="AJ20" s="77" t="n"/>
      <c r="AK20" s="77" t="n">
        <v>3870</v>
      </c>
      <c r="AL20" s="77" t="n"/>
      <c r="AM20" s="77" t="n">
        <v>3870</v>
      </c>
      <c r="AN20" s="77" t="n"/>
      <c r="AO20" s="77" t="n">
        <v>3870</v>
      </c>
      <c r="AP20" s="77" t="n"/>
      <c r="AQ20" s="77" t="n">
        <v>3870</v>
      </c>
      <c r="AR20" s="77" t="n"/>
      <c r="AS20" s="77" t="n">
        <v>3870</v>
      </c>
      <c r="AT20" s="77" t="n"/>
      <c r="AU20" s="77" t="n">
        <v>3870</v>
      </c>
      <c r="AV20" s="77" t="n"/>
      <c r="AW20" s="77" t="n">
        <v>3870</v>
      </c>
    </row>
    <row r="21">
      <c r="A21" s="17" t="inlineStr">
        <is>
          <t>Альтернатива</t>
        </is>
      </c>
      <c r="B21" s="77" t="n"/>
      <c r="C21" s="77" t="n">
        <v>0</v>
      </c>
      <c r="D21" s="77" t="n"/>
      <c r="E21" s="77" t="n">
        <v>0</v>
      </c>
      <c r="F21" s="77" t="n"/>
      <c r="G21" s="77" t="n">
        <v>0</v>
      </c>
      <c r="H21" s="77" t="n"/>
      <c r="I21" s="77" t="n">
        <v>0</v>
      </c>
      <c r="J21" s="77" t="n"/>
      <c r="K21" s="77" t="n">
        <v>0</v>
      </c>
      <c r="L21" s="77" t="n"/>
      <c r="M21" s="77" t="n">
        <v>0</v>
      </c>
      <c r="N21" s="77" t="n"/>
      <c r="O21" s="77" t="n">
        <v>0</v>
      </c>
      <c r="P21" s="77" t="n"/>
      <c r="Q21" s="77" t="n">
        <v>0</v>
      </c>
      <c r="R21" s="77" t="n"/>
      <c r="S21" s="77" t="n">
        <v>0</v>
      </c>
      <c r="T21" s="77" t="n"/>
      <c r="U21" s="77" t="n">
        <v>0</v>
      </c>
      <c r="V21" s="77" t="n"/>
      <c r="W21" s="77" t="n">
        <v>0</v>
      </c>
      <c r="X21" s="77" t="n"/>
      <c r="Y21" s="77" t="n">
        <v>0</v>
      </c>
      <c r="Z21" s="77" t="n"/>
      <c r="AA21" s="77" t="n">
        <v>0</v>
      </c>
      <c r="AB21" s="77" t="n"/>
      <c r="AC21" s="77" t="n">
        <v>0</v>
      </c>
      <c r="AD21" s="77" t="n"/>
      <c r="AE21" s="77" t="n">
        <v>0</v>
      </c>
      <c r="AF21" s="77" t="n"/>
      <c r="AG21" s="77" t="n">
        <v>0</v>
      </c>
      <c r="AH21" s="77" t="n"/>
      <c r="AI21" s="77" t="n">
        <v>0</v>
      </c>
      <c r="AJ21" s="77" t="n"/>
      <c r="AK21" s="77" t="n">
        <v>0</v>
      </c>
      <c r="AL21" s="77" t="n"/>
      <c r="AM21" s="77" t="n">
        <v>0</v>
      </c>
      <c r="AN21" s="77" t="n"/>
      <c r="AO21" s="77" t="n">
        <v>0</v>
      </c>
      <c r="AP21" s="77" t="n"/>
      <c r="AQ21" s="77" t="n">
        <v>0</v>
      </c>
      <c r="AR21" s="77" t="n"/>
      <c r="AS21" s="77" t="n">
        <v>0</v>
      </c>
      <c r="AT21" s="77" t="n"/>
      <c r="AU21" s="77" t="n">
        <v>0</v>
      </c>
      <c r="AV21" s="77" t="n"/>
      <c r="AW21" s="77" t="n">
        <v>0</v>
      </c>
    </row>
    <row r="22" ht="15.75" customHeight="1" s="101" thickBot="1">
      <c r="A22" s="18" t="inlineStr">
        <is>
          <t>Общий Итог</t>
        </is>
      </c>
      <c r="B22" s="78" t="n"/>
      <c r="C22" s="79">
        <f>C9-C10</f>
        <v/>
      </c>
      <c r="D22" s="78" t="n"/>
      <c r="E22" s="79">
        <f>E9-E10</f>
        <v/>
      </c>
      <c r="F22" s="78" t="n"/>
      <c r="G22" s="79">
        <f>G9-G10</f>
        <v/>
      </c>
      <c r="H22" s="78" t="n"/>
      <c r="I22" s="79">
        <f>I9-I10</f>
        <v/>
      </c>
      <c r="J22" s="78" t="n"/>
      <c r="K22" s="79">
        <f>K9-K10</f>
        <v/>
      </c>
      <c r="L22" s="78" t="n"/>
      <c r="M22" s="79">
        <f>M9-M10</f>
        <v/>
      </c>
      <c r="N22" s="78" t="n"/>
      <c r="O22" s="79">
        <f>O9-O10</f>
        <v/>
      </c>
      <c r="P22" s="78" t="n"/>
      <c r="Q22" s="79">
        <f>Q9-Q10</f>
        <v/>
      </c>
      <c r="R22" s="78" t="n"/>
      <c r="S22" s="79">
        <f>S9-S10</f>
        <v/>
      </c>
      <c r="T22" s="78" t="n"/>
      <c r="U22" s="79">
        <f>U9-U10</f>
        <v/>
      </c>
      <c r="V22" s="78" t="n"/>
      <c r="W22" s="79">
        <f>W9-W10</f>
        <v/>
      </c>
      <c r="X22" s="78" t="n"/>
      <c r="Y22" s="79">
        <f>Y9-Y10</f>
        <v/>
      </c>
      <c r="Z22" s="78" t="n"/>
      <c r="AA22" s="79">
        <f>AA9-AA10</f>
        <v/>
      </c>
      <c r="AB22" s="78" t="n"/>
      <c r="AC22" s="79">
        <f>AC9-AC10</f>
        <v/>
      </c>
      <c r="AD22" s="78" t="n"/>
      <c r="AE22" s="79">
        <f>AE9-AE10</f>
        <v/>
      </c>
      <c r="AF22" s="78" t="n"/>
      <c r="AG22" s="79">
        <f>AG9-AG10</f>
        <v/>
      </c>
      <c r="AH22" s="78" t="n"/>
      <c r="AI22" s="79">
        <f>AI9-AI10</f>
        <v/>
      </c>
      <c r="AJ22" s="78" t="n"/>
      <c r="AK22" s="79">
        <f>AK9-AK10</f>
        <v/>
      </c>
      <c r="AL22" s="78" t="n"/>
      <c r="AM22" s="79">
        <f>AM9-AM10</f>
        <v/>
      </c>
      <c r="AN22" s="78" t="n"/>
      <c r="AO22" s="79">
        <f>AO9-AO10</f>
        <v/>
      </c>
      <c r="AP22" s="78" t="n"/>
      <c r="AQ22" s="79">
        <f>AQ9-AQ10</f>
        <v/>
      </c>
      <c r="AR22" s="78" t="n"/>
      <c r="AS22" s="79">
        <f>AS9-AS10</f>
        <v/>
      </c>
      <c r="AT22" s="78" t="n"/>
      <c r="AU22" s="79">
        <f>AU9-AU10</f>
        <v/>
      </c>
      <c r="AV22" s="78" t="n"/>
      <c r="AW22" s="79">
        <f>AW9-AW10</f>
        <v/>
      </c>
    </row>
  </sheetData>
  <mergeCells count="16">
    <mergeCell ref="AD1:AE1"/>
    <mergeCell ref="AF1:AG1"/>
    <mergeCell ref="B1:C1"/>
    <mergeCell ref="D1:E1"/>
    <mergeCell ref="F1:G1"/>
    <mergeCell ref="H1:I1"/>
    <mergeCell ref="J1:K1"/>
    <mergeCell ref="V1:W1"/>
    <mergeCell ref="X1:Y1"/>
    <mergeCell ref="Z1:AA1"/>
    <mergeCell ref="AB1:AC1"/>
    <mergeCell ref="L1:M1"/>
    <mergeCell ref="N1:O1"/>
    <mergeCell ref="P1:Q1"/>
    <mergeCell ref="R1:S1"/>
    <mergeCell ref="T1:U1"/>
  </mergeCells>
  <pageMargins left="0.7007874015748032" right="0.7007874015748032" top="0.7519685039370079" bottom="0.7519685039370079" header="0.3" footer="0.3"/>
  <pageSetup orientation="portrait" paperSize="9" firstPageNumber="2147483648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22"/>
  <sheetViews>
    <sheetView topLeftCell="X1" workbookViewId="0">
      <selection activeCell="AX2" sqref="AX2:BA22"/>
    </sheetView>
  </sheetViews>
  <sheetFormatPr baseColWidth="8" defaultRowHeight="15" outlineLevelRow="1" outlineLevelCol="0"/>
  <cols>
    <col width="25.7109375" customWidth="1" style="101" min="1" max="1"/>
    <col width="15" customWidth="1" style="101" min="2" max="2"/>
    <col width="13" customWidth="1" style="101" min="3" max="3"/>
    <col width="10.42578125" bestFit="1" customWidth="1" style="101" min="4" max="25"/>
    <col width="10.42578125" bestFit="1" customWidth="1" style="101" min="27" max="27"/>
    <col width="9.42578125" bestFit="1" customWidth="1" style="101" min="28" max="28"/>
    <col width="11.7109375" customWidth="1" style="101" min="29" max="29"/>
  </cols>
  <sheetData>
    <row r="1" ht="15.75" customHeight="1" s="101" thickBot="1">
      <c r="A1" s="1" t="inlineStr">
        <is>
          <t>СПб  Балканская пл.</t>
        </is>
      </c>
      <c r="B1" s="100" t="inlineStr">
        <is>
          <t>Кейс</t>
        </is>
      </c>
      <c r="D1" s="99" t="inlineStr">
        <is>
          <t>01.01.2022 план</t>
        </is>
      </c>
      <c r="E1" s="98" t="n"/>
      <c r="F1" s="99" t="inlineStr">
        <is>
          <t>01.01.2022 факт</t>
        </is>
      </c>
      <c r="G1" s="98" t="n"/>
      <c r="H1" s="99" t="inlineStr">
        <is>
          <t>01.02.2022 план</t>
        </is>
      </c>
      <c r="I1" s="98" t="n"/>
      <c r="J1" s="99" t="inlineStr">
        <is>
          <t>01.02.2022 факт</t>
        </is>
      </c>
      <c r="K1" s="98" t="n"/>
      <c r="L1" s="99" t="inlineStr">
        <is>
          <t>01.03.2022 план</t>
        </is>
      </c>
      <c r="M1" s="98" t="n"/>
      <c r="N1" s="99" t="inlineStr">
        <is>
          <t>01.03.2022 факт</t>
        </is>
      </c>
      <c r="O1" s="98" t="n"/>
      <c r="P1" s="99" t="inlineStr">
        <is>
          <t>01.04.2022 план</t>
        </is>
      </c>
      <c r="Q1" s="98" t="n"/>
      <c r="R1" s="99" t="inlineStr">
        <is>
          <t>01.04.2022 факт</t>
        </is>
      </c>
      <c r="S1" s="98" t="n"/>
      <c r="T1" s="99" t="inlineStr">
        <is>
          <t>01.05.2022 план</t>
        </is>
      </c>
      <c r="U1" s="98" t="n"/>
      <c r="V1" s="99" t="inlineStr">
        <is>
          <t>01.05.2022 факт</t>
        </is>
      </c>
      <c r="W1" s="98" t="n"/>
      <c r="X1" s="99" t="inlineStr">
        <is>
          <t>01.06.2022 план</t>
        </is>
      </c>
      <c r="Y1" s="98" t="n"/>
      <c r="Z1" s="97" t="inlineStr">
        <is>
          <t>01.06.2022 факт</t>
        </is>
      </c>
      <c r="AA1" s="98" t="n"/>
      <c r="AB1" s="97" t="inlineStr">
        <is>
          <t>01.07.2022 план</t>
        </is>
      </c>
      <c r="AC1" s="98" t="n"/>
      <c r="AD1" s="97" t="inlineStr">
        <is>
          <t>01.07.2022 факт</t>
        </is>
      </c>
      <c r="AE1" s="98" t="n"/>
      <c r="AF1" s="97" t="inlineStr">
        <is>
          <t>01.08.2022 план</t>
        </is>
      </c>
      <c r="AG1" s="98" t="n"/>
      <c r="AH1" s="97" t="inlineStr">
        <is>
          <t>01.08.2022 факт</t>
        </is>
      </c>
      <c r="AI1" s="98" t="n"/>
      <c r="AJ1" s="97" t="inlineStr">
        <is>
          <t>01.09.2022 план</t>
        </is>
      </c>
      <c r="AK1" s="98" t="n"/>
      <c r="AL1" s="97" t="inlineStr">
        <is>
          <t>01.09.2022 факт</t>
        </is>
      </c>
      <c r="AM1" s="98" t="n"/>
      <c r="AN1" s="97" t="inlineStr">
        <is>
          <t>01.10.2022 план</t>
        </is>
      </c>
      <c r="AO1" s="98" t="n"/>
      <c r="AP1" s="97" t="inlineStr">
        <is>
          <t>01.10.2022 факт</t>
        </is>
      </c>
      <c r="AQ1" s="98" t="n"/>
      <c r="AR1" s="97" t="inlineStr">
        <is>
          <t>01.11.2022 план</t>
        </is>
      </c>
      <c r="AS1" s="98" t="n"/>
      <c r="AT1" s="97" t="inlineStr">
        <is>
          <t>01.11.2022 факт</t>
        </is>
      </c>
      <c r="AU1" s="98" t="n"/>
      <c r="AV1" s="97" t="inlineStr">
        <is>
          <t>01.12.2022 план</t>
        </is>
      </c>
      <c r="AW1" s="98" t="n"/>
      <c r="AX1" s="97" t="inlineStr">
        <is>
          <t>01.12.2022 факт</t>
        </is>
      </c>
      <c r="AY1" s="98" t="n"/>
    </row>
    <row r="2" ht="15.75" customHeight="1" s="101" thickBot="1">
      <c r="B2" s="19" t="inlineStr">
        <is>
          <t>Оборот</t>
        </is>
      </c>
      <c r="C2" s="20" t="inlineStr">
        <is>
          <t>Прибыль</t>
        </is>
      </c>
      <c r="D2" s="19" t="inlineStr">
        <is>
          <t>Оборот</t>
        </is>
      </c>
      <c r="E2" s="21" t="inlineStr">
        <is>
          <t>Прибыль</t>
        </is>
      </c>
      <c r="F2" s="19" t="inlineStr">
        <is>
          <t>Оборот</t>
        </is>
      </c>
      <c r="G2" s="21" t="inlineStr">
        <is>
          <t>Прибыль</t>
        </is>
      </c>
      <c r="H2" s="19" t="inlineStr">
        <is>
          <t>Оборот</t>
        </is>
      </c>
      <c r="I2" s="21" t="inlineStr">
        <is>
          <t>Прибыль</t>
        </is>
      </c>
      <c r="J2" s="19" t="inlineStr">
        <is>
          <t>Оборот</t>
        </is>
      </c>
      <c r="K2" s="21" t="inlineStr">
        <is>
          <t>Прибыль</t>
        </is>
      </c>
      <c r="L2" s="19" t="inlineStr">
        <is>
          <t>Оборот</t>
        </is>
      </c>
      <c r="M2" s="21" t="inlineStr">
        <is>
          <t>Прибыль</t>
        </is>
      </c>
      <c r="N2" s="8" t="inlineStr">
        <is>
          <t>Оборот</t>
        </is>
      </c>
      <c r="O2" s="9" t="inlineStr">
        <is>
          <t>Прибыль</t>
        </is>
      </c>
      <c r="P2" s="8" t="inlineStr">
        <is>
          <t>Оборот</t>
        </is>
      </c>
      <c r="Q2" s="9" t="inlineStr">
        <is>
          <t>Прибыль</t>
        </is>
      </c>
      <c r="R2" s="6" t="inlineStr">
        <is>
          <t>Оборот</t>
        </is>
      </c>
      <c r="S2" s="7" t="inlineStr">
        <is>
          <t>Прибыль</t>
        </is>
      </c>
      <c r="T2" s="6" t="inlineStr">
        <is>
          <t>Оборот</t>
        </is>
      </c>
      <c r="U2" s="7" t="inlineStr">
        <is>
          <t>Прибыль</t>
        </is>
      </c>
      <c r="V2" s="6" t="inlineStr">
        <is>
          <t>Оборот</t>
        </is>
      </c>
      <c r="W2" s="7" t="inlineStr">
        <is>
          <t>Прибыль</t>
        </is>
      </c>
      <c r="X2" s="6" t="inlineStr">
        <is>
          <t>Оборот</t>
        </is>
      </c>
      <c r="Y2" s="7" t="inlineStr">
        <is>
          <t>Прибыль</t>
        </is>
      </c>
      <c r="Z2" s="10" t="inlineStr">
        <is>
          <t>Оборот</t>
        </is>
      </c>
      <c r="AA2" s="11" t="inlineStr">
        <is>
          <t>Прибыль</t>
        </is>
      </c>
      <c r="AB2" s="10" t="inlineStr">
        <is>
          <t>Оборот</t>
        </is>
      </c>
      <c r="AC2" s="11" t="inlineStr">
        <is>
          <t>Прибыль</t>
        </is>
      </c>
      <c r="AD2" s="10" t="inlineStr">
        <is>
          <t>Оборот</t>
        </is>
      </c>
      <c r="AE2" s="11" t="inlineStr">
        <is>
          <t>Прибыль</t>
        </is>
      </c>
      <c r="AF2" s="10" t="inlineStr">
        <is>
          <t>Оборот</t>
        </is>
      </c>
      <c r="AG2" s="11" t="inlineStr">
        <is>
          <t>Прибыль</t>
        </is>
      </c>
      <c r="AH2" s="10" t="inlineStr">
        <is>
          <t>Оборот</t>
        </is>
      </c>
      <c r="AI2" s="11" t="inlineStr">
        <is>
          <t>Прибыль</t>
        </is>
      </c>
      <c r="AJ2" s="10" t="inlineStr">
        <is>
          <t>Оборот</t>
        </is>
      </c>
      <c r="AK2" s="11" t="inlineStr">
        <is>
          <t>Прибыль</t>
        </is>
      </c>
      <c r="AL2" s="10" t="inlineStr">
        <is>
          <t>Оборот</t>
        </is>
      </c>
      <c r="AM2" s="11" t="inlineStr">
        <is>
          <t>Прибыль</t>
        </is>
      </c>
      <c r="AN2" s="10" t="inlineStr">
        <is>
          <t>Оборот</t>
        </is>
      </c>
      <c r="AO2" s="11" t="inlineStr">
        <is>
          <t>Прибыль</t>
        </is>
      </c>
      <c r="AP2" s="10" t="inlineStr">
        <is>
          <t>Оборот</t>
        </is>
      </c>
      <c r="AQ2" s="11" t="inlineStr">
        <is>
          <t>Прибыль</t>
        </is>
      </c>
      <c r="AR2" s="10" t="inlineStr">
        <is>
          <t>Оборот</t>
        </is>
      </c>
      <c r="AS2" s="11" t="inlineStr">
        <is>
          <t>Прибыль</t>
        </is>
      </c>
      <c r="AT2" s="10" t="inlineStr">
        <is>
          <t>Оборот</t>
        </is>
      </c>
      <c r="AU2" s="11" t="inlineStr">
        <is>
          <t>Прибыль</t>
        </is>
      </c>
      <c r="AV2" s="10" t="inlineStr">
        <is>
          <t>Оборот</t>
        </is>
      </c>
      <c r="AW2" s="11" t="inlineStr">
        <is>
          <t>Прибыль</t>
        </is>
      </c>
      <c r="AX2" s="10" t="inlineStr">
        <is>
          <t>Оборот</t>
        </is>
      </c>
      <c r="AY2" s="11" t="inlineStr">
        <is>
          <t>Прибыль</t>
        </is>
      </c>
      <c r="AZ2" s="10" t="inlineStr">
        <is>
          <t>Оборот</t>
        </is>
      </c>
      <c r="BA2" s="11" t="inlineStr">
        <is>
          <t>Прибыль</t>
        </is>
      </c>
    </row>
    <row r="3" outlineLevel="1" s="101">
      <c r="A3" s="22" t="inlineStr">
        <is>
          <t>оборудование</t>
        </is>
      </c>
      <c r="B3" s="66" t="n">
        <v>300000</v>
      </c>
      <c r="C3" s="66" t="n">
        <v>57430</v>
      </c>
      <c r="D3" s="65" t="n">
        <v>110000</v>
      </c>
      <c r="E3" s="66">
        <f>D3*0.16</f>
        <v/>
      </c>
      <c r="F3" s="65" t="n">
        <v>61580</v>
      </c>
      <c r="G3" s="66">
        <f>F3*0.16</f>
        <v/>
      </c>
      <c r="H3" s="65" t="n">
        <v>110000</v>
      </c>
      <c r="I3" s="66">
        <f>H3*0.16</f>
        <v/>
      </c>
      <c r="J3" s="65" t="n">
        <v>37690</v>
      </c>
      <c r="K3" s="66">
        <f>J3*0.16</f>
        <v/>
      </c>
      <c r="L3" s="65" t="n">
        <v>50000</v>
      </c>
      <c r="M3" s="66">
        <f>L3*0.16</f>
        <v/>
      </c>
      <c r="N3" s="65" t="n">
        <v>61600</v>
      </c>
      <c r="O3" s="66">
        <f>N3*0.16</f>
        <v/>
      </c>
      <c r="P3" s="65" t="n">
        <v>65000</v>
      </c>
      <c r="Q3" s="66">
        <f>P3*0.16</f>
        <v/>
      </c>
      <c r="R3" s="65" t="n">
        <v>45540</v>
      </c>
      <c r="S3" s="66">
        <f>R3*0.16</f>
        <v/>
      </c>
      <c r="T3" s="65" t="n">
        <v>55000</v>
      </c>
      <c r="U3" s="66">
        <f>T3*0.16</f>
        <v/>
      </c>
      <c r="V3" s="65" t="n">
        <v>45810</v>
      </c>
      <c r="W3" s="66">
        <f>V3*0.16</f>
        <v/>
      </c>
      <c r="X3" s="65" t="n">
        <v>55000</v>
      </c>
      <c r="Y3" s="66">
        <f>X3*0.16</f>
        <v/>
      </c>
      <c r="Z3" s="65" t="n">
        <v>39670</v>
      </c>
      <c r="AA3" s="66">
        <f>Z3*0.16</f>
        <v/>
      </c>
      <c r="AB3" s="65" t="n">
        <v>55000</v>
      </c>
      <c r="AC3" s="66">
        <f>AB3*0.16</f>
        <v/>
      </c>
      <c r="AD3" s="65" t="n">
        <v>57430</v>
      </c>
      <c r="AE3" s="66">
        <f>AD3*0.16</f>
        <v/>
      </c>
      <c r="AF3" s="65" t="n">
        <v>68916</v>
      </c>
      <c r="AG3" s="66">
        <f>AF3*0.16</f>
        <v/>
      </c>
      <c r="AH3" s="65" t="n"/>
      <c r="AI3" s="66">
        <f>AH3*0.16</f>
        <v/>
      </c>
      <c r="AJ3" s="65" t="n"/>
      <c r="AK3" s="66">
        <f>AJ3*0.16</f>
        <v/>
      </c>
      <c r="AL3" s="65" t="n"/>
      <c r="AM3" s="66">
        <f>AL3*0.16</f>
        <v/>
      </c>
      <c r="AN3" s="65" t="n"/>
      <c r="AO3" s="66">
        <f>AN3*0.16</f>
        <v/>
      </c>
      <c r="AP3" s="65" t="n"/>
      <c r="AQ3" s="66">
        <f>AP3*0.16</f>
        <v/>
      </c>
      <c r="AR3" s="65" t="n"/>
      <c r="AS3" s="66">
        <f>AR3*0.16</f>
        <v/>
      </c>
      <c r="AT3" s="65" t="n"/>
      <c r="AU3" s="66">
        <f>AT3*0.16</f>
        <v/>
      </c>
      <c r="AV3" s="65" t="n"/>
      <c r="AW3" s="66">
        <f>AV3*0.16</f>
        <v/>
      </c>
      <c r="AX3" s="65" t="n"/>
      <c r="AY3" s="66">
        <f>AX3*0.16</f>
        <v/>
      </c>
      <c r="AZ3" s="65" t="n"/>
      <c r="BA3" s="66">
        <f>AZ3*0.16</f>
        <v/>
      </c>
    </row>
    <row r="4" outlineLevel="1" s="101">
      <c r="A4" s="22" t="inlineStr">
        <is>
          <t>аксессуары</t>
        </is>
      </c>
      <c r="B4" s="66" t="n">
        <v>100000</v>
      </c>
      <c r="C4" s="66" t="n">
        <v>17975</v>
      </c>
      <c r="D4" s="65" t="n">
        <v>45000</v>
      </c>
      <c r="E4" s="66" t="n">
        <v>6717</v>
      </c>
      <c r="F4" s="65" t="n">
        <v>7776</v>
      </c>
      <c r="G4" s="66" t="n">
        <v>6717</v>
      </c>
      <c r="H4" s="65" t="n">
        <v>45000</v>
      </c>
      <c r="I4" s="66">
        <f>H4*0.45</f>
        <v/>
      </c>
      <c r="J4" s="65" t="n">
        <v>7628</v>
      </c>
      <c r="K4" s="66">
        <f>J4*0.45</f>
        <v/>
      </c>
      <c r="L4" s="65" t="n">
        <v>25000</v>
      </c>
      <c r="M4" s="66">
        <f>L4*0.45</f>
        <v/>
      </c>
      <c r="N4" s="65" t="n">
        <v>33662</v>
      </c>
      <c r="O4" s="66">
        <f>N4*0.45</f>
        <v/>
      </c>
      <c r="P4" s="65" t="n">
        <v>35000</v>
      </c>
      <c r="Q4" s="66">
        <f>P4*0.45</f>
        <v/>
      </c>
      <c r="R4" s="65" t="n">
        <v>25225</v>
      </c>
      <c r="S4" s="66">
        <f>R4*0.45</f>
        <v/>
      </c>
      <c r="T4" s="65" t="n">
        <v>30000</v>
      </c>
      <c r="U4" s="66">
        <f>T4*0.45</f>
        <v/>
      </c>
      <c r="V4" s="65" t="n">
        <v>16286</v>
      </c>
      <c r="W4" s="66">
        <f>V4*0.45</f>
        <v/>
      </c>
      <c r="X4" s="65" t="n">
        <v>20000</v>
      </c>
      <c r="Y4" s="66">
        <f>X4*0.45</f>
        <v/>
      </c>
      <c r="Z4" s="65" t="n">
        <v>12917</v>
      </c>
      <c r="AA4" s="66">
        <f>Z4*0.45</f>
        <v/>
      </c>
      <c r="AB4" s="65" t="n">
        <v>20000</v>
      </c>
      <c r="AC4" s="66">
        <f>AB4*0.45</f>
        <v/>
      </c>
      <c r="AD4" s="65" t="n">
        <v>17975</v>
      </c>
      <c r="AE4" s="66">
        <f>AD4*0.45</f>
        <v/>
      </c>
      <c r="AF4" s="65" t="n">
        <v>20000</v>
      </c>
      <c r="AG4" s="66">
        <f>AF4*0.45</f>
        <v/>
      </c>
      <c r="AH4" s="65" t="n"/>
      <c r="AI4" s="66">
        <f>AH4*0.45</f>
        <v/>
      </c>
      <c r="AJ4" s="65" t="n"/>
      <c r="AK4" s="66">
        <f>AJ4*0.45</f>
        <v/>
      </c>
      <c r="AL4" s="65" t="n"/>
      <c r="AM4" s="66">
        <f>AL4*0.45</f>
        <v/>
      </c>
      <c r="AN4" s="65" t="n"/>
      <c r="AO4" s="66">
        <f>AN4*0.45</f>
        <v/>
      </c>
      <c r="AP4" s="65" t="n"/>
      <c r="AQ4" s="66">
        <f>AP4*0.45</f>
        <v/>
      </c>
      <c r="AR4" s="65" t="n"/>
      <c r="AS4" s="66">
        <f>AR4*0.45</f>
        <v/>
      </c>
      <c r="AT4" s="65" t="n"/>
      <c r="AU4" s="66">
        <f>AT4*0.45</f>
        <v/>
      </c>
      <c r="AV4" s="65" t="n"/>
      <c r="AW4" s="66">
        <f>AV4*0.45</f>
        <v/>
      </c>
      <c r="AX4" s="65" t="n"/>
      <c r="AY4" s="66">
        <f>AX4*0.45</f>
        <v/>
      </c>
      <c r="AZ4" s="65" t="n"/>
      <c r="BA4" s="66">
        <f>AZ4*0.45</f>
        <v/>
      </c>
    </row>
    <row r="5" outlineLevel="1" s="101">
      <c r="A5" s="22" t="inlineStr">
        <is>
          <t>СИМ Yota голос</t>
        </is>
      </c>
      <c r="B5" s="77" t="n">
        <v>250</v>
      </c>
      <c r="C5" s="66" t="n">
        <v>121</v>
      </c>
      <c r="D5" s="67" t="n">
        <v>135</v>
      </c>
      <c r="E5" s="66">
        <f>D5*1293</f>
        <v/>
      </c>
      <c r="F5" s="67" t="n">
        <v>91</v>
      </c>
      <c r="G5" s="66">
        <f>F5*1293</f>
        <v/>
      </c>
      <c r="H5" s="67" t="n">
        <v>135</v>
      </c>
      <c r="I5" s="66">
        <f>H5*1293</f>
        <v/>
      </c>
      <c r="J5" s="67" t="n">
        <v>119</v>
      </c>
      <c r="K5" s="66">
        <f>J5*1293</f>
        <v/>
      </c>
      <c r="L5" s="67" t="n">
        <v>120</v>
      </c>
      <c r="M5" s="66">
        <f>L5*1293</f>
        <v/>
      </c>
      <c r="N5" s="67" t="n">
        <v>153</v>
      </c>
      <c r="O5" s="66">
        <f>N5*1293</f>
        <v/>
      </c>
      <c r="P5" s="67" t="n">
        <v>180</v>
      </c>
      <c r="Q5" s="66">
        <f>P5*1293</f>
        <v/>
      </c>
      <c r="R5" s="67" t="n">
        <v>108</v>
      </c>
      <c r="S5" s="66">
        <f>R5*1293</f>
        <v/>
      </c>
      <c r="T5" s="67" t="n">
        <v>120</v>
      </c>
      <c r="U5" s="66">
        <f>T5*1293</f>
        <v/>
      </c>
      <c r="V5" s="67" t="n">
        <v>89</v>
      </c>
      <c r="W5" s="66">
        <f>V5*1293</f>
        <v/>
      </c>
      <c r="X5" s="67" t="n">
        <v>120</v>
      </c>
      <c r="Y5" s="66">
        <f>X5*1293</f>
        <v/>
      </c>
      <c r="Z5" s="67" t="n">
        <v>93</v>
      </c>
      <c r="AA5" s="66">
        <f>Z5*1293</f>
        <v/>
      </c>
      <c r="AB5" s="67" t="n">
        <v>120</v>
      </c>
      <c r="AC5" s="66">
        <f>AB5*1293</f>
        <v/>
      </c>
      <c r="AD5" s="67" t="n">
        <v>121</v>
      </c>
      <c r="AE5" s="66">
        <f>AD5*1293</f>
        <v/>
      </c>
      <c r="AF5" s="67" t="n">
        <v>145.2</v>
      </c>
      <c r="AG5" s="66">
        <f>AF5*1293</f>
        <v/>
      </c>
      <c r="AH5" s="67" t="n"/>
      <c r="AI5" s="66">
        <f>AH5*1293</f>
        <v/>
      </c>
      <c r="AJ5" s="67" t="n"/>
      <c r="AK5" s="66">
        <f>AJ5*1293</f>
        <v/>
      </c>
      <c r="AL5" s="67" t="n"/>
      <c r="AM5" s="66">
        <f>AL5*1293</f>
        <v/>
      </c>
      <c r="AN5" s="67" t="n"/>
      <c r="AO5" s="66">
        <f>AN5*1293</f>
        <v/>
      </c>
      <c r="AP5" s="67" t="n"/>
      <c r="AQ5" s="66">
        <f>AP5*1293</f>
        <v/>
      </c>
      <c r="AR5" s="67" t="n"/>
      <c r="AS5" s="66">
        <f>AR5*1293</f>
        <v/>
      </c>
      <c r="AT5" s="67" t="n"/>
      <c r="AU5" s="66">
        <f>AT5*1293</f>
        <v/>
      </c>
      <c r="AV5" s="67" t="n"/>
      <c r="AW5" s="66">
        <f>AV5*1293</f>
        <v/>
      </c>
      <c r="AX5" s="67" t="n"/>
      <c r="AY5" s="66">
        <f>AX5*1293</f>
        <v/>
      </c>
      <c r="AZ5" s="67" t="n"/>
      <c r="BA5" s="66">
        <f>AZ5*1293</f>
        <v/>
      </c>
    </row>
    <row r="6" outlineLevel="1" s="101">
      <c r="A6" s="22" t="inlineStr">
        <is>
          <t>СИМ Yota дата</t>
        </is>
      </c>
      <c r="B6" s="66" t="n">
        <v>50</v>
      </c>
      <c r="C6" s="66" t="n">
        <v>16</v>
      </c>
      <c r="D6" s="65" t="n">
        <v>40</v>
      </c>
      <c r="E6" s="66">
        <f>D6*1058</f>
        <v/>
      </c>
      <c r="F6" s="65" t="n">
        <v>25</v>
      </c>
      <c r="G6" s="66">
        <f>F6*1058</f>
        <v/>
      </c>
      <c r="H6" s="65" t="n">
        <v>40</v>
      </c>
      <c r="I6" s="66">
        <f>H6*1058</f>
        <v/>
      </c>
      <c r="J6" s="65" t="n">
        <v>12</v>
      </c>
      <c r="K6" s="66">
        <f>J6*1058</f>
        <v/>
      </c>
      <c r="L6" s="65" t="n">
        <v>25</v>
      </c>
      <c r="M6" s="66">
        <f>L6*1058</f>
        <v/>
      </c>
      <c r="N6" s="65" t="n">
        <v>22</v>
      </c>
      <c r="O6" s="66">
        <f>N6*1058</f>
        <v/>
      </c>
      <c r="P6" s="65" t="n">
        <v>25</v>
      </c>
      <c r="Q6" s="66">
        <f>P6*1058</f>
        <v/>
      </c>
      <c r="R6" s="65" t="n">
        <v>26</v>
      </c>
      <c r="S6" s="66">
        <f>R6*1058</f>
        <v/>
      </c>
      <c r="T6" s="65" t="n">
        <v>32</v>
      </c>
      <c r="U6" s="66">
        <f>T6*1058</f>
        <v/>
      </c>
      <c r="V6" s="65" t="n">
        <v>16</v>
      </c>
      <c r="W6" s="66">
        <f>V6*1058</f>
        <v/>
      </c>
      <c r="X6" s="65" t="n">
        <v>25</v>
      </c>
      <c r="Y6" s="66">
        <f>X6*1058</f>
        <v/>
      </c>
      <c r="Z6" s="65" t="n">
        <v>10</v>
      </c>
      <c r="AA6" s="66">
        <f>Z6*1058</f>
        <v/>
      </c>
      <c r="AB6" s="65" t="n">
        <v>25</v>
      </c>
      <c r="AC6" s="66">
        <f>AB6*1058</f>
        <v/>
      </c>
      <c r="AD6" s="65" t="n">
        <v>16</v>
      </c>
      <c r="AE6" s="66">
        <f>AD6*1058</f>
        <v/>
      </c>
      <c r="AF6" s="65" t="n">
        <v>25</v>
      </c>
      <c r="AG6" s="66">
        <f>AF6*1058</f>
        <v/>
      </c>
      <c r="AH6" s="65" t="n"/>
      <c r="AI6" s="66">
        <f>AH6*1058</f>
        <v/>
      </c>
      <c r="AJ6" s="65" t="n"/>
      <c r="AK6" s="66">
        <f>AJ6*1058</f>
        <v/>
      </c>
      <c r="AL6" s="65" t="n"/>
      <c r="AM6" s="66">
        <f>AL6*1058</f>
        <v/>
      </c>
      <c r="AN6" s="65" t="n"/>
      <c r="AO6" s="66">
        <f>AN6*1058</f>
        <v/>
      </c>
      <c r="AP6" s="65" t="n"/>
      <c r="AQ6" s="66">
        <f>AP6*1058</f>
        <v/>
      </c>
      <c r="AR6" s="65" t="n"/>
      <c r="AS6" s="66">
        <f>AR6*1058</f>
        <v/>
      </c>
      <c r="AT6" s="65" t="n"/>
      <c r="AU6" s="66">
        <f>AT6*1058</f>
        <v/>
      </c>
      <c r="AV6" s="65" t="n"/>
      <c r="AW6" s="66">
        <f>AV6*1058</f>
        <v/>
      </c>
      <c r="AX6" s="65" t="n"/>
      <c r="AY6" s="66">
        <f>AX6*1058</f>
        <v/>
      </c>
      <c r="AZ6" s="65" t="n"/>
      <c r="BA6" s="66">
        <f>AZ6*1058</f>
        <v/>
      </c>
    </row>
    <row r="7" outlineLevel="1" s="101">
      <c r="A7" s="22" t="inlineStr">
        <is>
          <t>Услуги</t>
        </is>
      </c>
      <c r="B7" s="66" t="n">
        <v>30000</v>
      </c>
      <c r="C7" s="66" t="n">
        <v>8822</v>
      </c>
      <c r="D7" s="65" t="n">
        <v>12000</v>
      </c>
      <c r="E7" s="66">
        <f>D7</f>
        <v/>
      </c>
      <c r="F7" s="65" t="n">
        <v>9217</v>
      </c>
      <c r="G7" s="66">
        <f>F7</f>
        <v/>
      </c>
      <c r="H7" s="65" t="n">
        <v>12000</v>
      </c>
      <c r="I7" s="66">
        <f>H7</f>
        <v/>
      </c>
      <c r="J7" s="65" t="n">
        <v>7613</v>
      </c>
      <c r="K7" s="66">
        <f>J7</f>
        <v/>
      </c>
      <c r="L7" s="65" t="n">
        <v>12000</v>
      </c>
      <c r="M7" s="66">
        <f>L7</f>
        <v/>
      </c>
      <c r="N7" s="65" t="n">
        <v>8329</v>
      </c>
      <c r="O7" s="66">
        <f>N7</f>
        <v/>
      </c>
      <c r="P7" s="65" t="n">
        <v>12000</v>
      </c>
      <c r="Q7" s="66">
        <f>P7</f>
        <v/>
      </c>
      <c r="R7" s="65" t="n">
        <v>8425</v>
      </c>
      <c r="S7" s="66">
        <f>R7</f>
        <v/>
      </c>
      <c r="T7" s="65" t="n">
        <v>12000</v>
      </c>
      <c r="U7" s="66">
        <f>T7</f>
        <v/>
      </c>
      <c r="V7" s="65" t="n">
        <v>9212</v>
      </c>
      <c r="W7" s="66">
        <f>V7</f>
        <v/>
      </c>
      <c r="X7" s="65" t="n">
        <v>12000</v>
      </c>
      <c r="Y7" s="66">
        <f>X7</f>
        <v/>
      </c>
      <c r="Z7" s="65" t="n">
        <v>7631</v>
      </c>
      <c r="AA7" s="66">
        <f>Z7</f>
        <v/>
      </c>
      <c r="AB7" s="65" t="n">
        <v>12000</v>
      </c>
      <c r="AC7" s="66">
        <f>AB7</f>
        <v/>
      </c>
      <c r="AD7" s="65" t="n">
        <v>8822</v>
      </c>
      <c r="AE7" s="66">
        <f>AD7</f>
        <v/>
      </c>
      <c r="AF7" s="65" t="n">
        <v>12000</v>
      </c>
      <c r="AG7" s="66">
        <f>AF7</f>
        <v/>
      </c>
      <c r="AH7" s="65" t="n"/>
      <c r="AI7" s="66">
        <f>AH7</f>
        <v/>
      </c>
      <c r="AJ7" s="65" t="n"/>
      <c r="AK7" s="66">
        <f>AJ7</f>
        <v/>
      </c>
      <c r="AL7" s="65" t="n"/>
      <c r="AM7" s="66">
        <f>AL7</f>
        <v/>
      </c>
      <c r="AN7" s="65" t="n"/>
      <c r="AO7" s="66">
        <f>AN7</f>
        <v/>
      </c>
      <c r="AP7" s="65" t="n"/>
      <c r="AQ7" s="66">
        <f>AP7</f>
        <v/>
      </c>
      <c r="AR7" s="65" t="n"/>
      <c r="AS7" s="66">
        <f>AR7</f>
        <v/>
      </c>
      <c r="AT7" s="65" t="n"/>
      <c r="AU7" s="66">
        <f>AT7</f>
        <v/>
      </c>
      <c r="AV7" s="65" t="n"/>
      <c r="AW7" s="66">
        <f>AV7</f>
        <v/>
      </c>
      <c r="AX7" s="65" t="n"/>
      <c r="AY7" s="66">
        <f>AX7</f>
        <v/>
      </c>
      <c r="AZ7" s="65" t="n"/>
      <c r="BA7" s="66">
        <f>AZ7</f>
        <v/>
      </c>
    </row>
    <row r="8" outlineLevel="1" s="101">
      <c r="A8" s="22" t="inlineStr">
        <is>
          <t>Компенсация оператора</t>
        </is>
      </c>
      <c r="B8" s="66" t="n"/>
      <c r="C8" s="66" t="n">
        <v>0</v>
      </c>
      <c r="D8" s="66" t="n"/>
      <c r="E8" s="66" t="n">
        <v>0</v>
      </c>
      <c r="F8" s="66" t="n"/>
      <c r="G8" s="66" t="n">
        <v>0</v>
      </c>
      <c r="H8" s="66" t="n"/>
      <c r="I8" s="66" t="n">
        <v>0</v>
      </c>
      <c r="J8" s="66" t="n"/>
      <c r="K8" s="66" t="n">
        <v>0</v>
      </c>
      <c r="L8" s="66" t="n"/>
      <c r="M8" s="66" t="n">
        <v>100000</v>
      </c>
      <c r="N8" s="66" t="n"/>
      <c r="O8" s="66" t="n">
        <v>100000</v>
      </c>
      <c r="P8" s="66" t="n"/>
      <c r="Q8" s="66" t="n">
        <v>100000</v>
      </c>
      <c r="R8" s="66" t="n"/>
      <c r="S8" s="66" t="n">
        <v>100000</v>
      </c>
      <c r="T8" s="66" t="n"/>
      <c r="U8" s="66" t="n">
        <v>100000</v>
      </c>
      <c r="V8" s="66" t="n"/>
      <c r="W8" s="66" t="n">
        <v>100000</v>
      </c>
      <c r="X8" s="66" t="n"/>
      <c r="Y8" s="66" t="n">
        <v>100000</v>
      </c>
      <c r="Z8" s="66" t="n"/>
      <c r="AA8" s="66" t="n">
        <v>100000</v>
      </c>
      <c r="AB8" s="66" t="n"/>
      <c r="AC8" s="66" t="n">
        <v>100000</v>
      </c>
      <c r="AD8" s="66" t="n"/>
      <c r="AE8" s="66" t="n">
        <v>100000</v>
      </c>
      <c r="AF8" s="66" t="n"/>
      <c r="AG8" s="66" t="n">
        <v>100000</v>
      </c>
      <c r="AH8" s="66" t="n"/>
      <c r="AI8" s="66" t="n">
        <v>100000</v>
      </c>
      <c r="AJ8" s="66" t="n"/>
      <c r="AK8" s="66" t="n">
        <v>100000</v>
      </c>
      <c r="AL8" s="66" t="n"/>
      <c r="AM8" s="66" t="n">
        <v>100000</v>
      </c>
      <c r="AN8" s="66" t="n"/>
      <c r="AO8" s="66" t="n">
        <v>100000</v>
      </c>
      <c r="AP8" s="66" t="n"/>
      <c r="AQ8" s="66" t="n">
        <v>100000</v>
      </c>
      <c r="AR8" s="66" t="n"/>
      <c r="AS8" s="66" t="n">
        <v>100000</v>
      </c>
      <c r="AT8" s="66" t="n"/>
      <c r="AU8" s="66" t="n">
        <v>100000</v>
      </c>
      <c r="AV8" s="66" t="n"/>
      <c r="AW8" s="66" t="n">
        <v>100000</v>
      </c>
      <c r="AX8" s="66" t="n"/>
      <c r="AY8" s="66" t="n">
        <v>100000</v>
      </c>
      <c r="AZ8" s="66" t="n"/>
      <c r="BA8" s="66" t="n">
        <v>100000</v>
      </c>
    </row>
    <row r="9" ht="15.75" customHeight="1" s="101" thickBot="1">
      <c r="A9" s="23" t="inlineStr">
        <is>
          <t>Доход, руб.</t>
        </is>
      </c>
      <c r="B9" s="68" t="n"/>
      <c r="C9" s="68">
        <f>SUM(C3:C8)</f>
        <v/>
      </c>
      <c r="D9" s="68" t="n"/>
      <c r="E9" s="68">
        <f>SUM(E3:E8)</f>
        <v/>
      </c>
      <c r="F9" s="68" t="n"/>
      <c r="G9" s="68">
        <f>SUM(G3:G8)</f>
        <v/>
      </c>
      <c r="H9" s="68" t="n"/>
      <c r="I9" s="68">
        <f>SUM(I3:I8)</f>
        <v/>
      </c>
      <c r="J9" s="68" t="n"/>
      <c r="K9" s="68">
        <f>SUM(K3:K8)</f>
        <v/>
      </c>
      <c r="L9" s="68" t="n"/>
      <c r="M9" s="68">
        <f>SUM(M3:M8)</f>
        <v/>
      </c>
      <c r="N9" s="68" t="n"/>
      <c r="O9" s="68">
        <f>SUM(O3:O8)</f>
        <v/>
      </c>
      <c r="P9" s="68" t="n"/>
      <c r="Q9" s="68">
        <f>SUM(Q3:Q8)</f>
        <v/>
      </c>
      <c r="R9" s="68" t="n"/>
      <c r="S9" s="68">
        <f>SUM(S3:S8)</f>
        <v/>
      </c>
      <c r="T9" s="68" t="n"/>
      <c r="U9" s="68">
        <f>SUM(U3:U8)</f>
        <v/>
      </c>
      <c r="V9" s="68" t="n"/>
      <c r="W9" s="68">
        <f>SUM(W3:W8)</f>
        <v/>
      </c>
      <c r="X9" s="68" t="n"/>
      <c r="Y9" s="68">
        <f>SUM(Y3:Y8)</f>
        <v/>
      </c>
      <c r="Z9" s="68" t="n"/>
      <c r="AA9" s="68">
        <f>SUM(AA3:AA8)</f>
        <v/>
      </c>
      <c r="AB9" s="68" t="n"/>
      <c r="AC9" s="68">
        <f>SUM(AC3:AC8)</f>
        <v/>
      </c>
      <c r="AD9" s="68" t="n"/>
      <c r="AE9" s="68">
        <f>SUM(AE3:AE8)</f>
        <v/>
      </c>
      <c r="AF9" s="68" t="n"/>
      <c r="AG9" s="68">
        <f>SUM(AG3:AG8)</f>
        <v/>
      </c>
      <c r="AH9" s="68" t="n"/>
      <c r="AI9" s="68">
        <f>SUM(AI3:AI8)</f>
        <v/>
      </c>
      <c r="AJ9" s="68" t="n"/>
      <c r="AK9" s="68">
        <f>SUM(AK3:AK8)</f>
        <v/>
      </c>
      <c r="AL9" s="68" t="n"/>
      <c r="AM9" s="68">
        <f>SUM(AM3:AM8)</f>
        <v/>
      </c>
      <c r="AN9" s="68" t="n"/>
      <c r="AO9" s="68">
        <f>SUM(AO3:AO8)</f>
        <v/>
      </c>
      <c r="AP9" s="68" t="n"/>
      <c r="AQ9" s="68">
        <f>SUM(AQ3:AQ8)</f>
        <v/>
      </c>
      <c r="AR9" s="68" t="n"/>
      <c r="AS9" s="68">
        <f>SUM(AS3:AS8)</f>
        <v/>
      </c>
      <c r="AT9" s="68" t="n"/>
      <c r="AU9" s="68">
        <f>SUM(AU3:AU8)</f>
        <v/>
      </c>
      <c r="AV9" s="68" t="n"/>
      <c r="AW9" s="68">
        <f>SUM(AW3:AW8)</f>
        <v/>
      </c>
      <c r="AX9" s="68" t="n"/>
      <c r="AY9" s="68">
        <f>SUM(AY3:AY8)</f>
        <v/>
      </c>
      <c r="AZ9" s="68" t="n"/>
      <c r="BA9" s="68">
        <f>SUM(BA3:BA8)</f>
        <v/>
      </c>
    </row>
    <row r="10" ht="15.75" customHeight="1" s="101" thickBot="1">
      <c r="A10" s="15" t="inlineStr">
        <is>
          <t>Расходы руб.</t>
        </is>
      </c>
      <c r="B10" s="80" t="n"/>
      <c r="C10" s="81">
        <f>SUM(C11:C21)</f>
        <v/>
      </c>
      <c r="D10" s="81">
        <f>SUM(D11:D20)</f>
        <v/>
      </c>
      <c r="E10" s="81">
        <f>SUM(E11:E20)</f>
        <v/>
      </c>
      <c r="F10" s="81">
        <f>SUM(F11:F20)</f>
        <v/>
      </c>
      <c r="G10" s="81">
        <f>SUM(G11:G20)</f>
        <v/>
      </c>
      <c r="H10" s="81">
        <f>SUM(H11:H20)</f>
        <v/>
      </c>
      <c r="I10" s="81">
        <f>SUM(I11:I20)</f>
        <v/>
      </c>
      <c r="J10" s="81">
        <f>SUM(J11:J20)</f>
        <v/>
      </c>
      <c r="K10" s="81">
        <f>SUM(K11:K20)</f>
        <v/>
      </c>
      <c r="L10" s="81">
        <f>SUM(L11:L20)</f>
        <v/>
      </c>
      <c r="M10" s="82">
        <f>SUM(M11:M20)</f>
        <v/>
      </c>
      <c r="N10" s="70">
        <f>SUM(N11:N20)</f>
        <v/>
      </c>
      <c r="O10" s="70">
        <f>SUM(O11:O20)</f>
        <v/>
      </c>
      <c r="P10" s="70">
        <f>SUM(P11:P20)</f>
        <v/>
      </c>
      <c r="Q10" s="71">
        <f>SUM(Q11:Q20)</f>
        <v/>
      </c>
      <c r="R10" s="69">
        <f>SUM(R11:R20)</f>
        <v/>
      </c>
      <c r="S10" s="70">
        <f>SUM(S11:S20)</f>
        <v/>
      </c>
      <c r="T10" s="69">
        <f>SUM(T11:T20)</f>
        <v/>
      </c>
      <c r="U10" s="70">
        <f>SUM(U11:U20)</f>
        <v/>
      </c>
      <c r="V10" s="69">
        <f>SUM(V11:V20)</f>
        <v/>
      </c>
      <c r="W10" s="70">
        <f>SUM(W11:W20)</f>
        <v/>
      </c>
      <c r="X10" s="69">
        <f>SUM(X11:X20)</f>
        <v/>
      </c>
      <c r="Y10" s="70">
        <f>SUM(Y11:Y20)</f>
        <v/>
      </c>
      <c r="Z10" s="69">
        <f>SUM(Z11:Z20)</f>
        <v/>
      </c>
      <c r="AA10" s="69">
        <f>SUM(AA11:AA20)</f>
        <v/>
      </c>
      <c r="AB10" s="69">
        <f>SUM(AB11:AB20)</f>
        <v/>
      </c>
      <c r="AC10" s="70">
        <f>SUM(AC11:AC20)</f>
        <v/>
      </c>
      <c r="AD10" s="69">
        <f>SUM(AD11:AD20)</f>
        <v/>
      </c>
      <c r="AE10" s="69">
        <f>SUM(AE11:AE20)</f>
        <v/>
      </c>
      <c r="AF10" s="69">
        <f>SUM(AF11:AF20)</f>
        <v/>
      </c>
      <c r="AG10" s="70">
        <f>SUM(AG11:AG20)</f>
        <v/>
      </c>
      <c r="AH10" s="69">
        <f>SUM(AH11:AH20)</f>
        <v/>
      </c>
      <c r="AI10" s="69">
        <f>SUM(AI11:AI20)</f>
        <v/>
      </c>
      <c r="AJ10" s="69">
        <f>SUM(AJ11:AJ20)</f>
        <v/>
      </c>
      <c r="AK10" s="70">
        <f>SUM(AK11:AK20)</f>
        <v/>
      </c>
      <c r="AL10" s="69">
        <f>SUM(AL11:AL20)</f>
        <v/>
      </c>
      <c r="AM10" s="69">
        <f>SUM(AM11:AM20)</f>
        <v/>
      </c>
      <c r="AN10" s="69">
        <f>SUM(AN11:AN20)</f>
        <v/>
      </c>
      <c r="AO10" s="70">
        <f>SUM(AO11:AO20)</f>
        <v/>
      </c>
      <c r="AP10" s="69">
        <f>SUM(AP11:AP20)</f>
        <v/>
      </c>
      <c r="AQ10" s="69">
        <f>SUM(AQ11:AQ20)</f>
        <v/>
      </c>
      <c r="AR10" s="69">
        <f>SUM(AR11:AR20)</f>
        <v/>
      </c>
      <c r="AS10" s="70">
        <f>SUM(AS11:AS20)</f>
        <v/>
      </c>
      <c r="AT10" s="69">
        <f>SUM(AT11:AT20)</f>
        <v/>
      </c>
      <c r="AU10" s="69">
        <f>SUM(AU11:AU20)</f>
        <v/>
      </c>
      <c r="AV10" s="69">
        <f>SUM(AV11:AV20)</f>
        <v/>
      </c>
      <c r="AW10" s="70">
        <f>SUM(AW11:AW20)</f>
        <v/>
      </c>
      <c r="AX10" s="69">
        <f>SUM(AX11:AX20)</f>
        <v/>
      </c>
      <c r="AY10" s="69">
        <f>SUM(AY11:AY20)</f>
        <v/>
      </c>
      <c r="AZ10" s="69">
        <f>SUM(AZ11:AZ20)</f>
        <v/>
      </c>
      <c r="BA10" s="70">
        <f>SUM(BA11:BA20)</f>
        <v/>
      </c>
    </row>
    <row r="11" outlineLevel="1" s="101">
      <c r="A11" s="24" t="inlineStr">
        <is>
          <t>Аренда</t>
        </is>
      </c>
      <c r="B11" s="83" t="n"/>
      <c r="C11" s="83" t="n">
        <v>169785</v>
      </c>
      <c r="D11" s="83" t="n"/>
      <c r="E11" s="83" t="n">
        <v>130168</v>
      </c>
      <c r="F11" s="83" t="n"/>
      <c r="G11" s="83" t="n">
        <v>130168</v>
      </c>
      <c r="H11" s="83" t="n"/>
      <c r="I11" s="83" t="n">
        <v>130168</v>
      </c>
      <c r="J11" s="83" t="n"/>
      <c r="K11" s="83" t="n">
        <v>130168</v>
      </c>
      <c r="L11" s="83" t="n"/>
      <c r="M11" s="83" t="n">
        <v>130168</v>
      </c>
      <c r="N11" s="83" t="n"/>
      <c r="O11" s="83" t="n">
        <v>130168</v>
      </c>
      <c r="P11" s="83" t="n"/>
      <c r="Q11" s="83" t="n">
        <v>130168</v>
      </c>
      <c r="R11" s="83" t="n"/>
      <c r="S11" s="83" t="n">
        <v>130168</v>
      </c>
      <c r="T11" s="83" t="n"/>
      <c r="U11" s="83" t="n">
        <v>130168</v>
      </c>
      <c r="V11" s="83" t="n"/>
      <c r="W11" s="83" t="n">
        <v>130168</v>
      </c>
      <c r="X11" s="83" t="n"/>
      <c r="Y11" s="83" t="n">
        <v>130168</v>
      </c>
      <c r="Z11" s="83" t="n"/>
      <c r="AA11" s="83" t="n">
        <v>130168</v>
      </c>
      <c r="AB11" s="83" t="n"/>
      <c r="AC11" s="83" t="n">
        <v>130168</v>
      </c>
      <c r="AD11" s="83" t="n"/>
      <c r="AE11" s="83" t="n">
        <v>130168</v>
      </c>
      <c r="AF11" s="83" t="n"/>
      <c r="AG11" s="83" t="n">
        <v>130168</v>
      </c>
      <c r="AH11" s="83" t="n"/>
      <c r="AI11" s="83" t="n">
        <v>130168</v>
      </c>
      <c r="AJ11" s="83" t="n"/>
      <c r="AK11" s="83" t="n">
        <v>130168</v>
      </c>
      <c r="AL11" s="83" t="n"/>
      <c r="AM11" s="83" t="n">
        <v>130168</v>
      </c>
      <c r="AN11" s="83" t="n"/>
      <c r="AO11" s="83" t="n">
        <v>130168</v>
      </c>
      <c r="AP11" s="83" t="n"/>
      <c r="AQ11" s="83" t="n">
        <v>130168</v>
      </c>
      <c r="AR11" s="83" t="n"/>
      <c r="AS11" s="83" t="n">
        <v>130168</v>
      </c>
      <c r="AT11" s="83" t="n"/>
      <c r="AU11" s="83" t="n">
        <v>130168</v>
      </c>
      <c r="AV11" s="83" t="n"/>
      <c r="AW11" s="83" t="n">
        <v>130168</v>
      </c>
      <c r="AX11" s="83" t="n"/>
      <c r="AY11" s="83" t="n">
        <v>130168</v>
      </c>
      <c r="AZ11" s="83" t="n"/>
      <c r="BA11" s="83" t="n">
        <v>130168</v>
      </c>
    </row>
    <row r="12" outlineLevel="1" s="101">
      <c r="A12" s="24" t="inlineStr">
        <is>
          <t>ЗП продавцов</t>
        </is>
      </c>
      <c r="B12" s="84" t="n"/>
      <c r="C12" s="84">
        <f>500*30+B3*2%+B4*20%+B5*180+B6*100+B7*50%</f>
        <v/>
      </c>
      <c r="D12" s="84" t="n"/>
      <c r="E12" s="84">
        <f>1000*30+D3*2%+D4*20%+D5*180+D6*100+D7*50%</f>
        <v/>
      </c>
      <c r="F12" s="84" t="n"/>
      <c r="G12" s="84" t="n">
        <v>53634</v>
      </c>
      <c r="H12" s="84" t="n"/>
      <c r="I12" s="84">
        <f>1000*30+H3*2%+H4*20%+H5*180+H6*100+H7*50%</f>
        <v/>
      </c>
      <c r="J12" s="84" t="n"/>
      <c r="K12" s="84" t="n">
        <v>45484</v>
      </c>
      <c r="L12" s="84" t="n"/>
      <c r="M12" s="84">
        <f>1000*30+L3*2%+L4*20%+L5*180+L6*100+L7*50%</f>
        <v/>
      </c>
      <c r="N12" s="84" t="n"/>
      <c r="O12" s="84" t="n">
        <v>83150</v>
      </c>
      <c r="P12" s="84" t="n"/>
      <c r="Q12" s="84">
        <f>1000*30+P3*2%+P4*20%+P5*180+P6*100+P7*50%</f>
        <v/>
      </c>
      <c r="R12" s="84" t="n"/>
      <c r="S12" s="84" t="n">
        <v>70084</v>
      </c>
      <c r="T12" s="84" t="n"/>
      <c r="U12" s="84">
        <f>1000*30+T3*2%+T4*20%+T5*180+T6*100+T7*50%</f>
        <v/>
      </c>
      <c r="V12" s="84" t="n"/>
      <c r="W12" s="84" t="n">
        <v>57432</v>
      </c>
      <c r="X12" s="84" t="n"/>
      <c r="Y12" s="84">
        <f>1000*30+X3*2%+X4*20%+X5*180+X6*100+X7*50%</f>
        <v/>
      </c>
      <c r="Z12" s="84" t="n"/>
      <c r="AA12" s="84" t="n">
        <v>66377</v>
      </c>
      <c r="AB12" s="84" t="n"/>
      <c r="AC12" s="84">
        <f>1000*30+AB3*2%+AB4*20%+AB5*180+AB6*100+AB7*50%</f>
        <v/>
      </c>
      <c r="AD12" s="84" t="n"/>
      <c r="AE12" s="84" t="n">
        <v>66377</v>
      </c>
      <c r="AF12" s="84" t="n"/>
      <c r="AG12" s="84">
        <f>1000*30+AF3*2%+AF4*20%+AF5*180+AF6*100+AF7*50%</f>
        <v/>
      </c>
      <c r="AH12" s="84" t="n"/>
      <c r="AI12" s="84" t="n">
        <v>66377</v>
      </c>
      <c r="AJ12" s="84" t="n"/>
      <c r="AK12" s="84">
        <f>1000*30+AJ3*2%+AJ4*20%+AJ5*180+AJ6*100+AJ7*50%</f>
        <v/>
      </c>
      <c r="AL12" s="84" t="n"/>
      <c r="AM12" s="84" t="n">
        <v>66377</v>
      </c>
      <c r="AN12" s="84" t="n"/>
      <c r="AO12" s="84">
        <f>1000*30+AN3*2%+AN4*20%+AN5*180+AN6*100+AN7*50%</f>
        <v/>
      </c>
      <c r="AP12" s="84" t="n"/>
      <c r="AQ12" s="84" t="n">
        <v>66377</v>
      </c>
      <c r="AR12" s="84" t="n"/>
      <c r="AS12" s="84">
        <f>1000*30+AR3*2%+AR4*20%+AR5*180+AR6*100+AR7*50%</f>
        <v/>
      </c>
      <c r="AT12" s="84" t="n"/>
      <c r="AU12" s="84" t="n">
        <v>66377</v>
      </c>
      <c r="AV12" s="84" t="n"/>
      <c r="AW12" s="84">
        <f>1000*30+AV3*2%+AV4*20%+AV5*180+AV6*100+AV7*50%</f>
        <v/>
      </c>
      <c r="AX12" s="84" t="n"/>
      <c r="AY12" s="84" t="n">
        <v>66377</v>
      </c>
      <c r="AZ12" s="84" t="n"/>
      <c r="BA12" s="84">
        <f>1000*30+AZ3*2%+AZ4*20%+AZ5*180+AZ6*100+AZ7*50%</f>
        <v/>
      </c>
    </row>
    <row r="13" outlineLevel="1" s="101">
      <c r="A13" s="24" t="inlineStr">
        <is>
          <t>Коммунальные расходы</t>
        </is>
      </c>
      <c r="B13" s="77" t="n"/>
      <c r="C13" s="77" t="n">
        <v>500</v>
      </c>
      <c r="D13" s="77" t="n"/>
      <c r="E13" s="77" t="n">
        <v>500</v>
      </c>
      <c r="F13" s="77" t="n"/>
      <c r="G13" s="77" t="n">
        <v>500</v>
      </c>
      <c r="H13" s="77" t="n"/>
      <c r="I13" s="77" t="n">
        <v>500</v>
      </c>
      <c r="J13" s="77" t="n"/>
      <c r="K13" s="77" t="n">
        <v>500</v>
      </c>
      <c r="L13" s="77" t="n"/>
      <c r="M13" s="77" t="n">
        <v>500</v>
      </c>
      <c r="N13" s="77" t="n"/>
      <c r="O13" s="77" t="n">
        <v>500</v>
      </c>
      <c r="P13" s="77" t="n"/>
      <c r="Q13" s="77" t="n">
        <v>500</v>
      </c>
      <c r="R13" s="77" t="n"/>
      <c r="S13" s="77" t="n">
        <v>500</v>
      </c>
      <c r="T13" s="77" t="n"/>
      <c r="U13" s="77" t="n">
        <v>500</v>
      </c>
      <c r="V13" s="77" t="n"/>
      <c r="W13" s="77" t="n">
        <v>500</v>
      </c>
      <c r="X13" s="77" t="n"/>
      <c r="Y13" s="77" t="n">
        <v>500</v>
      </c>
      <c r="Z13" s="77" t="n"/>
      <c r="AA13" s="77" t="n">
        <v>500</v>
      </c>
      <c r="AB13" s="77" t="n"/>
      <c r="AC13" s="77" t="n">
        <v>500</v>
      </c>
      <c r="AD13" s="77" t="n"/>
      <c r="AE13" s="77" t="n">
        <v>500</v>
      </c>
      <c r="AF13" s="77" t="n"/>
      <c r="AG13" s="77" t="n">
        <v>500</v>
      </c>
      <c r="AH13" s="77" t="n"/>
      <c r="AI13" s="77" t="n">
        <v>500</v>
      </c>
      <c r="AJ13" s="77" t="n"/>
      <c r="AK13" s="77" t="n">
        <v>500</v>
      </c>
      <c r="AL13" s="77" t="n"/>
      <c r="AM13" s="77" t="n">
        <v>500</v>
      </c>
      <c r="AN13" s="77" t="n"/>
      <c r="AO13" s="77" t="n">
        <v>500</v>
      </c>
      <c r="AP13" s="77" t="n"/>
      <c r="AQ13" s="77" t="n">
        <v>500</v>
      </c>
      <c r="AR13" s="77" t="n"/>
      <c r="AS13" s="77" t="n">
        <v>500</v>
      </c>
      <c r="AT13" s="77" t="n"/>
      <c r="AU13" s="77" t="n">
        <v>500</v>
      </c>
      <c r="AV13" s="77" t="n"/>
      <c r="AW13" s="77" t="n">
        <v>500</v>
      </c>
      <c r="AX13" s="77" t="n"/>
      <c r="AY13" s="77" t="n">
        <v>500</v>
      </c>
      <c r="AZ13" s="77" t="n"/>
      <c r="BA13" s="77" t="n">
        <v>500</v>
      </c>
    </row>
    <row r="14" outlineLevel="1" s="101">
      <c r="A14" s="24" t="inlineStr">
        <is>
          <t>Охрана и безопасность</t>
        </is>
      </c>
      <c r="B14" s="77" t="n"/>
      <c r="C14" s="77" t="n">
        <v>3050</v>
      </c>
      <c r="D14" s="77" t="n"/>
      <c r="E14" s="77" t="n">
        <v>3050</v>
      </c>
      <c r="F14" s="77" t="n"/>
      <c r="G14" s="77" t="n">
        <v>3050</v>
      </c>
      <c r="H14" s="77" t="n"/>
      <c r="I14" s="77" t="n">
        <v>3050</v>
      </c>
      <c r="J14" s="77" t="n"/>
      <c r="K14" s="77" t="n">
        <v>3050</v>
      </c>
      <c r="L14" s="77" t="n"/>
      <c r="M14" s="77" t="n">
        <v>3050</v>
      </c>
      <c r="N14" s="77" t="n"/>
      <c r="O14" s="77" t="n">
        <v>3050</v>
      </c>
      <c r="P14" s="77" t="n"/>
      <c r="Q14" s="77" t="n">
        <v>3050</v>
      </c>
      <c r="R14" s="77" t="n"/>
      <c r="S14" s="77" t="n">
        <v>3050</v>
      </c>
      <c r="T14" s="77" t="n"/>
      <c r="U14" s="77" t="n">
        <v>3050</v>
      </c>
      <c r="V14" s="77" t="n"/>
      <c r="W14" s="77" t="n">
        <v>3050</v>
      </c>
      <c r="X14" s="77" t="n"/>
      <c r="Y14" s="77" t="n">
        <v>3050</v>
      </c>
      <c r="Z14" s="77" t="n"/>
      <c r="AA14" s="77" t="n">
        <v>3050</v>
      </c>
      <c r="AB14" s="77" t="n"/>
      <c r="AC14" s="77" t="n">
        <v>3050</v>
      </c>
      <c r="AD14" s="77" t="n"/>
      <c r="AE14" s="77" t="n">
        <v>3050</v>
      </c>
      <c r="AF14" s="77" t="n"/>
      <c r="AG14" s="77" t="n">
        <v>3050</v>
      </c>
      <c r="AH14" s="77" t="n"/>
      <c r="AI14" s="77" t="n">
        <v>3050</v>
      </c>
      <c r="AJ14" s="77" t="n"/>
      <c r="AK14" s="77" t="n">
        <v>3050</v>
      </c>
      <c r="AL14" s="77" t="n"/>
      <c r="AM14" s="77" t="n">
        <v>3050</v>
      </c>
      <c r="AN14" s="77" t="n"/>
      <c r="AO14" s="77" t="n">
        <v>3050</v>
      </c>
      <c r="AP14" s="77" t="n"/>
      <c r="AQ14" s="77" t="n">
        <v>3050</v>
      </c>
      <c r="AR14" s="77" t="n"/>
      <c r="AS14" s="77" t="n">
        <v>3050</v>
      </c>
      <c r="AT14" s="77" t="n"/>
      <c r="AU14" s="77" t="n">
        <v>3050</v>
      </c>
      <c r="AV14" s="77" t="n"/>
      <c r="AW14" s="77" t="n">
        <v>3050</v>
      </c>
      <c r="AX14" s="77" t="n"/>
      <c r="AY14" s="77" t="n">
        <v>3050</v>
      </c>
      <c r="AZ14" s="77" t="n"/>
      <c r="BA14" s="77" t="n">
        <v>3050</v>
      </c>
    </row>
    <row r="15" outlineLevel="1" s="101">
      <c r="A15" s="24" t="inlineStr">
        <is>
          <t>Связь, интернет</t>
        </is>
      </c>
      <c r="B15" s="77" t="n"/>
      <c r="C15" s="77" t="n">
        <v>500</v>
      </c>
      <c r="D15" s="77" t="n"/>
      <c r="E15" s="77" t="n">
        <v>500</v>
      </c>
      <c r="F15" s="77" t="n"/>
      <c r="G15" s="77" t="n">
        <v>500</v>
      </c>
      <c r="H15" s="77" t="n"/>
      <c r="I15" s="77" t="n">
        <v>500</v>
      </c>
      <c r="J15" s="77" t="n"/>
      <c r="K15" s="77" t="n">
        <v>500</v>
      </c>
      <c r="L15" s="77" t="n"/>
      <c r="M15" s="77" t="n">
        <v>500</v>
      </c>
      <c r="N15" s="77" t="n"/>
      <c r="O15" s="77" t="n">
        <v>500</v>
      </c>
      <c r="P15" s="77" t="n"/>
      <c r="Q15" s="77" t="n">
        <v>500</v>
      </c>
      <c r="R15" s="77" t="n"/>
      <c r="S15" s="77" t="n">
        <v>500</v>
      </c>
      <c r="T15" s="77" t="n"/>
      <c r="U15" s="77" t="n">
        <v>500</v>
      </c>
      <c r="V15" s="77" t="n"/>
      <c r="W15" s="77" t="n">
        <v>500</v>
      </c>
      <c r="X15" s="77" t="n"/>
      <c r="Y15" s="77" t="n">
        <v>500</v>
      </c>
      <c r="Z15" s="77" t="n"/>
      <c r="AA15" s="77" t="n">
        <v>500</v>
      </c>
      <c r="AB15" s="77" t="n"/>
      <c r="AC15" s="77" t="n">
        <v>500</v>
      </c>
      <c r="AD15" s="77" t="n"/>
      <c r="AE15" s="77" t="n">
        <v>500</v>
      </c>
      <c r="AF15" s="77" t="n"/>
      <c r="AG15" s="77" t="n">
        <v>500</v>
      </c>
      <c r="AH15" s="77" t="n"/>
      <c r="AI15" s="77" t="n">
        <v>500</v>
      </c>
      <c r="AJ15" s="77" t="n"/>
      <c r="AK15" s="77" t="n">
        <v>500</v>
      </c>
      <c r="AL15" s="77" t="n"/>
      <c r="AM15" s="77" t="n">
        <v>500</v>
      </c>
      <c r="AN15" s="77" t="n"/>
      <c r="AO15" s="77" t="n">
        <v>500</v>
      </c>
      <c r="AP15" s="77" t="n"/>
      <c r="AQ15" s="77" t="n">
        <v>500</v>
      </c>
      <c r="AR15" s="77" t="n"/>
      <c r="AS15" s="77" t="n">
        <v>500</v>
      </c>
      <c r="AT15" s="77" t="n"/>
      <c r="AU15" s="77" t="n">
        <v>500</v>
      </c>
      <c r="AV15" s="77" t="n"/>
      <c r="AW15" s="77" t="n">
        <v>500</v>
      </c>
      <c r="AX15" s="77" t="n"/>
      <c r="AY15" s="77" t="n">
        <v>500</v>
      </c>
      <c r="AZ15" s="77" t="n"/>
      <c r="BA15" s="77" t="n">
        <v>500</v>
      </c>
    </row>
    <row r="16" outlineLevel="1" s="101">
      <c r="A16" s="24" t="inlineStr">
        <is>
          <t>Хоз. Расходы</t>
        </is>
      </c>
      <c r="B16" s="77" t="n"/>
      <c r="C16" s="77" t="n">
        <v>1000</v>
      </c>
      <c r="D16" s="77" t="n"/>
      <c r="E16" s="77" t="n">
        <v>1000</v>
      </c>
      <c r="F16" s="77" t="n"/>
      <c r="G16" s="77" t="n">
        <v>1000</v>
      </c>
      <c r="H16" s="77" t="n"/>
      <c r="I16" s="77" t="n">
        <v>1000</v>
      </c>
      <c r="J16" s="77" t="n"/>
      <c r="K16" s="77" t="n">
        <v>1000</v>
      </c>
      <c r="L16" s="77" t="n"/>
      <c r="M16" s="77" t="n">
        <v>1000</v>
      </c>
      <c r="N16" s="77" t="n"/>
      <c r="O16" s="77" t="n">
        <v>1000</v>
      </c>
      <c r="P16" s="77" t="n"/>
      <c r="Q16" s="77" t="n">
        <v>1000</v>
      </c>
      <c r="R16" s="77" t="n"/>
      <c r="S16" s="77" t="n">
        <v>1000</v>
      </c>
      <c r="T16" s="77" t="n"/>
      <c r="U16" s="77" t="n">
        <v>1000</v>
      </c>
      <c r="V16" s="77" t="n"/>
      <c r="W16" s="77" t="n">
        <v>1000</v>
      </c>
      <c r="X16" s="77" t="n"/>
      <c r="Y16" s="77" t="n">
        <v>1000</v>
      </c>
      <c r="Z16" s="77" t="n"/>
      <c r="AA16" s="77" t="n">
        <v>1000</v>
      </c>
      <c r="AB16" s="77" t="n"/>
      <c r="AC16" s="77" t="n">
        <v>1000</v>
      </c>
      <c r="AD16" s="77" t="n"/>
      <c r="AE16" s="77" t="n">
        <v>1000</v>
      </c>
      <c r="AF16" s="77" t="n"/>
      <c r="AG16" s="77" t="n">
        <v>1000</v>
      </c>
      <c r="AH16" s="77" t="n"/>
      <c r="AI16" s="77" t="n">
        <v>1000</v>
      </c>
      <c r="AJ16" s="77" t="n"/>
      <c r="AK16" s="77" t="n">
        <v>1000</v>
      </c>
      <c r="AL16" s="77" t="n"/>
      <c r="AM16" s="77" t="n">
        <v>1000</v>
      </c>
      <c r="AN16" s="77" t="n"/>
      <c r="AO16" s="77" t="n">
        <v>1000</v>
      </c>
      <c r="AP16" s="77" t="n"/>
      <c r="AQ16" s="77" t="n">
        <v>1000</v>
      </c>
      <c r="AR16" s="77" t="n"/>
      <c r="AS16" s="77" t="n">
        <v>1000</v>
      </c>
      <c r="AT16" s="77" t="n"/>
      <c r="AU16" s="77" t="n">
        <v>1000</v>
      </c>
      <c r="AV16" s="77" t="n"/>
      <c r="AW16" s="77" t="n">
        <v>1000</v>
      </c>
      <c r="AX16" s="77" t="n"/>
      <c r="AY16" s="77" t="n">
        <v>1000</v>
      </c>
      <c r="AZ16" s="77" t="n"/>
      <c r="BA16" s="77" t="n">
        <v>1000</v>
      </c>
    </row>
    <row r="17" outlineLevel="1" s="101">
      <c r="A17" s="24" t="inlineStr">
        <is>
          <t>Прочее</t>
        </is>
      </c>
      <c r="B17" s="77" t="n"/>
      <c r="C17" s="77" t="n">
        <v>0</v>
      </c>
      <c r="D17" s="77" t="n"/>
      <c r="E17" s="77" t="n">
        <v>0</v>
      </c>
      <c r="F17" s="77" t="n"/>
      <c r="G17" s="77" t="n">
        <v>0</v>
      </c>
      <c r="H17" s="77" t="n"/>
      <c r="I17" s="77" t="n">
        <v>0</v>
      </c>
      <c r="J17" s="77" t="n"/>
      <c r="K17" s="77" t="n">
        <v>0</v>
      </c>
      <c r="L17" s="77" t="n"/>
      <c r="M17" s="77" t="n">
        <v>0</v>
      </c>
      <c r="N17" s="77" t="n"/>
      <c r="O17" s="77" t="n">
        <v>0</v>
      </c>
      <c r="P17" s="77" t="n"/>
      <c r="Q17" s="77" t="n">
        <v>0</v>
      </c>
      <c r="R17" s="77" t="n"/>
      <c r="S17" s="77" t="n">
        <v>0</v>
      </c>
      <c r="T17" s="77" t="n"/>
      <c r="U17" s="77" t="n">
        <v>0</v>
      </c>
      <c r="V17" s="77" t="n"/>
      <c r="W17" s="77" t="n">
        <v>0</v>
      </c>
      <c r="X17" s="77" t="n"/>
      <c r="Y17" s="77" t="n">
        <v>0</v>
      </c>
      <c r="Z17" s="77" t="n"/>
      <c r="AA17" s="77" t="n">
        <v>0</v>
      </c>
      <c r="AB17" s="77" t="n"/>
      <c r="AC17" s="77" t="n">
        <v>0</v>
      </c>
      <c r="AD17" s="77" t="n"/>
      <c r="AE17" s="77" t="n">
        <v>0</v>
      </c>
      <c r="AF17" s="77" t="n"/>
      <c r="AG17" s="77" t="n">
        <v>0</v>
      </c>
      <c r="AH17" s="77" t="n"/>
      <c r="AI17" s="77" t="n">
        <v>0</v>
      </c>
      <c r="AJ17" s="77" t="n"/>
      <c r="AK17" s="77" t="n">
        <v>0</v>
      </c>
      <c r="AL17" s="77" t="n"/>
      <c r="AM17" s="77" t="n">
        <v>0</v>
      </c>
      <c r="AN17" s="77" t="n"/>
      <c r="AO17" s="77" t="n">
        <v>0</v>
      </c>
      <c r="AP17" s="77" t="n"/>
      <c r="AQ17" s="77" t="n">
        <v>0</v>
      </c>
      <c r="AR17" s="77" t="n"/>
      <c r="AS17" s="77" t="n">
        <v>0</v>
      </c>
      <c r="AT17" s="77" t="n"/>
      <c r="AU17" s="77" t="n">
        <v>0</v>
      </c>
      <c r="AV17" s="77" t="n"/>
      <c r="AW17" s="77" t="n">
        <v>0</v>
      </c>
      <c r="AX17" s="77" t="n"/>
      <c r="AY17" s="77" t="n">
        <v>0</v>
      </c>
      <c r="AZ17" s="77" t="n"/>
      <c r="BA17" s="77" t="n">
        <v>0</v>
      </c>
    </row>
    <row r="18" outlineLevel="1" s="101">
      <c r="A18" s="24" t="inlineStr">
        <is>
          <t>Эквайринг</t>
        </is>
      </c>
      <c r="B18" s="77" t="n"/>
      <c r="C18" s="77" t="n">
        <v>0</v>
      </c>
      <c r="D18" s="67" t="n">
        <v>100000</v>
      </c>
      <c r="E18" s="77">
        <f>D18*0.02</f>
        <v/>
      </c>
      <c r="F18" s="67" t="n">
        <v>100000</v>
      </c>
      <c r="G18" s="77">
        <f>F18*0.02</f>
        <v/>
      </c>
      <c r="H18" s="67" t="n">
        <v>100000</v>
      </c>
      <c r="I18" s="77">
        <f>H18*0.02</f>
        <v/>
      </c>
      <c r="J18" s="67" t="n">
        <v>100000</v>
      </c>
      <c r="K18" s="77">
        <f>J18*0.02</f>
        <v/>
      </c>
      <c r="L18" s="67" t="n">
        <v>100000</v>
      </c>
      <c r="M18" s="77">
        <f>L18*0.02</f>
        <v/>
      </c>
      <c r="N18" s="67" t="n">
        <v>57407</v>
      </c>
      <c r="O18" s="77">
        <f>N18*0.02</f>
        <v/>
      </c>
      <c r="P18" s="67" t="n">
        <v>100000</v>
      </c>
      <c r="Q18" s="77">
        <f>P18*0.02</f>
        <v/>
      </c>
      <c r="R18" s="67" t="n">
        <v>47406</v>
      </c>
      <c r="S18" s="77">
        <f>R18*0.02</f>
        <v/>
      </c>
      <c r="T18" s="67" t="n">
        <v>100000</v>
      </c>
      <c r="U18" s="77">
        <f>T18*0.02</f>
        <v/>
      </c>
      <c r="V18" s="67" t="n">
        <v>42553</v>
      </c>
      <c r="W18" s="77">
        <f>V18*0.02</f>
        <v/>
      </c>
      <c r="X18" s="67" t="n">
        <v>40000</v>
      </c>
      <c r="Y18" s="77">
        <f>X18*0.02</f>
        <v/>
      </c>
      <c r="Z18" s="67" t="n">
        <v>42553</v>
      </c>
      <c r="AA18" s="77">
        <f>Z18*0.02</f>
        <v/>
      </c>
      <c r="AB18" s="67" t="n">
        <v>40</v>
      </c>
      <c r="AC18" s="77">
        <f>AB18*0.02</f>
        <v/>
      </c>
      <c r="AD18" s="67" t="n">
        <v>42553</v>
      </c>
      <c r="AE18" s="77">
        <f>AD18*0.02</f>
        <v/>
      </c>
      <c r="AF18" s="67" t="n">
        <v>40</v>
      </c>
      <c r="AG18" s="77">
        <f>AF18*0.02</f>
        <v/>
      </c>
      <c r="AH18" s="67" t="n">
        <v>42553</v>
      </c>
      <c r="AI18" s="77">
        <f>AH18*0.02</f>
        <v/>
      </c>
      <c r="AJ18" s="67" t="n">
        <v>40</v>
      </c>
      <c r="AK18" s="77">
        <f>AJ18*0.02</f>
        <v/>
      </c>
      <c r="AL18" s="67" t="n">
        <v>42553</v>
      </c>
      <c r="AM18" s="77">
        <f>AL18*0.02</f>
        <v/>
      </c>
      <c r="AN18" s="67" t="n">
        <v>40</v>
      </c>
      <c r="AO18" s="77">
        <f>AN18*0.02</f>
        <v/>
      </c>
      <c r="AP18" s="67" t="n">
        <v>42553</v>
      </c>
      <c r="AQ18" s="77">
        <f>AP18*0.02</f>
        <v/>
      </c>
      <c r="AR18" s="67" t="n">
        <v>40</v>
      </c>
      <c r="AS18" s="77">
        <f>AR18*0.02</f>
        <v/>
      </c>
      <c r="AT18" s="67" t="n">
        <v>42553</v>
      </c>
      <c r="AU18" s="77">
        <f>AT18*0.02</f>
        <v/>
      </c>
      <c r="AV18" s="67" t="n">
        <v>40</v>
      </c>
      <c r="AW18" s="77">
        <f>AV18*0.02</f>
        <v/>
      </c>
      <c r="AX18" s="67" t="n">
        <v>42553</v>
      </c>
      <c r="AY18" s="77">
        <f>AX18*0.02</f>
        <v/>
      </c>
      <c r="AZ18" s="67" t="n">
        <v>40</v>
      </c>
      <c r="BA18" s="77">
        <f>AZ18*0.02</f>
        <v/>
      </c>
    </row>
    <row r="19" outlineLevel="1" s="101">
      <c r="A19" s="24" t="inlineStr">
        <is>
          <t>ЕНВД</t>
        </is>
      </c>
      <c r="B19" s="77" t="n"/>
      <c r="C19" s="77" t="n">
        <v>1163</v>
      </c>
      <c r="D19" s="77" t="n"/>
      <c r="E19" s="77" t="n"/>
      <c r="F19" s="77" t="n"/>
      <c r="G19" s="77" t="n"/>
      <c r="H19" s="77" t="n"/>
      <c r="I19" s="77" t="n"/>
      <c r="J19" s="77" t="n"/>
      <c r="K19" s="77" t="n"/>
      <c r="L19" s="77" t="n"/>
      <c r="M19" s="77" t="n"/>
      <c r="N19" s="77" t="n"/>
      <c r="O19" s="77" t="n"/>
      <c r="P19" s="77" t="n"/>
      <c r="Q19" s="77" t="n"/>
      <c r="R19" s="77" t="n"/>
      <c r="S19" s="77" t="n"/>
      <c r="T19" s="77" t="n"/>
      <c r="U19" s="77" t="n"/>
      <c r="V19" s="77" t="n"/>
      <c r="W19" s="77" t="n"/>
      <c r="X19" s="77" t="inlineStr">
        <is>
          <t xml:space="preserve"> </t>
        </is>
      </c>
      <c r="Y19" s="77" t="n"/>
      <c r="Z19" s="77" t="n"/>
      <c r="AA19" s="77" t="n"/>
      <c r="AB19" s="77" t="inlineStr">
        <is>
          <t xml:space="preserve"> </t>
        </is>
      </c>
      <c r="AC19" s="77" t="n"/>
      <c r="AD19" s="77" t="n"/>
      <c r="AE19" s="77" t="n"/>
      <c r="AF19" s="77" t="inlineStr">
        <is>
          <t xml:space="preserve"> </t>
        </is>
      </c>
      <c r="AG19" s="77" t="n"/>
      <c r="AH19" s="77" t="n"/>
      <c r="AI19" s="77" t="n"/>
      <c r="AJ19" s="77" t="inlineStr">
        <is>
          <t xml:space="preserve"> </t>
        </is>
      </c>
      <c r="AK19" s="77" t="n"/>
      <c r="AL19" s="77" t="n"/>
      <c r="AM19" s="77" t="n"/>
      <c r="AN19" s="77" t="inlineStr">
        <is>
          <t xml:space="preserve"> </t>
        </is>
      </c>
      <c r="AO19" s="77" t="n"/>
      <c r="AP19" s="77" t="n"/>
      <c r="AQ19" s="77" t="n"/>
      <c r="AR19" s="77" t="inlineStr">
        <is>
          <t xml:space="preserve"> </t>
        </is>
      </c>
      <c r="AS19" s="77" t="n"/>
      <c r="AT19" s="77" t="n"/>
      <c r="AU19" s="77" t="n"/>
      <c r="AV19" s="77" t="inlineStr">
        <is>
          <t xml:space="preserve"> </t>
        </is>
      </c>
      <c r="AW19" s="77" t="n"/>
      <c r="AX19" s="77" t="n"/>
      <c r="AY19" s="77" t="n"/>
      <c r="AZ19" s="77" t="inlineStr">
        <is>
          <t xml:space="preserve"> </t>
        </is>
      </c>
      <c r="BA19" s="77" t="n"/>
    </row>
    <row r="20" outlineLevel="1" s="101">
      <c r="A20" s="24" t="inlineStr">
        <is>
          <t>Налоги ЗП</t>
        </is>
      </c>
      <c r="B20" s="77" t="n"/>
      <c r="C20" s="77" t="n">
        <v>3870</v>
      </c>
      <c r="D20" s="77" t="n"/>
      <c r="E20" s="77" t="n">
        <v>3870</v>
      </c>
      <c r="F20" s="77" t="n"/>
      <c r="G20" s="77" t="n">
        <v>3870</v>
      </c>
      <c r="H20" s="77" t="n"/>
      <c r="I20" s="77" t="n">
        <v>3870</v>
      </c>
      <c r="J20" s="77" t="n"/>
      <c r="K20" s="77" t="n">
        <v>3870</v>
      </c>
      <c r="L20" s="77" t="n"/>
      <c r="M20" s="77" t="n">
        <v>3870</v>
      </c>
      <c r="N20" s="77" t="n"/>
      <c r="O20" s="77" t="n">
        <v>3870</v>
      </c>
      <c r="P20" s="77" t="n"/>
      <c r="Q20" s="77" t="n">
        <v>3870</v>
      </c>
      <c r="R20" s="77" t="n"/>
      <c r="S20" s="77" t="n">
        <v>3870</v>
      </c>
      <c r="T20" s="77" t="n"/>
      <c r="U20" s="77" t="n">
        <v>3870</v>
      </c>
      <c r="V20" s="77" t="n"/>
      <c r="W20" s="77" t="n">
        <v>3870</v>
      </c>
      <c r="X20" s="77" t="n"/>
      <c r="Y20" s="77" t="n">
        <v>3870</v>
      </c>
      <c r="Z20" s="77" t="n"/>
      <c r="AA20" s="77" t="n">
        <v>3870</v>
      </c>
      <c r="AB20" s="77" t="n"/>
      <c r="AC20" s="77" t="n">
        <v>3870</v>
      </c>
      <c r="AD20" s="77" t="n"/>
      <c r="AE20" s="77" t="n">
        <v>3870</v>
      </c>
      <c r="AF20" s="77" t="n"/>
      <c r="AG20" s="77" t="n">
        <v>3870</v>
      </c>
      <c r="AH20" s="77" t="n"/>
      <c r="AI20" s="77" t="n">
        <v>3870</v>
      </c>
      <c r="AJ20" s="77" t="n"/>
      <c r="AK20" s="77" t="n">
        <v>3870</v>
      </c>
      <c r="AL20" s="77" t="n"/>
      <c r="AM20" s="77" t="n">
        <v>3870</v>
      </c>
      <c r="AN20" s="77" t="n"/>
      <c r="AO20" s="77" t="n">
        <v>3870</v>
      </c>
      <c r="AP20" s="77" t="n"/>
      <c r="AQ20" s="77" t="n">
        <v>3870</v>
      </c>
      <c r="AR20" s="77" t="n"/>
      <c r="AS20" s="77" t="n">
        <v>3870</v>
      </c>
      <c r="AT20" s="77" t="n"/>
      <c r="AU20" s="77" t="n">
        <v>3870</v>
      </c>
      <c r="AV20" s="77" t="n"/>
      <c r="AW20" s="77" t="n">
        <v>3870</v>
      </c>
      <c r="AX20" s="77" t="n"/>
      <c r="AY20" s="77" t="n">
        <v>3870</v>
      </c>
      <c r="AZ20" s="77" t="n"/>
      <c r="BA20" s="77" t="n">
        <v>3870</v>
      </c>
    </row>
    <row r="21" outlineLevel="1" s="101">
      <c r="A21" s="22" t="inlineStr">
        <is>
          <t>Альтернатива</t>
        </is>
      </c>
      <c r="B21" s="85" t="n"/>
      <c r="C21" s="85" t="n">
        <v>0</v>
      </c>
      <c r="D21" s="85" t="n"/>
      <c r="E21" s="85" t="n">
        <v>0</v>
      </c>
      <c r="F21" s="85" t="n"/>
      <c r="G21" s="85" t="n">
        <v>174</v>
      </c>
      <c r="H21" s="85" t="n"/>
      <c r="I21" s="85" t="n">
        <v>0</v>
      </c>
      <c r="J21" s="85" t="n"/>
      <c r="K21" s="85" t="n">
        <v>264</v>
      </c>
      <c r="L21" s="85" t="n"/>
      <c r="M21" s="85" t="n">
        <v>0</v>
      </c>
      <c r="N21" s="77" t="n"/>
      <c r="O21" s="77" t="n">
        <v>547</v>
      </c>
      <c r="P21" s="77" t="n"/>
      <c r="Q21" s="77" t="n">
        <v>0</v>
      </c>
      <c r="R21" s="77" t="n"/>
      <c r="S21" s="77" t="n">
        <v>3010</v>
      </c>
      <c r="T21" s="77" t="n"/>
      <c r="U21" s="77" t="n">
        <v>0</v>
      </c>
      <c r="V21" s="77" t="n"/>
      <c r="W21" s="77" t="n">
        <v>2282</v>
      </c>
      <c r="X21" s="77" t="n"/>
      <c r="Y21" s="77" t="n">
        <v>0</v>
      </c>
      <c r="Z21" s="77" t="n"/>
      <c r="AA21" s="77" t="n">
        <v>2282</v>
      </c>
      <c r="AB21" s="77" t="n"/>
      <c r="AC21" s="77" t="n">
        <v>0</v>
      </c>
      <c r="AD21" s="77" t="n"/>
      <c r="AE21" s="77" t="n">
        <v>2282</v>
      </c>
      <c r="AF21" s="77" t="n"/>
      <c r="AG21" s="77" t="n">
        <v>0</v>
      </c>
      <c r="AH21" s="77" t="n"/>
      <c r="AI21" s="77" t="n">
        <v>2282</v>
      </c>
      <c r="AJ21" s="77" t="n"/>
      <c r="AK21" s="77" t="n">
        <v>0</v>
      </c>
      <c r="AL21" s="77" t="n"/>
      <c r="AM21" s="77" t="n">
        <v>2282</v>
      </c>
      <c r="AN21" s="77" t="n"/>
      <c r="AO21" s="77" t="n">
        <v>0</v>
      </c>
      <c r="AP21" s="77" t="n"/>
      <c r="AQ21" s="77" t="n">
        <v>2282</v>
      </c>
      <c r="AR21" s="77" t="n"/>
      <c r="AS21" s="77" t="n">
        <v>0</v>
      </c>
      <c r="AT21" s="77" t="n"/>
      <c r="AU21" s="77" t="n">
        <v>2282</v>
      </c>
      <c r="AV21" s="77" t="n"/>
      <c r="AW21" s="77" t="n">
        <v>0</v>
      </c>
      <c r="AX21" s="77" t="n"/>
      <c r="AY21" s="77" t="n">
        <v>2282</v>
      </c>
      <c r="AZ21" s="77" t="n"/>
      <c r="BA21" s="77" t="n">
        <v>0</v>
      </c>
    </row>
    <row r="22" ht="15.75" customHeight="1" s="101" thickBot="1">
      <c r="A22" s="25" t="inlineStr">
        <is>
          <t>Общий Итог</t>
        </is>
      </c>
      <c r="B22" s="78" t="n"/>
      <c r="C22" s="78">
        <f>C9-C10</f>
        <v/>
      </c>
      <c r="D22" s="78" t="n"/>
      <c r="E22" s="79">
        <f>E9-E10</f>
        <v/>
      </c>
      <c r="F22" s="78" t="n"/>
      <c r="G22" s="79">
        <f>G9-G10</f>
        <v/>
      </c>
      <c r="H22" s="78" t="n"/>
      <c r="I22" s="79">
        <f>I9-I10</f>
        <v/>
      </c>
      <c r="J22" s="78" t="n"/>
      <c r="K22" s="79">
        <f>K9-K10</f>
        <v/>
      </c>
      <c r="L22" s="78" t="n"/>
      <c r="M22" s="79">
        <f>M9-M10</f>
        <v/>
      </c>
      <c r="N22" s="78" t="n"/>
      <c r="O22" s="79">
        <f>O9-O10</f>
        <v/>
      </c>
      <c r="P22" s="78" t="n"/>
      <c r="Q22" s="79">
        <f>Q9-Q10</f>
        <v/>
      </c>
      <c r="R22" s="78" t="n"/>
      <c r="S22" s="79">
        <f>S9-S10</f>
        <v/>
      </c>
      <c r="T22" s="78" t="n"/>
      <c r="U22" s="79">
        <f>U9-U10</f>
        <v/>
      </c>
      <c r="V22" s="78" t="n"/>
      <c r="W22" s="79">
        <f>W9-W10</f>
        <v/>
      </c>
      <c r="X22" s="78" t="n"/>
      <c r="Y22" s="79">
        <f>Y9-Y10</f>
        <v/>
      </c>
      <c r="Z22" s="78" t="n"/>
      <c r="AA22" s="79">
        <f>AA9-AA10</f>
        <v/>
      </c>
      <c r="AB22" s="78" t="n"/>
      <c r="AC22" s="79">
        <f>AC9-AC10</f>
        <v/>
      </c>
      <c r="AD22" s="78" t="n"/>
      <c r="AE22" s="79">
        <f>AE9-AE10</f>
        <v/>
      </c>
      <c r="AF22" s="78" t="n"/>
      <c r="AG22" s="79">
        <f>AG9-AG10</f>
        <v/>
      </c>
      <c r="AH22" s="78" t="n"/>
      <c r="AI22" s="79">
        <f>AI9-AI10</f>
        <v/>
      </c>
      <c r="AJ22" s="78" t="n"/>
      <c r="AK22" s="79">
        <f>AK9-AK10</f>
        <v/>
      </c>
      <c r="AL22" s="78" t="n"/>
      <c r="AM22" s="79">
        <f>AM9-AM10</f>
        <v/>
      </c>
      <c r="AN22" s="78" t="n"/>
      <c r="AO22" s="79">
        <f>AO9-AO10</f>
        <v/>
      </c>
      <c r="AP22" s="78" t="n"/>
      <c r="AQ22" s="79">
        <f>AQ9-AQ10</f>
        <v/>
      </c>
      <c r="AR22" s="78" t="n"/>
      <c r="AS22" s="79">
        <f>AS9-AS10</f>
        <v/>
      </c>
      <c r="AT22" s="78" t="n"/>
      <c r="AU22" s="79">
        <f>AU9-AU10</f>
        <v/>
      </c>
      <c r="AV22" s="78" t="n"/>
      <c r="AW22" s="79">
        <f>AW9-AW10</f>
        <v/>
      </c>
      <c r="AX22" s="78" t="n"/>
      <c r="AY22" s="79">
        <f>AY9-AY10</f>
        <v/>
      </c>
      <c r="AZ22" s="78" t="n"/>
      <c r="BA22" s="79">
        <f>BA9-BA10</f>
        <v/>
      </c>
    </row>
  </sheetData>
  <mergeCells count="25">
    <mergeCell ref="B1:C1"/>
    <mergeCell ref="D1:E1"/>
    <mergeCell ref="F1:G1"/>
    <mergeCell ref="H1:I1"/>
    <mergeCell ref="J1:K1"/>
    <mergeCell ref="V1:W1"/>
    <mergeCell ref="X1:Y1"/>
    <mergeCell ref="Z1:AA1"/>
    <mergeCell ref="AB1:AC1"/>
    <mergeCell ref="L1:M1"/>
    <mergeCell ref="N1:O1"/>
    <mergeCell ref="P1:Q1"/>
    <mergeCell ref="R1:S1"/>
    <mergeCell ref="T1:U1"/>
    <mergeCell ref="AD1:AE1"/>
    <mergeCell ref="AF1:AG1"/>
    <mergeCell ref="AH1:AI1"/>
    <mergeCell ref="AJ1:AK1"/>
    <mergeCell ref="AL1:AM1"/>
    <mergeCell ref="AX1:AY1"/>
    <mergeCell ref="AN1:AO1"/>
    <mergeCell ref="AP1:AQ1"/>
    <mergeCell ref="AR1:AS1"/>
    <mergeCell ref="AT1:AU1"/>
    <mergeCell ref="AV1:AW1"/>
  </mergeCells>
  <pageMargins left="0.7" right="0.7" top="0.75" bottom="0.75" header="0.3" footer="0.3"/>
  <pageSetup orientation="portrait" paperSize="9" firstPageNumber="2147483648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22"/>
  <sheetViews>
    <sheetView topLeftCell="U1" workbookViewId="0">
      <selection activeCell="AW1" sqref="AW1"/>
    </sheetView>
  </sheetViews>
  <sheetFormatPr baseColWidth="8" defaultRowHeight="15" outlineLevelCol="0"/>
  <cols>
    <col width="23.85546875" bestFit="1" customWidth="1" style="101" min="1" max="1"/>
    <col width="10.42578125" bestFit="1" customWidth="1" style="101" min="2" max="3"/>
  </cols>
  <sheetData>
    <row r="1" ht="15.75" customHeight="1" s="101" thickBot="1">
      <c r="A1" s="1" t="inlineStr">
        <is>
          <t>СПб  Новаторов 77 Yota</t>
        </is>
      </c>
      <c r="B1" s="100" t="inlineStr">
        <is>
          <t>Кейс</t>
        </is>
      </c>
      <c r="D1" s="102" t="inlineStr">
        <is>
          <t>01.01.22-планы</t>
        </is>
      </c>
      <c r="E1" s="103" t="n"/>
      <c r="F1" s="102" t="inlineStr">
        <is>
          <t>01.01.22-факт</t>
        </is>
      </c>
      <c r="G1" s="103" t="n"/>
      <c r="H1" s="102" t="inlineStr">
        <is>
          <t>01.02.22-планы</t>
        </is>
      </c>
      <c r="I1" s="103" t="n"/>
      <c r="J1" s="102" t="inlineStr">
        <is>
          <t>01.02.22-факт</t>
        </is>
      </c>
      <c r="K1" s="103" t="n"/>
      <c r="L1" s="102" t="inlineStr">
        <is>
          <t>01.03.22-планы</t>
        </is>
      </c>
      <c r="M1" s="103" t="n"/>
      <c r="N1" s="102" t="inlineStr">
        <is>
          <t>01.03.22-факт</t>
        </is>
      </c>
      <c r="O1" s="103" t="n"/>
      <c r="P1" s="102" t="inlineStr">
        <is>
          <t>01.04.22-план</t>
        </is>
      </c>
      <c r="Q1" s="103" t="n"/>
      <c r="R1" s="102" t="inlineStr">
        <is>
          <t>01.04.22-факт</t>
        </is>
      </c>
      <c r="S1" s="103" t="n"/>
      <c r="T1" s="102" t="inlineStr">
        <is>
          <t>01.05.22-планы</t>
        </is>
      </c>
      <c r="U1" s="103" t="n"/>
      <c r="V1" s="102" t="inlineStr">
        <is>
          <t>01.05.22-факт</t>
        </is>
      </c>
      <c r="W1" s="103" t="n"/>
      <c r="X1" s="102" t="inlineStr">
        <is>
          <t>01.06.22-планы</t>
        </is>
      </c>
      <c r="Y1" s="103" t="n"/>
      <c r="Z1" s="104" t="inlineStr">
        <is>
          <t>01.06.22-факт</t>
        </is>
      </c>
      <c r="AA1" s="103" t="n"/>
      <c r="AB1" s="104" t="inlineStr">
        <is>
          <t>01.07.22-планы</t>
        </is>
      </c>
      <c r="AC1" s="103" t="n"/>
    </row>
    <row r="2" ht="15.75" customHeight="1" s="101" thickBot="1">
      <c r="B2" s="19" t="inlineStr">
        <is>
          <t>Оборот</t>
        </is>
      </c>
      <c r="C2" s="20" t="inlineStr">
        <is>
          <t>Прибыль</t>
        </is>
      </c>
      <c r="D2" s="26" t="inlineStr">
        <is>
          <t>Оборот</t>
        </is>
      </c>
      <c r="E2" s="26" t="inlineStr">
        <is>
          <t>Прибыль</t>
        </is>
      </c>
      <c r="F2" s="26" t="inlineStr">
        <is>
          <t>Оборот</t>
        </is>
      </c>
      <c r="G2" s="26" t="inlineStr">
        <is>
          <t>Прибыль</t>
        </is>
      </c>
      <c r="H2" s="26" t="inlineStr">
        <is>
          <t>Оборот</t>
        </is>
      </c>
      <c r="I2" s="26" t="inlineStr">
        <is>
          <t>Прибыль</t>
        </is>
      </c>
      <c r="J2" s="26" t="inlineStr">
        <is>
          <t>Оборот</t>
        </is>
      </c>
      <c r="K2" s="26" t="inlineStr">
        <is>
          <t>Прибыль</t>
        </is>
      </c>
      <c r="L2" s="26" t="inlineStr">
        <is>
          <t>Оборот</t>
        </is>
      </c>
      <c r="M2" s="26" t="inlineStr">
        <is>
          <t>Прибыль</t>
        </is>
      </c>
      <c r="N2" s="27" t="inlineStr">
        <is>
          <t>Оборот</t>
        </is>
      </c>
      <c r="O2" s="27" t="inlineStr">
        <is>
          <t>Прибыль</t>
        </is>
      </c>
      <c r="P2" s="27" t="inlineStr">
        <is>
          <t>Оборот</t>
        </is>
      </c>
      <c r="Q2" s="27" t="inlineStr">
        <is>
          <t>Прибыль</t>
        </is>
      </c>
      <c r="R2" s="27" t="inlineStr">
        <is>
          <t>Оборот</t>
        </is>
      </c>
      <c r="S2" s="27" t="inlineStr">
        <is>
          <t>Прибыль</t>
        </is>
      </c>
      <c r="T2" s="27" t="inlineStr">
        <is>
          <t>Оборот</t>
        </is>
      </c>
      <c r="U2" s="27" t="inlineStr">
        <is>
          <t>Прибыль</t>
        </is>
      </c>
      <c r="V2" s="27" t="inlineStr">
        <is>
          <t>Оборот</t>
        </is>
      </c>
      <c r="W2" s="27" t="inlineStr">
        <is>
          <t>Прибыль</t>
        </is>
      </c>
      <c r="X2" s="27" t="inlineStr">
        <is>
          <t>Оборот</t>
        </is>
      </c>
      <c r="Y2" s="27" t="inlineStr">
        <is>
          <t>Прибыль</t>
        </is>
      </c>
      <c r="Z2" s="28" t="inlineStr">
        <is>
          <t>Оборот</t>
        </is>
      </c>
      <c r="AA2" s="28" t="inlineStr">
        <is>
          <t>Прибыль</t>
        </is>
      </c>
      <c r="AB2" s="28" t="inlineStr">
        <is>
          <t>Оборот</t>
        </is>
      </c>
      <c r="AC2" s="28" t="inlineStr">
        <is>
          <t>Прибыль</t>
        </is>
      </c>
      <c r="AD2" s="28" t="inlineStr">
        <is>
          <t>Оборот</t>
        </is>
      </c>
      <c r="AE2" s="28" t="inlineStr">
        <is>
          <t>Прибыль</t>
        </is>
      </c>
      <c r="AF2" s="28" t="inlineStr">
        <is>
          <t>Оборот</t>
        </is>
      </c>
      <c r="AG2" s="28" t="inlineStr">
        <is>
          <t>Прибыль</t>
        </is>
      </c>
      <c r="AH2" s="28" t="inlineStr">
        <is>
          <t>Оборот</t>
        </is>
      </c>
      <c r="AI2" s="28" t="inlineStr">
        <is>
          <t>Прибыль</t>
        </is>
      </c>
      <c r="AJ2" s="28" t="inlineStr">
        <is>
          <t>Оборот</t>
        </is>
      </c>
      <c r="AK2" s="28" t="inlineStr">
        <is>
          <t>Прибыль</t>
        </is>
      </c>
      <c r="AL2" s="28" t="inlineStr">
        <is>
          <t>Оборот</t>
        </is>
      </c>
      <c r="AM2" s="28" t="inlineStr">
        <is>
          <t>Прибыль</t>
        </is>
      </c>
      <c r="AN2" s="28" t="inlineStr">
        <is>
          <t>Оборот</t>
        </is>
      </c>
      <c r="AO2" s="28" t="inlineStr">
        <is>
          <t>Прибыль</t>
        </is>
      </c>
      <c r="AP2" s="28" t="inlineStr">
        <is>
          <t>Оборот</t>
        </is>
      </c>
      <c r="AQ2" s="28" t="inlineStr">
        <is>
          <t>Прибыль</t>
        </is>
      </c>
      <c r="AR2" s="28" t="inlineStr">
        <is>
          <t>Оборот</t>
        </is>
      </c>
      <c r="AS2" s="28" t="inlineStr">
        <is>
          <t>Прибыль</t>
        </is>
      </c>
      <c r="AT2" s="28" t="inlineStr">
        <is>
          <t>Оборот</t>
        </is>
      </c>
      <c r="AU2" s="28" t="inlineStr">
        <is>
          <t>Прибыль</t>
        </is>
      </c>
      <c r="AV2" s="28" t="inlineStr">
        <is>
          <t>Оборот</t>
        </is>
      </c>
      <c r="AW2" s="28" t="inlineStr">
        <is>
          <t>Прибыль</t>
        </is>
      </c>
    </row>
    <row r="3">
      <c r="A3" s="22" t="inlineStr">
        <is>
          <t>оборудование</t>
        </is>
      </c>
      <c r="B3" s="66" t="n">
        <v>300000</v>
      </c>
      <c r="C3" s="66" t="n">
        <v>28190</v>
      </c>
      <c r="D3" s="29" t="n">
        <v>120000</v>
      </c>
      <c r="E3" s="30">
        <f>D3*0.16</f>
        <v/>
      </c>
      <c r="F3" s="29" t="n">
        <v>79650</v>
      </c>
      <c r="G3" s="30">
        <f>F3*0.16</f>
        <v/>
      </c>
      <c r="H3" s="29" t="n">
        <v>120000</v>
      </c>
      <c r="I3" s="30">
        <f>H3*0.16</f>
        <v/>
      </c>
      <c r="J3" s="29" t="n">
        <v>51850</v>
      </c>
      <c r="K3" s="30">
        <f>J3*0.16</f>
        <v/>
      </c>
      <c r="L3" s="29" t="n">
        <v>40000</v>
      </c>
      <c r="M3" s="30">
        <f>L3*0.16</f>
        <v/>
      </c>
      <c r="N3" s="29" t="n">
        <v>65890</v>
      </c>
      <c r="O3" s="30">
        <f>N3*0.16</f>
        <v/>
      </c>
      <c r="P3" s="29" t="n">
        <v>70000</v>
      </c>
      <c r="Q3" s="30">
        <f>P3*0.16</f>
        <v/>
      </c>
      <c r="R3" s="29" t="n">
        <v>42540</v>
      </c>
      <c r="S3" s="30">
        <f>R3*0.16</f>
        <v/>
      </c>
      <c r="T3" s="29" t="n">
        <v>55000</v>
      </c>
      <c r="U3" s="30">
        <f>T3*0.16</f>
        <v/>
      </c>
      <c r="V3" s="29" t="n">
        <v>52330</v>
      </c>
      <c r="W3" s="30">
        <f>V3*0.16</f>
        <v/>
      </c>
      <c r="X3" s="29" t="n">
        <v>65000</v>
      </c>
      <c r="Y3" s="30">
        <f>X3*0.16</f>
        <v/>
      </c>
      <c r="Z3" s="31" t="n">
        <v>87559</v>
      </c>
      <c r="AA3" s="32">
        <f>Z3*0.16</f>
        <v/>
      </c>
      <c r="AB3" s="31" t="n">
        <v>100000</v>
      </c>
      <c r="AC3" s="32">
        <f>AB3*0.16</f>
        <v/>
      </c>
      <c r="AD3" s="31" t="n">
        <v>28190</v>
      </c>
      <c r="AE3" s="32">
        <f>AD3*0.16</f>
        <v/>
      </c>
      <c r="AF3" s="31" t="n">
        <v>100000</v>
      </c>
      <c r="AG3" s="32">
        <f>AF3*0.16</f>
        <v/>
      </c>
      <c r="AH3" s="31" t="n"/>
      <c r="AI3" s="32">
        <f>AH3*0.16</f>
        <v/>
      </c>
      <c r="AJ3" s="31" t="n"/>
      <c r="AK3" s="32">
        <f>AJ3*0.16</f>
        <v/>
      </c>
      <c r="AL3" s="31" t="n"/>
      <c r="AM3" s="32">
        <f>AL3*0.16</f>
        <v/>
      </c>
      <c r="AN3" s="31" t="n"/>
      <c r="AO3" s="32">
        <f>AN3*0.16</f>
        <v/>
      </c>
      <c r="AP3" s="31" t="n"/>
      <c r="AQ3" s="32">
        <f>AP3*0.16</f>
        <v/>
      </c>
      <c r="AR3" s="31" t="n"/>
      <c r="AS3" s="32">
        <f>AR3*0.16</f>
        <v/>
      </c>
      <c r="AT3" s="31" t="n"/>
      <c r="AU3" s="32">
        <f>AT3*0.16</f>
        <v/>
      </c>
      <c r="AV3" s="31" t="n"/>
      <c r="AW3" s="32">
        <f>AV3*0.16</f>
        <v/>
      </c>
    </row>
    <row r="4">
      <c r="A4" s="22" t="inlineStr">
        <is>
          <t>аксессуары</t>
        </is>
      </c>
      <c r="B4" s="66" t="n">
        <v>100000</v>
      </c>
      <c r="C4" s="66" t="n">
        <v>41603</v>
      </c>
      <c r="D4" s="33" t="n">
        <v>40000</v>
      </c>
      <c r="E4" s="34">
        <f>D4*0.45</f>
        <v/>
      </c>
      <c r="F4" s="33" t="n">
        <v>28698</v>
      </c>
      <c r="G4" s="34">
        <f>F4*0.45</f>
        <v/>
      </c>
      <c r="H4" s="33" t="n">
        <v>40000</v>
      </c>
      <c r="I4" s="34">
        <f>H4*0.45</f>
        <v/>
      </c>
      <c r="J4" s="33" t="n">
        <v>21344</v>
      </c>
      <c r="K4" s="34">
        <f>J4*0.45</f>
        <v/>
      </c>
      <c r="L4" s="33" t="n">
        <v>25000</v>
      </c>
      <c r="M4" s="34">
        <f>L4*0.45</f>
        <v/>
      </c>
      <c r="N4" s="33" t="n">
        <v>27886</v>
      </c>
      <c r="O4" s="34">
        <f>N4*0.45</f>
        <v/>
      </c>
      <c r="P4" s="33" t="n">
        <v>30000</v>
      </c>
      <c r="Q4" s="34">
        <f>P4*0.45</f>
        <v/>
      </c>
      <c r="R4" s="33" t="n">
        <v>19327</v>
      </c>
      <c r="S4" s="34">
        <f>R4*0.45</f>
        <v/>
      </c>
      <c r="T4" s="33" t="n">
        <v>25000</v>
      </c>
      <c r="U4" s="34">
        <f>T4*0.45</f>
        <v/>
      </c>
      <c r="V4" s="33" t="n">
        <v>28018</v>
      </c>
      <c r="W4" s="34">
        <f>V4*0.45</f>
        <v/>
      </c>
      <c r="X4" s="33" t="n">
        <v>25000</v>
      </c>
      <c r="Y4" s="34">
        <f>X4*0.45</f>
        <v/>
      </c>
      <c r="Z4" s="35" t="n">
        <v>24193</v>
      </c>
      <c r="AA4" s="36">
        <f>Z4*0.45</f>
        <v/>
      </c>
      <c r="AB4" s="35" t="n">
        <v>25000</v>
      </c>
      <c r="AC4" s="36">
        <f>AB4*0.45</f>
        <v/>
      </c>
      <c r="AD4" s="35" t="n">
        <v>41603</v>
      </c>
      <c r="AE4" s="36">
        <f>AD4*0.45</f>
        <v/>
      </c>
      <c r="AF4" s="35" t="n">
        <v>49923.6</v>
      </c>
      <c r="AG4" s="36">
        <f>AF4*0.45</f>
        <v/>
      </c>
      <c r="AH4" s="35" t="n"/>
      <c r="AI4" s="36">
        <f>AH4*0.45</f>
        <v/>
      </c>
      <c r="AJ4" s="35" t="n"/>
      <c r="AK4" s="36">
        <f>AJ4*0.45</f>
        <v/>
      </c>
      <c r="AL4" s="35" t="n"/>
      <c r="AM4" s="36">
        <f>AL4*0.45</f>
        <v/>
      </c>
      <c r="AN4" s="35" t="n"/>
      <c r="AO4" s="36">
        <f>AN4*0.45</f>
        <v/>
      </c>
      <c r="AP4" s="35" t="n"/>
      <c r="AQ4" s="36">
        <f>AP4*0.45</f>
        <v/>
      </c>
      <c r="AR4" s="35" t="n"/>
      <c r="AS4" s="36">
        <f>AR4*0.45</f>
        <v/>
      </c>
      <c r="AT4" s="35" t="n"/>
      <c r="AU4" s="36">
        <f>AT4*0.45</f>
        <v/>
      </c>
      <c r="AV4" s="35" t="n"/>
      <c r="AW4" s="36">
        <f>AV4*0.45</f>
        <v/>
      </c>
    </row>
    <row r="5">
      <c r="A5" s="22" t="inlineStr">
        <is>
          <t>СИМ Yota голос</t>
        </is>
      </c>
      <c r="B5" s="77" t="n">
        <v>250</v>
      </c>
      <c r="C5" s="66" t="n">
        <v>83</v>
      </c>
      <c r="D5" s="33" t="n">
        <v>130</v>
      </c>
      <c r="E5" s="34">
        <f>D5*1293</f>
        <v/>
      </c>
      <c r="F5" s="33" t="n">
        <v>85</v>
      </c>
      <c r="G5" s="34">
        <f>F5*1293</f>
        <v/>
      </c>
      <c r="H5" s="33" t="n">
        <v>110</v>
      </c>
      <c r="I5" s="34">
        <f>H5*1293</f>
        <v/>
      </c>
      <c r="J5" s="33" t="n">
        <v>105</v>
      </c>
      <c r="K5" s="34">
        <f>J5*1293</f>
        <v/>
      </c>
      <c r="L5" s="33" t="n">
        <v>80</v>
      </c>
      <c r="M5" s="34">
        <f>L5*1293</f>
        <v/>
      </c>
      <c r="N5" s="33" t="n">
        <v>133</v>
      </c>
      <c r="O5" s="34">
        <f>N5*1293</f>
        <v/>
      </c>
      <c r="P5" s="33" t="n">
        <v>160</v>
      </c>
      <c r="Q5" s="34">
        <f>P5*1293</f>
        <v/>
      </c>
      <c r="R5" s="33" t="n">
        <v>75</v>
      </c>
      <c r="S5" s="34">
        <f>R5*1293</f>
        <v/>
      </c>
      <c r="T5" s="33" t="n">
        <v>120</v>
      </c>
      <c r="U5" s="34">
        <f>T5*1293</f>
        <v/>
      </c>
      <c r="V5" s="33" t="n">
        <v>101</v>
      </c>
      <c r="W5" s="34">
        <f>V5*1293</f>
        <v/>
      </c>
      <c r="X5" s="33" t="n">
        <v>120</v>
      </c>
      <c r="Y5" s="34">
        <f>X5*1293</f>
        <v/>
      </c>
      <c r="Z5" s="35" t="n">
        <v>89</v>
      </c>
      <c r="AA5" s="36">
        <f>Z5*1293</f>
        <v/>
      </c>
      <c r="AB5" s="35" t="n">
        <v>120</v>
      </c>
      <c r="AC5" s="36">
        <f>AB5*1293</f>
        <v/>
      </c>
      <c r="AD5" s="35" t="n">
        <v>83</v>
      </c>
      <c r="AE5" s="36">
        <f>AD5*1293</f>
        <v/>
      </c>
      <c r="AF5" s="35" t="n">
        <v>120</v>
      </c>
      <c r="AG5" s="36">
        <f>AF5*1293</f>
        <v/>
      </c>
      <c r="AH5" s="35" t="n"/>
      <c r="AI5" s="36">
        <f>AH5*1293</f>
        <v/>
      </c>
      <c r="AJ5" s="35" t="n"/>
      <c r="AK5" s="36">
        <f>AJ5*1293</f>
        <v/>
      </c>
      <c r="AL5" s="35" t="n"/>
      <c r="AM5" s="36">
        <f>AL5*1293</f>
        <v/>
      </c>
      <c r="AN5" s="35" t="n"/>
      <c r="AO5" s="36">
        <f>AN5*1293</f>
        <v/>
      </c>
      <c r="AP5" s="35" t="n"/>
      <c r="AQ5" s="36">
        <f>AP5*1293</f>
        <v/>
      </c>
      <c r="AR5" s="35" t="n"/>
      <c r="AS5" s="36">
        <f>AR5*1293</f>
        <v/>
      </c>
      <c r="AT5" s="35" t="n"/>
      <c r="AU5" s="36">
        <f>AT5*1293</f>
        <v/>
      </c>
      <c r="AV5" s="35" t="n"/>
      <c r="AW5" s="36">
        <f>AV5*1293</f>
        <v/>
      </c>
    </row>
    <row r="6">
      <c r="A6" s="22" t="inlineStr">
        <is>
          <t>СИМ Yota дата</t>
        </is>
      </c>
      <c r="B6" s="66" t="n">
        <v>50</v>
      </c>
      <c r="C6" s="66" t="n">
        <v>16</v>
      </c>
      <c r="D6" s="33" t="n">
        <v>30</v>
      </c>
      <c r="E6" s="34">
        <f>D6*1058</f>
        <v/>
      </c>
      <c r="F6" s="33" t="n">
        <v>17</v>
      </c>
      <c r="G6" s="34">
        <f>F6*1058</f>
        <v/>
      </c>
      <c r="H6" s="33" t="n">
        <v>30</v>
      </c>
      <c r="I6" s="34">
        <f>H6*1058</f>
        <v/>
      </c>
      <c r="J6" s="33" t="n">
        <v>16</v>
      </c>
      <c r="K6" s="34">
        <f>J6*1058</f>
        <v/>
      </c>
      <c r="L6" s="33" t="n">
        <v>25</v>
      </c>
      <c r="M6" s="34">
        <f>L6*1058</f>
        <v/>
      </c>
      <c r="N6" s="33" t="n">
        <v>20</v>
      </c>
      <c r="O6" s="34">
        <f>N6*1058</f>
        <v/>
      </c>
      <c r="P6" s="33" t="n">
        <v>27</v>
      </c>
      <c r="Q6" s="34">
        <f>P6*1058</f>
        <v/>
      </c>
      <c r="R6" s="33" t="n">
        <v>11</v>
      </c>
      <c r="S6" s="34">
        <f>R6*1058</f>
        <v/>
      </c>
      <c r="T6" s="33" t="n">
        <v>25</v>
      </c>
      <c r="U6" s="34">
        <f>T6*1058</f>
        <v/>
      </c>
      <c r="V6" s="33" t="n">
        <v>24</v>
      </c>
      <c r="W6" s="34">
        <f>V6*1058</f>
        <v/>
      </c>
      <c r="X6" s="33" t="n">
        <v>35</v>
      </c>
      <c r="Y6" s="34">
        <f>X6*1058</f>
        <v/>
      </c>
      <c r="Z6" s="35" t="n">
        <v>24</v>
      </c>
      <c r="AA6" s="36">
        <f>Z6*1058</f>
        <v/>
      </c>
      <c r="AB6" s="35" t="n">
        <v>35</v>
      </c>
      <c r="AC6" s="36">
        <f>AB6*1058</f>
        <v/>
      </c>
      <c r="AD6" s="35" t="n">
        <v>16</v>
      </c>
      <c r="AE6" s="36">
        <f>AD6*1058</f>
        <v/>
      </c>
      <c r="AF6" s="35" t="n">
        <v>35</v>
      </c>
      <c r="AG6" s="36">
        <f>AF6*1058</f>
        <v/>
      </c>
      <c r="AH6" s="35" t="n"/>
      <c r="AI6" s="36">
        <f>AH6*1058</f>
        <v/>
      </c>
      <c r="AJ6" s="35" t="n"/>
      <c r="AK6" s="36">
        <f>AJ6*1058</f>
        <v/>
      </c>
      <c r="AL6" s="35" t="n"/>
      <c r="AM6" s="36">
        <f>AL6*1058</f>
        <v/>
      </c>
      <c r="AN6" s="35" t="n"/>
      <c r="AO6" s="36">
        <f>AN6*1058</f>
        <v/>
      </c>
      <c r="AP6" s="35" t="n"/>
      <c r="AQ6" s="36">
        <f>AP6*1058</f>
        <v/>
      </c>
      <c r="AR6" s="35" t="n"/>
      <c r="AS6" s="36">
        <f>AR6*1058</f>
        <v/>
      </c>
      <c r="AT6" s="35" t="n"/>
      <c r="AU6" s="36">
        <f>AT6*1058</f>
        <v/>
      </c>
      <c r="AV6" s="35" t="n"/>
      <c r="AW6" s="36">
        <f>AV6*1058</f>
        <v/>
      </c>
    </row>
    <row r="7">
      <c r="A7" s="22" t="inlineStr">
        <is>
          <t>Услуги</t>
        </is>
      </c>
      <c r="B7" s="66" t="n">
        <v>30000</v>
      </c>
      <c r="C7" s="66" t="n">
        <v>5413</v>
      </c>
      <c r="D7" s="33" t="n">
        <v>12000</v>
      </c>
      <c r="E7" s="34">
        <f>D7*0.5</f>
        <v/>
      </c>
      <c r="F7" s="33" t="n">
        <v>4533</v>
      </c>
      <c r="G7" s="34">
        <f>F7*0.5</f>
        <v/>
      </c>
      <c r="H7" s="33" t="n">
        <v>12000</v>
      </c>
      <c r="I7" s="34">
        <f>H7*0.5</f>
        <v/>
      </c>
      <c r="J7" s="33" t="n">
        <v>6607</v>
      </c>
      <c r="K7" s="34">
        <f>J7*0.5</f>
        <v/>
      </c>
      <c r="L7" s="33" t="n">
        <v>12000</v>
      </c>
      <c r="M7" s="34">
        <f>L7*0.5</f>
        <v/>
      </c>
      <c r="N7" s="33" t="n">
        <v>5927</v>
      </c>
      <c r="O7" s="34">
        <f>N7*0.5</f>
        <v/>
      </c>
      <c r="P7" s="33" t="n">
        <v>12000</v>
      </c>
      <c r="Q7" s="34">
        <f>P7*0.5</f>
        <v/>
      </c>
      <c r="R7" s="33" t="n">
        <v>5875</v>
      </c>
      <c r="S7" s="34">
        <f>R7*0.5</f>
        <v/>
      </c>
      <c r="T7" s="33" t="n">
        <v>12000</v>
      </c>
      <c r="U7" s="34">
        <f>T7*0.5</f>
        <v/>
      </c>
      <c r="V7" s="33" t="n">
        <v>6571</v>
      </c>
      <c r="W7" s="34">
        <f>V7*0.5</f>
        <v/>
      </c>
      <c r="X7" s="33" t="n">
        <v>12000</v>
      </c>
      <c r="Y7" s="34">
        <f>X7*0.5</f>
        <v/>
      </c>
      <c r="Z7" s="35" t="n">
        <v>6820</v>
      </c>
      <c r="AA7" s="36">
        <f>Z7*0.5</f>
        <v/>
      </c>
      <c r="AB7" s="35" t="n">
        <v>12000</v>
      </c>
      <c r="AC7" s="36">
        <f>AB7*0.5</f>
        <v/>
      </c>
      <c r="AD7" s="35" t="n">
        <v>5413</v>
      </c>
      <c r="AE7" s="36">
        <f>AD7*0.5</f>
        <v/>
      </c>
      <c r="AF7" s="35" t="n">
        <v>12000</v>
      </c>
      <c r="AG7" s="36">
        <f>AF7*0.5</f>
        <v/>
      </c>
      <c r="AH7" s="35" t="n"/>
      <c r="AI7" s="36">
        <f>AH7*0.5</f>
        <v/>
      </c>
      <c r="AJ7" s="35" t="n"/>
      <c r="AK7" s="36">
        <f>AJ7*0.5</f>
        <v/>
      </c>
      <c r="AL7" s="35" t="n"/>
      <c r="AM7" s="36">
        <f>AL7*0.5</f>
        <v/>
      </c>
      <c r="AN7" s="35" t="n"/>
      <c r="AO7" s="36">
        <f>AN7*0.5</f>
        <v/>
      </c>
      <c r="AP7" s="35" t="n"/>
      <c r="AQ7" s="36">
        <f>AP7*0.5</f>
        <v/>
      </c>
      <c r="AR7" s="35" t="n"/>
      <c r="AS7" s="36">
        <f>AR7*0.5</f>
        <v/>
      </c>
      <c r="AT7" s="35" t="n"/>
      <c r="AU7" s="36">
        <f>AT7*0.5</f>
        <v/>
      </c>
      <c r="AV7" s="35" t="n"/>
      <c r="AW7" s="36">
        <f>AV7*0.5</f>
        <v/>
      </c>
    </row>
    <row r="8">
      <c r="A8" s="22" t="inlineStr">
        <is>
          <t>Компенсация оператора</t>
        </is>
      </c>
      <c r="B8" s="66" t="n"/>
      <c r="C8" s="66" t="n">
        <v>25423</v>
      </c>
      <c r="D8" s="33" t="n"/>
      <c r="E8" s="34" t="n">
        <v>0</v>
      </c>
      <c r="F8" s="33" t="n"/>
      <c r="G8" s="34" t="n">
        <v>0</v>
      </c>
      <c r="H8" s="33" t="n"/>
      <c r="I8" s="34" t="n">
        <v>0</v>
      </c>
      <c r="J8" s="33" t="n"/>
      <c r="K8" s="34" t="n">
        <v>0</v>
      </c>
      <c r="L8" s="33" t="n"/>
      <c r="M8" s="34" t="n">
        <v>100000</v>
      </c>
      <c r="N8" s="33" t="n"/>
      <c r="O8" s="34" t="n">
        <v>100000</v>
      </c>
      <c r="P8" s="33" t="n"/>
      <c r="Q8" s="34" t="n">
        <v>100000</v>
      </c>
      <c r="R8" s="33" t="n"/>
      <c r="S8" s="34" t="n">
        <v>100000</v>
      </c>
      <c r="T8" s="33" t="n"/>
      <c r="U8" s="34" t="n">
        <v>100000</v>
      </c>
      <c r="V8" s="33" t="n"/>
      <c r="W8" s="34" t="n">
        <v>100000</v>
      </c>
      <c r="X8" s="33" t="n"/>
      <c r="Y8" s="34" t="n">
        <v>100000</v>
      </c>
      <c r="Z8" s="35" t="n"/>
      <c r="AA8" s="36" t="n">
        <v>100000</v>
      </c>
      <c r="AB8" s="35" t="n"/>
      <c r="AC8" s="36" t="n">
        <v>100000</v>
      </c>
      <c r="AD8" s="35" t="n"/>
      <c r="AE8" s="36" t="n">
        <v>100000</v>
      </c>
      <c r="AF8" s="35" t="n"/>
      <c r="AG8" s="36" t="n">
        <v>100000</v>
      </c>
      <c r="AH8" s="35" t="n"/>
      <c r="AI8" s="36" t="n">
        <v>100000</v>
      </c>
      <c r="AJ8" s="35" t="n"/>
      <c r="AK8" s="36" t="n">
        <v>100000</v>
      </c>
      <c r="AL8" s="35" t="n"/>
      <c r="AM8" s="36" t="n">
        <v>100000</v>
      </c>
      <c r="AN8" s="35" t="n"/>
      <c r="AO8" s="36" t="n">
        <v>100000</v>
      </c>
      <c r="AP8" s="35" t="n"/>
      <c r="AQ8" s="36" t="n">
        <v>100000</v>
      </c>
      <c r="AR8" s="35" t="n"/>
      <c r="AS8" s="36" t="n">
        <v>100000</v>
      </c>
      <c r="AT8" s="35" t="n"/>
      <c r="AU8" s="36" t="n">
        <v>100000</v>
      </c>
      <c r="AV8" s="35" t="n"/>
      <c r="AW8" s="36" t="n">
        <v>100000</v>
      </c>
    </row>
    <row r="9" ht="15.75" customHeight="1" s="101" thickBot="1">
      <c r="A9" s="23" t="inlineStr">
        <is>
          <t>Доход, руб.</t>
        </is>
      </c>
      <c r="B9" s="68" t="n"/>
      <c r="C9" s="68">
        <f>SUM(C3:C8)</f>
        <v/>
      </c>
      <c r="D9" s="37" t="n"/>
      <c r="E9" s="38">
        <f>SUM(E3:E8)</f>
        <v/>
      </c>
      <c r="F9" s="37" t="n"/>
      <c r="G9" s="38">
        <f>SUM(G3:G8)</f>
        <v/>
      </c>
      <c r="H9" s="37" t="n"/>
      <c r="I9" s="38">
        <f>SUM(I3:I8)</f>
        <v/>
      </c>
      <c r="J9" s="37" t="n"/>
      <c r="K9" s="38">
        <f>SUM(K3:K8)</f>
        <v/>
      </c>
      <c r="L9" s="37" t="n"/>
      <c r="M9" s="38">
        <f>SUM(M3:M8)</f>
        <v/>
      </c>
      <c r="N9" s="39" t="n"/>
      <c r="O9" s="40">
        <f>SUM(O3:O8)</f>
        <v/>
      </c>
      <c r="P9" s="39" t="n"/>
      <c r="Q9" s="40">
        <f>SUM(Q3:Q8)</f>
        <v/>
      </c>
      <c r="R9" s="39" t="n"/>
      <c r="S9" s="40">
        <f>SUM(S3:S8)</f>
        <v/>
      </c>
      <c r="T9" s="39" t="n"/>
      <c r="U9" s="40">
        <f>SUM(U3:U8)</f>
        <v/>
      </c>
      <c r="V9" s="39" t="n"/>
      <c r="W9" s="40">
        <f>SUM(W3:W8)</f>
        <v/>
      </c>
      <c r="X9" s="39" t="n"/>
      <c r="Y9" s="40">
        <f>SUM(Y3:Y8)</f>
        <v/>
      </c>
      <c r="Z9" s="39" t="n"/>
      <c r="AA9" s="40">
        <f>SUM(AA3:AA8)</f>
        <v/>
      </c>
      <c r="AB9" s="39" t="n"/>
      <c r="AC9" s="40">
        <f>SUM(AC3:AC8)</f>
        <v/>
      </c>
      <c r="AD9" s="39" t="n"/>
      <c r="AE9" s="40">
        <f>SUM(AE3:AE8)</f>
        <v/>
      </c>
      <c r="AF9" s="39" t="n"/>
      <c r="AG9" s="40">
        <f>SUM(AG3:AG8)</f>
        <v/>
      </c>
      <c r="AH9" s="39" t="n"/>
      <c r="AI9" s="40">
        <f>SUM(AI3:AI8)</f>
        <v/>
      </c>
      <c r="AJ9" s="39" t="n"/>
      <c r="AK9" s="40">
        <f>SUM(AK3:AK8)</f>
        <v/>
      </c>
      <c r="AL9" s="39" t="n"/>
      <c r="AM9" s="40">
        <f>SUM(AM3:AM8)</f>
        <v/>
      </c>
      <c r="AN9" s="39" t="n"/>
      <c r="AO9" s="40">
        <f>SUM(AO3:AO8)</f>
        <v/>
      </c>
      <c r="AP9" s="39" t="n"/>
      <c r="AQ9" s="40">
        <f>SUM(AQ3:AQ8)</f>
        <v/>
      </c>
      <c r="AR9" s="39" t="n"/>
      <c r="AS9" s="40">
        <f>SUM(AS3:AS8)</f>
        <v/>
      </c>
      <c r="AT9" s="39" t="n"/>
      <c r="AU9" s="40">
        <f>SUM(AU3:AU8)</f>
        <v/>
      </c>
      <c r="AV9" s="39" t="n"/>
      <c r="AW9" s="40">
        <f>SUM(AW3:AW8)</f>
        <v/>
      </c>
    </row>
    <row r="10" ht="15.75" customHeight="1" s="101" thickBot="1">
      <c r="A10" s="15" t="inlineStr">
        <is>
          <t>Расходы руб.</t>
        </is>
      </c>
      <c r="B10" s="80" t="n"/>
      <c r="C10" s="81">
        <f>SUM(C11:C21)</f>
        <v/>
      </c>
      <c r="D10" s="41" t="n">
        <v>90000</v>
      </c>
      <c r="E10" s="42">
        <f>SUM(E11:E21)</f>
        <v/>
      </c>
      <c r="F10" s="41" t="n">
        <v>90000</v>
      </c>
      <c r="G10" s="42">
        <f>SUM(G11:G21)</f>
        <v/>
      </c>
      <c r="H10" s="41" t="n">
        <v>90000</v>
      </c>
      <c r="I10" s="42">
        <f>SUM(I11:I21)</f>
        <v/>
      </c>
      <c r="J10" s="41" t="n">
        <v>90000</v>
      </c>
      <c r="K10" s="42">
        <f>SUM(K11:K21)</f>
        <v/>
      </c>
      <c r="L10" s="41" t="n">
        <v>90000</v>
      </c>
      <c r="M10" s="42">
        <f>SUM(M11:M21)</f>
        <v/>
      </c>
      <c r="N10" s="41" t="n">
        <v>90000</v>
      </c>
      <c r="O10" s="42">
        <f>SUM(O11:O21)</f>
        <v/>
      </c>
      <c r="P10" s="41" t="n">
        <v>90000</v>
      </c>
      <c r="Q10" s="42">
        <f>SUM(Q11:Q21)</f>
        <v/>
      </c>
      <c r="R10" s="41" t="n">
        <v>90000</v>
      </c>
      <c r="S10" s="42">
        <f>SUM(S11:S21)</f>
        <v/>
      </c>
      <c r="T10" s="41" t="n">
        <v>90000</v>
      </c>
      <c r="U10" s="42">
        <f>SUM(U11:U21)</f>
        <v/>
      </c>
      <c r="V10" s="41" t="n">
        <v>90000</v>
      </c>
      <c r="W10" s="42">
        <f>SUM(W11:W21)</f>
        <v/>
      </c>
      <c r="X10" s="41" t="n">
        <v>90000</v>
      </c>
      <c r="Y10" s="42">
        <f>SUM(Y11:Y21)</f>
        <v/>
      </c>
      <c r="Z10" s="41" t="n">
        <v>90000</v>
      </c>
      <c r="AA10" s="42">
        <f>SUM(AA11:AA21)</f>
        <v/>
      </c>
      <c r="AB10" s="41" t="n">
        <v>90000</v>
      </c>
      <c r="AC10" s="42">
        <f>SUM(AC11:AC21)</f>
        <v/>
      </c>
      <c r="AD10" s="41" t="n">
        <v>90000</v>
      </c>
      <c r="AE10" s="42">
        <f>SUM(AE11:AE21)</f>
        <v/>
      </c>
      <c r="AF10" s="41" t="n">
        <v>90000</v>
      </c>
      <c r="AG10" s="42">
        <f>SUM(AG11:AG21)</f>
        <v/>
      </c>
      <c r="AH10" s="41" t="n">
        <v>90000</v>
      </c>
      <c r="AI10" s="42">
        <f>SUM(AI11:AI21)</f>
        <v/>
      </c>
      <c r="AJ10" s="41" t="n">
        <v>90000</v>
      </c>
      <c r="AK10" s="42">
        <f>SUM(AK11:AK21)</f>
        <v/>
      </c>
      <c r="AL10" s="41" t="n">
        <v>90000</v>
      </c>
      <c r="AM10" s="42">
        <f>SUM(AM11:AM21)</f>
        <v/>
      </c>
      <c r="AN10" s="41" t="n">
        <v>90000</v>
      </c>
      <c r="AO10" s="42">
        <f>SUM(AO11:AO21)</f>
        <v/>
      </c>
      <c r="AP10" s="41" t="n">
        <v>90000</v>
      </c>
      <c r="AQ10" s="42">
        <f>SUM(AQ11:AQ21)</f>
        <v/>
      </c>
      <c r="AR10" s="41" t="n">
        <v>90000</v>
      </c>
      <c r="AS10" s="42">
        <f>SUM(AS11:AS21)</f>
        <v/>
      </c>
      <c r="AT10" s="41" t="n">
        <v>90000</v>
      </c>
      <c r="AU10" s="42">
        <f>SUM(AU11:AU21)</f>
        <v/>
      </c>
      <c r="AV10" s="41" t="n">
        <v>90000</v>
      </c>
      <c r="AW10" s="42">
        <f>SUM(AW11:AW21)</f>
        <v/>
      </c>
    </row>
    <row r="11">
      <c r="A11" s="43" t="inlineStr">
        <is>
          <t>Аренда</t>
        </is>
      </c>
      <c r="B11" s="72" t="n"/>
      <c r="C11" s="72" t="n">
        <v>90000</v>
      </c>
      <c r="D11" s="44" t="n"/>
      <c r="E11" s="45" t="n">
        <v>67000</v>
      </c>
      <c r="F11" s="44" t="n"/>
      <c r="G11" s="45" t="n">
        <v>67000</v>
      </c>
      <c r="H11" s="44" t="n"/>
      <c r="I11" s="45" t="n">
        <v>67000</v>
      </c>
      <c r="J11" s="44" t="n"/>
      <c r="K11" s="45" t="n">
        <v>67000</v>
      </c>
      <c r="L11" s="44" t="n"/>
      <c r="M11" s="45" t="n">
        <v>67000</v>
      </c>
      <c r="N11" s="29" t="n"/>
      <c r="O11" s="30" t="n">
        <v>67000</v>
      </c>
      <c r="P11" s="29" t="n"/>
      <c r="Q11" s="30" t="n">
        <v>67000</v>
      </c>
      <c r="R11" s="29" t="n"/>
      <c r="S11" s="30" t="n">
        <v>67000</v>
      </c>
      <c r="T11" s="29" t="n"/>
      <c r="U11" s="30" t="n">
        <v>67000</v>
      </c>
      <c r="V11" s="29" t="n"/>
      <c r="W11" s="30" t="n">
        <v>67000</v>
      </c>
      <c r="X11" s="29" t="n"/>
      <c r="Y11" s="30" t="n">
        <v>67000</v>
      </c>
      <c r="Z11" s="31" t="n"/>
      <c r="AA11" s="32" t="n">
        <v>67000</v>
      </c>
      <c r="AB11" s="31" t="n"/>
      <c r="AC11" s="32" t="n">
        <v>67000</v>
      </c>
      <c r="AD11" s="31" t="n"/>
      <c r="AE11" s="32" t="n">
        <v>67000</v>
      </c>
      <c r="AF11" s="31" t="n"/>
      <c r="AG11" s="32" t="n">
        <v>67000</v>
      </c>
      <c r="AH11" s="31" t="n"/>
      <c r="AI11" s="32" t="n">
        <v>67000</v>
      </c>
      <c r="AJ11" s="31" t="n"/>
      <c r="AK11" s="32" t="n">
        <v>67000</v>
      </c>
      <c r="AL11" s="31" t="n"/>
      <c r="AM11" s="32" t="n">
        <v>67000</v>
      </c>
      <c r="AN11" s="31" t="n"/>
      <c r="AO11" s="32" t="n">
        <v>67000</v>
      </c>
      <c r="AP11" s="31" t="n"/>
      <c r="AQ11" s="32" t="n">
        <v>67000</v>
      </c>
      <c r="AR11" s="31" t="n"/>
      <c r="AS11" s="32" t="n">
        <v>67000</v>
      </c>
      <c r="AT11" s="31" t="n"/>
      <c r="AU11" s="32" t="n">
        <v>67000</v>
      </c>
      <c r="AV11" s="31" t="n"/>
      <c r="AW11" s="32" t="n">
        <v>67000</v>
      </c>
    </row>
    <row r="12">
      <c r="A12" s="24" t="inlineStr">
        <is>
          <t>ЗП продавцов</t>
        </is>
      </c>
      <c r="B12" s="84" t="n"/>
      <c r="C12" s="84" t="n"/>
      <c r="D12" s="33" t="n"/>
      <c r="E12" s="34">
        <f>500*30+D3*2%+D4*20%+D5*180+D6*100+D7*50%</f>
        <v/>
      </c>
      <c r="F12" s="33" t="n"/>
      <c r="G12" s="34" t="n">
        <v>41320</v>
      </c>
      <c r="H12" s="33" t="n"/>
      <c r="I12" s="34">
        <f>500*30+H3*2%+H4*20%+H5*180+H6*100+H7*50%</f>
        <v/>
      </c>
      <c r="J12" s="33" t="n"/>
      <c r="K12" s="34" t="n">
        <v>51904</v>
      </c>
      <c r="L12" s="33" t="n"/>
      <c r="M12" s="34">
        <f>1000*30+L3*2%+L4*20%+L5*180+L6*100+L7*50%</f>
        <v/>
      </c>
      <c r="N12" s="33" t="n"/>
      <c r="O12" s="34" t="n">
        <v>75449</v>
      </c>
      <c r="P12" s="33" t="n"/>
      <c r="Q12" s="34">
        <f>1000*30+P3*2%+P4*20%+P5*180+P6*100+P7*50%</f>
        <v/>
      </c>
      <c r="R12" s="33" t="n"/>
      <c r="S12" s="34" t="n">
        <v>56207</v>
      </c>
      <c r="T12" s="33" t="n"/>
      <c r="U12" s="34">
        <f>1000*30+T3*2%+T4*20%+T5*180+T6*100+T7*50%</f>
        <v/>
      </c>
      <c r="V12" s="33" t="n"/>
      <c r="W12" s="34" t="n">
        <v>70083</v>
      </c>
      <c r="X12" s="33" t="n"/>
      <c r="Y12" s="34">
        <f>1000*30+X3*2%+X4*20%+X5*180+X6*100+X7*50%</f>
        <v/>
      </c>
      <c r="Z12" s="35" t="n"/>
      <c r="AA12" s="36" t="n">
        <v>59788</v>
      </c>
      <c r="AB12" s="35" t="n"/>
      <c r="AC12" s="36">
        <f>1000*30+AB3*2%+AB4*20%+AB5*180+AB6*100+AB7*50%</f>
        <v/>
      </c>
      <c r="AD12" s="35" t="n"/>
      <c r="AE12" s="36">
        <f>1000*30+AD3*2%+AD4*20%+AD5*180+AD6*100+AD7*50%</f>
        <v/>
      </c>
      <c r="AF12" s="35" t="n"/>
      <c r="AG12" s="36">
        <f>1000*30+AF3*2%+AF4*20%+AF5*180+AF6*100+AF7*50%</f>
        <v/>
      </c>
      <c r="AH12" s="35" t="n"/>
      <c r="AI12" s="36">
        <f>1000*30+AH3*2%+AH4*20%+AH5*180+AH6*100+AH7*50%</f>
        <v/>
      </c>
      <c r="AJ12" s="35" t="n"/>
      <c r="AK12" s="36">
        <f>1000*30+AJ3*2%+AJ4*20%+AJ5*180+AJ6*100+AJ7*50%</f>
        <v/>
      </c>
      <c r="AL12" s="35" t="n"/>
      <c r="AM12" s="36">
        <f>1000*30+AL3*2%+AL4*20%+AL5*180+AL6*100+AL7*50%</f>
        <v/>
      </c>
      <c r="AN12" s="35" t="n"/>
      <c r="AO12" s="36">
        <f>1000*30+AN3*2%+AN4*20%+AN5*180+AN6*100+AN7*50%</f>
        <v/>
      </c>
      <c r="AP12" s="35" t="n"/>
      <c r="AQ12" s="36">
        <f>1000*30+AP3*2%+AP4*20%+AP5*180+AP6*100+AP7*50%</f>
        <v/>
      </c>
      <c r="AR12" s="35" t="n"/>
      <c r="AS12" s="36">
        <f>1000*30+AR3*2%+AR4*20%+AR5*180+AR6*100+AR7*50%</f>
        <v/>
      </c>
      <c r="AT12" s="35" t="n"/>
      <c r="AU12" s="36">
        <f>1000*30+AT3*2%+AT4*20%+AT5*180+AT6*100+AT7*50%</f>
        <v/>
      </c>
      <c r="AV12" s="35" t="n"/>
      <c r="AW12" s="36">
        <f>1000*30+AV3*2%+AV4*20%+AV5*180+AV6*100+AV7*50%</f>
        <v/>
      </c>
    </row>
    <row r="13">
      <c r="A13" s="24" t="inlineStr">
        <is>
          <t>Коммунальные расходы</t>
        </is>
      </c>
      <c r="B13" s="77" t="n"/>
      <c r="C13" s="77" t="n">
        <v>500</v>
      </c>
      <c r="D13" s="33" t="n"/>
      <c r="E13" s="34" t="n">
        <v>500</v>
      </c>
      <c r="F13" s="33" t="n"/>
      <c r="G13" s="34" t="n">
        <v>500</v>
      </c>
      <c r="H13" s="33" t="n"/>
      <c r="I13" s="34" t="n">
        <v>500</v>
      </c>
      <c r="J13" s="33" t="n"/>
      <c r="K13" s="34" t="n">
        <v>500</v>
      </c>
      <c r="L13" s="33" t="n"/>
      <c r="M13" s="34" t="n">
        <v>500</v>
      </c>
      <c r="N13" s="33" t="n"/>
      <c r="O13" s="34" t="n">
        <v>500</v>
      </c>
      <c r="P13" s="33" t="n"/>
      <c r="Q13" s="34" t="n">
        <v>500</v>
      </c>
      <c r="R13" s="33" t="n"/>
      <c r="S13" s="34" t="n">
        <v>500</v>
      </c>
      <c r="T13" s="33" t="n"/>
      <c r="U13" s="34" t="n">
        <v>500</v>
      </c>
      <c r="V13" s="33" t="n"/>
      <c r="W13" s="34" t="n">
        <v>500</v>
      </c>
      <c r="X13" s="33" t="n"/>
      <c r="Y13" s="34" t="n">
        <v>500</v>
      </c>
      <c r="Z13" s="35" t="n"/>
      <c r="AA13" s="36" t="n">
        <v>500</v>
      </c>
      <c r="AB13" s="35" t="n"/>
      <c r="AC13" s="36" t="n">
        <v>500</v>
      </c>
      <c r="AD13" s="35" t="n"/>
      <c r="AE13" s="36" t="n">
        <v>500</v>
      </c>
      <c r="AF13" s="35" t="n"/>
      <c r="AG13" s="36" t="n">
        <v>500</v>
      </c>
      <c r="AH13" s="35" t="n"/>
      <c r="AI13" s="36" t="n">
        <v>500</v>
      </c>
      <c r="AJ13" s="35" t="n"/>
      <c r="AK13" s="36" t="n">
        <v>500</v>
      </c>
      <c r="AL13" s="35" t="n"/>
      <c r="AM13" s="36" t="n">
        <v>500</v>
      </c>
      <c r="AN13" s="35" t="n"/>
      <c r="AO13" s="36" t="n">
        <v>500</v>
      </c>
      <c r="AP13" s="35" t="n"/>
      <c r="AQ13" s="36" t="n">
        <v>500</v>
      </c>
      <c r="AR13" s="35" t="n"/>
      <c r="AS13" s="36" t="n">
        <v>500</v>
      </c>
      <c r="AT13" s="35" t="n"/>
      <c r="AU13" s="36" t="n">
        <v>500</v>
      </c>
      <c r="AV13" s="35" t="n"/>
      <c r="AW13" s="36" t="n">
        <v>500</v>
      </c>
    </row>
    <row r="14">
      <c r="A14" s="24" t="inlineStr">
        <is>
          <t>Охрана и безопасность</t>
        </is>
      </c>
      <c r="B14" s="77" t="n"/>
      <c r="C14" s="77" t="n">
        <v>3050</v>
      </c>
      <c r="D14" s="33" t="n"/>
      <c r="E14" s="34" t="n">
        <v>3050</v>
      </c>
      <c r="F14" s="33" t="n"/>
      <c r="G14" s="34" t="n">
        <v>3050</v>
      </c>
      <c r="H14" s="33" t="n"/>
      <c r="I14" s="34" t="n">
        <v>3050</v>
      </c>
      <c r="J14" s="33" t="n"/>
      <c r="K14" s="34" t="n">
        <v>3050</v>
      </c>
      <c r="L14" s="33" t="n"/>
      <c r="M14" s="34" t="n">
        <v>3050</v>
      </c>
      <c r="N14" s="33" t="n"/>
      <c r="O14" s="34" t="n">
        <v>3050</v>
      </c>
      <c r="P14" s="33" t="n"/>
      <c r="Q14" s="34" t="n">
        <v>3050</v>
      </c>
      <c r="R14" s="33" t="n"/>
      <c r="S14" s="34" t="n">
        <v>3050</v>
      </c>
      <c r="T14" s="33" t="n"/>
      <c r="U14" s="34" t="n">
        <v>3050</v>
      </c>
      <c r="V14" s="33" t="n"/>
      <c r="W14" s="34" t="n">
        <v>3050</v>
      </c>
      <c r="X14" s="33" t="n"/>
      <c r="Y14" s="34" t="n">
        <v>3050</v>
      </c>
      <c r="Z14" s="35" t="n"/>
      <c r="AA14" s="36" t="n">
        <v>3050</v>
      </c>
      <c r="AB14" s="35" t="n"/>
      <c r="AC14" s="36" t="n">
        <v>3050</v>
      </c>
      <c r="AD14" s="35" t="n"/>
      <c r="AE14" s="36" t="n">
        <v>3050</v>
      </c>
      <c r="AF14" s="35" t="n"/>
      <c r="AG14" s="36" t="n">
        <v>3050</v>
      </c>
      <c r="AH14" s="35" t="n"/>
      <c r="AI14" s="36" t="n">
        <v>3050</v>
      </c>
      <c r="AJ14" s="35" t="n"/>
      <c r="AK14" s="36" t="n">
        <v>3050</v>
      </c>
      <c r="AL14" s="35" t="n"/>
      <c r="AM14" s="36" t="n">
        <v>3050</v>
      </c>
      <c r="AN14" s="35" t="n"/>
      <c r="AO14" s="36" t="n">
        <v>3050</v>
      </c>
      <c r="AP14" s="35" t="n"/>
      <c r="AQ14" s="36" t="n">
        <v>3050</v>
      </c>
      <c r="AR14" s="35" t="n"/>
      <c r="AS14" s="36" t="n">
        <v>3050</v>
      </c>
      <c r="AT14" s="35" t="n"/>
      <c r="AU14" s="36" t="n">
        <v>3050</v>
      </c>
      <c r="AV14" s="35" t="n"/>
      <c r="AW14" s="36" t="n">
        <v>3050</v>
      </c>
    </row>
    <row r="15">
      <c r="A15" s="24" t="inlineStr">
        <is>
          <t>Связь, интернет</t>
        </is>
      </c>
      <c r="B15" s="77" t="n"/>
      <c r="C15" s="77" t="n">
        <v>500</v>
      </c>
      <c r="D15" s="33" t="n"/>
      <c r="E15" s="34" t="n">
        <v>500</v>
      </c>
      <c r="F15" s="33" t="n"/>
      <c r="G15" s="34" t="n">
        <v>500</v>
      </c>
      <c r="H15" s="33" t="n"/>
      <c r="I15" s="34" t="n">
        <v>500</v>
      </c>
      <c r="J15" s="33" t="n"/>
      <c r="K15" s="34" t="n">
        <v>500</v>
      </c>
      <c r="L15" s="33" t="n"/>
      <c r="M15" s="34" t="n">
        <v>500</v>
      </c>
      <c r="N15" s="33" t="n"/>
      <c r="O15" s="34" t="n">
        <v>500</v>
      </c>
      <c r="P15" s="33" t="n"/>
      <c r="Q15" s="34" t="n">
        <v>500</v>
      </c>
      <c r="R15" s="33" t="n"/>
      <c r="S15" s="34" t="n">
        <v>500</v>
      </c>
      <c r="T15" s="33" t="n"/>
      <c r="U15" s="34" t="n">
        <v>500</v>
      </c>
      <c r="V15" s="33" t="n"/>
      <c r="W15" s="34" t="n">
        <v>500</v>
      </c>
      <c r="X15" s="33" t="n"/>
      <c r="Y15" s="34" t="n">
        <v>500</v>
      </c>
      <c r="Z15" s="35" t="n"/>
      <c r="AA15" s="36" t="n">
        <v>500</v>
      </c>
      <c r="AB15" s="35" t="n"/>
      <c r="AC15" s="36" t="n">
        <v>500</v>
      </c>
      <c r="AD15" s="35" t="n"/>
      <c r="AE15" s="36" t="n">
        <v>500</v>
      </c>
      <c r="AF15" s="35" t="n"/>
      <c r="AG15" s="36" t="n">
        <v>500</v>
      </c>
      <c r="AH15" s="35" t="n"/>
      <c r="AI15" s="36" t="n">
        <v>500</v>
      </c>
      <c r="AJ15" s="35" t="n"/>
      <c r="AK15" s="36" t="n">
        <v>500</v>
      </c>
      <c r="AL15" s="35" t="n"/>
      <c r="AM15" s="36" t="n">
        <v>500</v>
      </c>
      <c r="AN15" s="35" t="n"/>
      <c r="AO15" s="36" t="n">
        <v>500</v>
      </c>
      <c r="AP15" s="35" t="n"/>
      <c r="AQ15" s="36" t="n">
        <v>500</v>
      </c>
      <c r="AR15" s="35" t="n"/>
      <c r="AS15" s="36" t="n">
        <v>500</v>
      </c>
      <c r="AT15" s="35" t="n"/>
      <c r="AU15" s="36" t="n">
        <v>500</v>
      </c>
      <c r="AV15" s="35" t="n"/>
      <c r="AW15" s="36" t="n">
        <v>500</v>
      </c>
    </row>
    <row r="16">
      <c r="A16" s="24" t="inlineStr">
        <is>
          <t>Хоз. Расходы</t>
        </is>
      </c>
      <c r="B16" s="77" t="n"/>
      <c r="C16" s="77" t="n">
        <v>1000</v>
      </c>
      <c r="D16" s="33" t="n"/>
      <c r="E16" s="34" t="n">
        <v>1000</v>
      </c>
      <c r="F16" s="33" t="n"/>
      <c r="G16" s="34" t="n">
        <v>1000</v>
      </c>
      <c r="H16" s="33" t="n"/>
      <c r="I16" s="34" t="n">
        <v>1000</v>
      </c>
      <c r="J16" s="33" t="n"/>
      <c r="K16" s="34" t="n">
        <v>1000</v>
      </c>
      <c r="L16" s="33" t="n"/>
      <c r="M16" s="34" t="n">
        <v>1000</v>
      </c>
      <c r="N16" s="33" t="n"/>
      <c r="O16" s="34" t="n">
        <v>1000</v>
      </c>
      <c r="P16" s="33" t="n"/>
      <c r="Q16" s="34" t="n">
        <v>1000</v>
      </c>
      <c r="R16" s="33" t="n"/>
      <c r="S16" s="34" t="n">
        <v>1000</v>
      </c>
      <c r="T16" s="33" t="n"/>
      <c r="U16" s="34" t="n">
        <v>1000</v>
      </c>
      <c r="V16" s="33" t="n"/>
      <c r="W16" s="34" t="n">
        <v>1000</v>
      </c>
      <c r="X16" s="33" t="n"/>
      <c r="Y16" s="34" t="n">
        <v>1000</v>
      </c>
      <c r="Z16" s="35" t="n"/>
      <c r="AA16" s="36" t="n">
        <v>1000</v>
      </c>
      <c r="AB16" s="35" t="n"/>
      <c r="AC16" s="36" t="n">
        <v>1000</v>
      </c>
      <c r="AD16" s="35" t="n"/>
      <c r="AE16" s="36" t="n">
        <v>1000</v>
      </c>
      <c r="AF16" s="35" t="n"/>
      <c r="AG16" s="36" t="n">
        <v>1000</v>
      </c>
      <c r="AH16" s="35" t="n"/>
      <c r="AI16" s="36" t="n">
        <v>1000</v>
      </c>
      <c r="AJ16" s="35" t="n"/>
      <c r="AK16" s="36" t="n">
        <v>1000</v>
      </c>
      <c r="AL16" s="35" t="n"/>
      <c r="AM16" s="36" t="n">
        <v>1000</v>
      </c>
      <c r="AN16" s="35" t="n"/>
      <c r="AO16" s="36" t="n">
        <v>1000</v>
      </c>
      <c r="AP16" s="35" t="n"/>
      <c r="AQ16" s="36" t="n">
        <v>1000</v>
      </c>
      <c r="AR16" s="35" t="n"/>
      <c r="AS16" s="36" t="n">
        <v>1000</v>
      </c>
      <c r="AT16" s="35" t="n"/>
      <c r="AU16" s="36" t="n">
        <v>1000</v>
      </c>
      <c r="AV16" s="35" t="n"/>
      <c r="AW16" s="36" t="n">
        <v>1000</v>
      </c>
    </row>
    <row r="17">
      <c r="A17" s="24" t="inlineStr">
        <is>
          <t>Прочее</t>
        </is>
      </c>
      <c r="B17" s="77" t="n"/>
      <c r="C17" s="77" t="n">
        <v>0</v>
      </c>
      <c r="D17" s="33" t="n"/>
      <c r="E17" s="34" t="n">
        <v>0</v>
      </c>
      <c r="F17" s="33" t="n"/>
      <c r="G17" s="34" t="n">
        <v>0</v>
      </c>
      <c r="H17" s="33" t="n"/>
      <c r="I17" s="34" t="n">
        <v>0</v>
      </c>
      <c r="J17" s="33" t="n"/>
      <c r="K17" s="34" t="n">
        <v>0</v>
      </c>
      <c r="L17" s="33" t="n"/>
      <c r="M17" s="34" t="n">
        <v>0</v>
      </c>
      <c r="N17" s="33" t="n"/>
      <c r="O17" s="34" t="n">
        <v>0</v>
      </c>
      <c r="P17" s="33" t="n"/>
      <c r="Q17" s="34" t="n">
        <v>0</v>
      </c>
      <c r="R17" s="33" t="n"/>
      <c r="S17" s="34" t="n">
        <v>0</v>
      </c>
      <c r="T17" s="33" t="n"/>
      <c r="U17" s="34" t="n">
        <v>0</v>
      </c>
      <c r="V17" s="33" t="n"/>
      <c r="W17" s="34" t="n">
        <v>0</v>
      </c>
      <c r="X17" s="33" t="n"/>
      <c r="Y17" s="34" t="n">
        <v>0</v>
      </c>
      <c r="Z17" s="35" t="n"/>
      <c r="AA17" s="36" t="n">
        <v>0</v>
      </c>
      <c r="AB17" s="35" t="n"/>
      <c r="AC17" s="36" t="n">
        <v>0</v>
      </c>
      <c r="AD17" s="35" t="n"/>
      <c r="AE17" s="36" t="n">
        <v>0</v>
      </c>
      <c r="AF17" s="35" t="n"/>
      <c r="AG17" s="36" t="n">
        <v>0</v>
      </c>
      <c r="AH17" s="35" t="n"/>
      <c r="AI17" s="36" t="n">
        <v>0</v>
      </c>
      <c r="AJ17" s="35" t="n"/>
      <c r="AK17" s="36" t="n">
        <v>0</v>
      </c>
      <c r="AL17" s="35" t="n"/>
      <c r="AM17" s="36" t="n">
        <v>0</v>
      </c>
      <c r="AN17" s="35" t="n"/>
      <c r="AO17" s="36" t="n">
        <v>0</v>
      </c>
      <c r="AP17" s="35" t="n"/>
      <c r="AQ17" s="36" t="n">
        <v>0</v>
      </c>
      <c r="AR17" s="35" t="n"/>
      <c r="AS17" s="36" t="n">
        <v>0</v>
      </c>
      <c r="AT17" s="35" t="n"/>
      <c r="AU17" s="36" t="n">
        <v>0</v>
      </c>
      <c r="AV17" s="35" t="n"/>
      <c r="AW17" s="36" t="n">
        <v>0</v>
      </c>
    </row>
    <row r="18">
      <c r="A18" s="24" t="inlineStr">
        <is>
          <t>Эквайринг</t>
        </is>
      </c>
      <c r="B18" s="77" t="n"/>
      <c r="C18" s="77" t="n">
        <v>0</v>
      </c>
      <c r="D18" s="33" t="n">
        <v>90000</v>
      </c>
      <c r="E18" s="34">
        <f>D18*0.02</f>
        <v/>
      </c>
      <c r="F18" s="33" t="n">
        <v>90000</v>
      </c>
      <c r="G18" s="34">
        <f>F18*0.02</f>
        <v/>
      </c>
      <c r="H18" s="33" t="n">
        <v>90000</v>
      </c>
      <c r="I18" s="34">
        <f>H18*0.02</f>
        <v/>
      </c>
      <c r="J18" s="33" t="n">
        <v>90000</v>
      </c>
      <c r="K18" s="34">
        <f>J18*0.02</f>
        <v/>
      </c>
      <c r="L18" s="33" t="n">
        <v>90000</v>
      </c>
      <c r="M18" s="34">
        <f>L18*0.02</f>
        <v/>
      </c>
      <c r="N18" s="33" t="n">
        <v>74708</v>
      </c>
      <c r="O18" s="34">
        <f>N18*0.02</f>
        <v/>
      </c>
      <c r="P18" s="33" t="n">
        <v>90000</v>
      </c>
      <c r="Q18" s="34">
        <f>P18*0.02</f>
        <v/>
      </c>
      <c r="R18" s="33" t="n">
        <v>34164</v>
      </c>
      <c r="S18" s="34">
        <f>R18*0.02</f>
        <v/>
      </c>
      <c r="T18" s="33" t="n">
        <v>90000</v>
      </c>
      <c r="U18" s="34">
        <f>T18*0.02</f>
        <v/>
      </c>
      <c r="V18" s="33" t="n">
        <v>52188</v>
      </c>
      <c r="W18" s="34">
        <f>V18*0.02</f>
        <v/>
      </c>
      <c r="X18" s="33" t="n">
        <v>90000</v>
      </c>
      <c r="Y18" s="34">
        <f>X18*0.02</f>
        <v/>
      </c>
      <c r="Z18" s="35" t="n">
        <v>52188</v>
      </c>
      <c r="AA18" s="36">
        <f>Z18*0.02</f>
        <v/>
      </c>
      <c r="AB18" s="35" t="n">
        <v>90000</v>
      </c>
      <c r="AC18" s="36">
        <f>AB18*0.02</f>
        <v/>
      </c>
      <c r="AD18" s="35" t="n">
        <v>90000</v>
      </c>
      <c r="AE18" s="36">
        <f>AD18*0.02</f>
        <v/>
      </c>
      <c r="AF18" s="35" t="n">
        <v>90000</v>
      </c>
      <c r="AG18" s="36">
        <f>AF18*0.02</f>
        <v/>
      </c>
      <c r="AH18" s="35" t="n">
        <v>90000</v>
      </c>
      <c r="AI18" s="36">
        <f>AH18*0.02</f>
        <v/>
      </c>
      <c r="AJ18" s="35" t="n">
        <v>90000</v>
      </c>
      <c r="AK18" s="36">
        <f>AJ18*0.02</f>
        <v/>
      </c>
      <c r="AL18" s="35" t="n">
        <v>90000</v>
      </c>
      <c r="AM18" s="36">
        <f>AL18*0.02</f>
        <v/>
      </c>
      <c r="AN18" s="35" t="n">
        <v>90000</v>
      </c>
      <c r="AO18" s="36">
        <f>AN18*0.02</f>
        <v/>
      </c>
      <c r="AP18" s="35" t="n">
        <v>90000</v>
      </c>
      <c r="AQ18" s="36">
        <f>AP18*0.02</f>
        <v/>
      </c>
      <c r="AR18" s="35" t="n">
        <v>90000</v>
      </c>
      <c r="AS18" s="36">
        <f>AR18*0.02</f>
        <v/>
      </c>
      <c r="AT18" s="35" t="n">
        <v>90000</v>
      </c>
      <c r="AU18" s="36">
        <f>AT18*0.02</f>
        <v/>
      </c>
      <c r="AV18" s="35" t="n">
        <v>90000</v>
      </c>
      <c r="AW18" s="36">
        <f>AV18*0.02</f>
        <v/>
      </c>
    </row>
    <row r="19">
      <c r="A19" s="24" t="inlineStr">
        <is>
          <t>ЕНВД</t>
        </is>
      </c>
      <c r="B19" s="77" t="n"/>
      <c r="C19" s="77" t="n">
        <v>621</v>
      </c>
      <c r="D19" s="33" t="n"/>
      <c r="E19" s="34" t="n"/>
      <c r="F19" s="33" t="n"/>
      <c r="G19" s="34" t="n"/>
      <c r="H19" s="33" t="n"/>
      <c r="I19" s="34" t="n"/>
      <c r="J19" s="33" t="n"/>
      <c r="K19" s="34" t="n"/>
      <c r="L19" s="33" t="n"/>
      <c r="M19" s="34" t="n"/>
      <c r="N19" s="33" t="n"/>
      <c r="O19" s="34" t="n"/>
      <c r="P19" s="33" t="n"/>
      <c r="Q19" s="34" t="n"/>
      <c r="R19" s="33" t="n"/>
      <c r="S19" s="34" t="n"/>
      <c r="T19" s="33" t="n"/>
      <c r="U19" s="34" t="n"/>
      <c r="V19" s="33" t="n"/>
      <c r="W19" s="34" t="n"/>
      <c r="X19" s="33" t="n"/>
      <c r="Y19" s="34" t="n"/>
      <c r="Z19" s="35" t="n"/>
      <c r="AA19" s="36" t="n"/>
      <c r="AB19" s="35" t="n"/>
      <c r="AC19" s="36" t="n"/>
      <c r="AD19" s="35" t="n"/>
      <c r="AE19" s="36" t="n"/>
      <c r="AF19" s="35" t="n"/>
      <c r="AG19" s="36" t="n"/>
      <c r="AH19" s="35" t="n"/>
      <c r="AI19" s="36" t="n"/>
      <c r="AJ19" s="35" t="n"/>
      <c r="AK19" s="36" t="n"/>
      <c r="AL19" s="35" t="n"/>
      <c r="AM19" s="36" t="n"/>
      <c r="AN19" s="35" t="n"/>
      <c r="AO19" s="36" t="n"/>
      <c r="AP19" s="35" t="n"/>
      <c r="AQ19" s="36" t="n"/>
      <c r="AR19" s="35" t="n"/>
      <c r="AS19" s="36" t="n"/>
      <c r="AT19" s="35" t="n"/>
      <c r="AU19" s="36" t="n"/>
      <c r="AV19" s="35" t="n"/>
      <c r="AW19" s="36" t="n"/>
    </row>
    <row r="20">
      <c r="A20" s="24" t="inlineStr">
        <is>
          <t>Налоги ЗП</t>
        </is>
      </c>
      <c r="B20" s="77" t="n"/>
      <c r="C20" s="77" t="n">
        <v>3870</v>
      </c>
      <c r="D20" s="33" t="n"/>
      <c r="E20" s="34" t="n">
        <v>3870</v>
      </c>
      <c r="F20" s="33" t="n"/>
      <c r="G20" s="34" t="n">
        <v>3870</v>
      </c>
      <c r="H20" s="33" t="n"/>
      <c r="I20" s="34" t="n">
        <v>3870</v>
      </c>
      <c r="J20" s="33" t="n"/>
      <c r="K20" s="34" t="n">
        <v>3870</v>
      </c>
      <c r="L20" s="33" t="n"/>
      <c r="M20" s="34" t="n">
        <v>3870</v>
      </c>
      <c r="N20" s="33" t="n"/>
      <c r="O20" s="34" t="n">
        <v>3870</v>
      </c>
      <c r="P20" s="33" t="n"/>
      <c r="Q20" s="34" t="n">
        <v>3870</v>
      </c>
      <c r="R20" s="33" t="n"/>
      <c r="S20" s="34" t="n">
        <v>3870</v>
      </c>
      <c r="T20" s="33" t="n"/>
      <c r="U20" s="34" t="n">
        <v>3870</v>
      </c>
      <c r="V20" s="33" t="n"/>
      <c r="W20" s="34" t="n">
        <v>3870</v>
      </c>
      <c r="X20" s="33" t="n"/>
      <c r="Y20" s="34" t="n">
        <v>3870</v>
      </c>
      <c r="Z20" s="35" t="n"/>
      <c r="AA20" s="36" t="n">
        <v>3870</v>
      </c>
      <c r="AB20" s="35" t="n"/>
      <c r="AC20" s="36" t="n">
        <v>3870</v>
      </c>
      <c r="AD20" s="35" t="n"/>
      <c r="AE20" s="36" t="n">
        <v>3870</v>
      </c>
      <c r="AF20" s="35" t="n"/>
      <c r="AG20" s="36" t="n">
        <v>3870</v>
      </c>
      <c r="AH20" s="35" t="n"/>
      <c r="AI20" s="36" t="n">
        <v>3870</v>
      </c>
      <c r="AJ20" s="35" t="n"/>
      <c r="AK20" s="36" t="n">
        <v>3870</v>
      </c>
      <c r="AL20" s="35" t="n"/>
      <c r="AM20" s="36" t="n">
        <v>3870</v>
      </c>
      <c r="AN20" s="35" t="n"/>
      <c r="AO20" s="36" t="n">
        <v>3870</v>
      </c>
      <c r="AP20" s="35" t="n"/>
      <c r="AQ20" s="36" t="n">
        <v>3870</v>
      </c>
      <c r="AR20" s="35" t="n"/>
      <c r="AS20" s="36" t="n">
        <v>3870</v>
      </c>
      <c r="AT20" s="35" t="n"/>
      <c r="AU20" s="36" t="n">
        <v>3870</v>
      </c>
      <c r="AV20" s="35" t="n"/>
      <c r="AW20" s="36" t="n">
        <v>3870</v>
      </c>
    </row>
    <row r="21">
      <c r="A21" s="22" t="inlineStr">
        <is>
          <t>Альтернатива</t>
        </is>
      </c>
      <c r="B21" s="85" t="n"/>
      <c r="C21" s="85" t="n">
        <v>0</v>
      </c>
      <c r="D21" s="33" t="n"/>
      <c r="E21" s="34" t="n">
        <v>0</v>
      </c>
      <c r="F21" s="33" t="n"/>
      <c r="G21" s="34" t="n">
        <v>224</v>
      </c>
      <c r="H21" s="33" t="n"/>
      <c r="I21" s="34" t="n">
        <v>0</v>
      </c>
      <c r="J21" s="33" t="n"/>
      <c r="K21" s="34" t="n">
        <v>937</v>
      </c>
      <c r="L21" s="33" t="n"/>
      <c r="M21" s="34" t="n">
        <v>0</v>
      </c>
      <c r="N21" s="33" t="n"/>
      <c r="O21" s="34" t="n">
        <v>111</v>
      </c>
      <c r="P21" s="33" t="n"/>
      <c r="Q21" s="34" t="n">
        <v>0</v>
      </c>
      <c r="R21" s="33" t="n"/>
      <c r="S21" s="34" t="n">
        <v>3380</v>
      </c>
      <c r="T21" s="33" t="n"/>
      <c r="U21" s="34" t="n">
        <v>0</v>
      </c>
      <c r="V21" s="33" t="n"/>
      <c r="W21" s="34" t="n">
        <v>2044</v>
      </c>
      <c r="X21" s="33" t="n"/>
      <c r="Y21" s="34" t="n">
        <v>0</v>
      </c>
      <c r="Z21" s="35" t="n"/>
      <c r="AA21" s="36" t="n">
        <v>2044</v>
      </c>
      <c r="AB21" s="35" t="n"/>
      <c r="AC21" s="36" t="n">
        <v>0</v>
      </c>
      <c r="AD21" s="35" t="n"/>
      <c r="AE21" s="36" t="n">
        <v>0</v>
      </c>
      <c r="AF21" s="35" t="n"/>
      <c r="AG21" s="36" t="n">
        <v>0</v>
      </c>
      <c r="AH21" s="35" t="n"/>
      <c r="AI21" s="36" t="n">
        <v>0</v>
      </c>
      <c r="AJ21" s="35" t="n"/>
      <c r="AK21" s="36" t="n">
        <v>0</v>
      </c>
      <c r="AL21" s="35" t="n"/>
      <c r="AM21" s="36" t="n">
        <v>0</v>
      </c>
      <c r="AN21" s="35" t="n"/>
      <c r="AO21" s="36" t="n">
        <v>0</v>
      </c>
      <c r="AP21" s="35" t="n"/>
      <c r="AQ21" s="36" t="n">
        <v>0</v>
      </c>
      <c r="AR21" s="35" t="n"/>
      <c r="AS21" s="36" t="n">
        <v>0</v>
      </c>
      <c r="AT21" s="35" t="n"/>
      <c r="AU21" s="36" t="n">
        <v>0</v>
      </c>
      <c r="AV21" s="35" t="n"/>
      <c r="AW21" s="36" t="n">
        <v>0</v>
      </c>
    </row>
    <row r="22" ht="15.75" customHeight="1" s="101" thickBot="1">
      <c r="A22" s="25" t="inlineStr">
        <is>
          <t>Общий Итог</t>
        </is>
      </c>
      <c r="B22" s="78" t="n"/>
      <c r="C22" s="78">
        <f>C9-C10</f>
        <v/>
      </c>
      <c r="D22" s="46" t="n"/>
      <c r="E22" s="47">
        <f>E9-E10</f>
        <v/>
      </c>
      <c r="F22" s="46" t="n"/>
      <c r="G22" s="47">
        <f>G9-G10</f>
        <v/>
      </c>
      <c r="H22" s="46" t="n"/>
      <c r="I22" s="47">
        <f>I9-I10</f>
        <v/>
      </c>
      <c r="J22" s="46" t="n"/>
      <c r="K22" s="47">
        <f>K9-K10</f>
        <v/>
      </c>
      <c r="L22" s="46" t="n"/>
      <c r="M22" s="47">
        <f>M9-M10</f>
        <v/>
      </c>
      <c r="N22" s="46" t="n"/>
      <c r="O22" s="47">
        <f>O9-O10</f>
        <v/>
      </c>
      <c r="P22" s="46" t="n"/>
      <c r="Q22" s="47">
        <f>Q9-Q10</f>
        <v/>
      </c>
      <c r="R22" s="46" t="n"/>
      <c r="S22" s="47">
        <f>S9-S10</f>
        <v/>
      </c>
      <c r="T22" s="46" t="n"/>
      <c r="U22" s="47">
        <f>U9-U10</f>
        <v/>
      </c>
      <c r="V22" s="46" t="n"/>
      <c r="W22" s="47">
        <f>W9-W10</f>
        <v/>
      </c>
      <c r="X22" s="46" t="n"/>
      <c r="Y22" s="47">
        <f>Y9-Y10</f>
        <v/>
      </c>
      <c r="Z22" s="48" t="n"/>
      <c r="AA22" s="49">
        <f>AA9-AA10</f>
        <v/>
      </c>
      <c r="AB22" s="48" t="n"/>
      <c r="AC22" s="49">
        <f>AC9-AC10</f>
        <v/>
      </c>
      <c r="AD22" s="48" t="n"/>
      <c r="AE22" s="49">
        <f>AE9-AE10</f>
        <v/>
      </c>
      <c r="AF22" s="48" t="n"/>
      <c r="AG22" s="49">
        <f>AG9-AG10</f>
        <v/>
      </c>
      <c r="AH22" s="48" t="n"/>
      <c r="AI22" s="49">
        <f>AI9-AI10</f>
        <v/>
      </c>
      <c r="AJ22" s="48" t="n"/>
      <c r="AK22" s="49">
        <f>AK9-AK10</f>
        <v/>
      </c>
      <c r="AL22" s="48" t="n"/>
      <c r="AM22" s="49">
        <f>AM9-AM10</f>
        <v/>
      </c>
      <c r="AN22" s="48" t="n"/>
      <c r="AO22" s="49">
        <f>AO9-AO10</f>
        <v/>
      </c>
      <c r="AP22" s="48" t="n"/>
      <c r="AQ22" s="49">
        <f>AQ9-AQ10</f>
        <v/>
      </c>
      <c r="AR22" s="48" t="n"/>
      <c r="AS22" s="49">
        <f>AS9-AS10</f>
        <v/>
      </c>
      <c r="AT22" s="48" t="n"/>
      <c r="AU22" s="49">
        <f>AU9-AU10</f>
        <v/>
      </c>
      <c r="AV22" s="48" t="n"/>
      <c r="AW22" s="49">
        <f>AW9-AW10</f>
        <v/>
      </c>
    </row>
  </sheetData>
  <mergeCells count="14">
    <mergeCell ref="B1:C1"/>
    <mergeCell ref="D1:E1"/>
    <mergeCell ref="F1:G1"/>
    <mergeCell ref="H1:I1"/>
    <mergeCell ref="J1:K1"/>
    <mergeCell ref="V1:W1"/>
    <mergeCell ref="X1:Y1"/>
    <mergeCell ref="Z1:AA1"/>
    <mergeCell ref="AB1:AC1"/>
    <mergeCell ref="L1:M1"/>
    <mergeCell ref="N1:O1"/>
    <mergeCell ref="P1:Q1"/>
    <mergeCell ref="R1:S1"/>
    <mergeCell ref="T1:U1"/>
  </mergeCells>
  <pageMargins left="0.7" right="0.7" top="0.75" bottom="0.75" header="0.3" footer="0.3"/>
  <pageSetup orientation="portrait" paperSize="9" firstPageNumber="214748364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S22"/>
  <sheetViews>
    <sheetView topLeftCell="R1" workbookViewId="0">
      <selection activeCell="AS2" sqref="AS2"/>
    </sheetView>
  </sheetViews>
  <sheetFormatPr baseColWidth="8" defaultRowHeight="15" outlineLevelCol="0"/>
  <cols>
    <col width="23.85546875" bestFit="1" customWidth="1" style="101" min="1" max="1"/>
    <col width="10.42578125" bestFit="1" customWidth="1" style="101" min="2" max="3"/>
    <col width="10.42578125" bestFit="1" customWidth="1" style="101" min="13" max="13"/>
    <col width="12" customWidth="1" style="101" min="15" max="15"/>
    <col width="11.140625" customWidth="1" style="101" min="17" max="17"/>
    <col width="10" bestFit="1" customWidth="1" style="101" min="25" max="25"/>
    <col width="10" bestFit="1" customWidth="1" style="101" min="29" max="29"/>
  </cols>
  <sheetData>
    <row r="1" ht="15.75" customHeight="1" s="101" thickBot="1">
      <c r="A1" t="inlineStr">
        <is>
          <t>СПБ Гулливер Yota</t>
        </is>
      </c>
      <c r="B1" s="100" t="inlineStr">
        <is>
          <t>Кейс</t>
        </is>
      </c>
      <c r="D1" s="99" t="inlineStr">
        <is>
          <t>01.01.2022 - план</t>
        </is>
      </c>
      <c r="E1" s="98" t="n"/>
      <c r="F1" s="99" t="inlineStr">
        <is>
          <t>01.01.2022 - факт</t>
        </is>
      </c>
      <c r="G1" s="98" t="n"/>
      <c r="H1" s="99" t="inlineStr">
        <is>
          <t>01.02.2022 - план</t>
        </is>
      </c>
      <c r="I1" s="98" t="n"/>
      <c r="J1" s="99" t="inlineStr">
        <is>
          <t>01.02.2022 - факт</t>
        </is>
      </c>
      <c r="K1" s="98" t="n"/>
      <c r="L1" s="99" t="inlineStr">
        <is>
          <t>01.03.2022 - план</t>
        </is>
      </c>
      <c r="M1" s="98" t="n"/>
      <c r="N1" s="99" t="inlineStr">
        <is>
          <t>01.03.2022 - факт</t>
        </is>
      </c>
      <c r="O1" s="98" t="n"/>
      <c r="P1" s="99" t="inlineStr">
        <is>
          <t>01.04.2022 - план</t>
        </is>
      </c>
      <c r="Q1" s="98" t="n"/>
      <c r="R1" s="99" t="inlineStr">
        <is>
          <t>01.04.2022 - факт</t>
        </is>
      </c>
      <c r="S1" s="98" t="n"/>
      <c r="T1" s="99" t="inlineStr">
        <is>
          <t>01.05.2022 - план</t>
        </is>
      </c>
      <c r="U1" s="98" t="n"/>
      <c r="V1" s="99" t="inlineStr">
        <is>
          <t>01.05.2022 - факт</t>
        </is>
      </c>
      <c r="W1" s="98" t="n"/>
      <c r="X1" s="99" t="inlineStr">
        <is>
          <t>01.06.2022 - план</t>
        </is>
      </c>
      <c r="Y1" s="98" t="n"/>
      <c r="Z1" s="97" t="inlineStr">
        <is>
          <t>01.06.2022 - факт</t>
        </is>
      </c>
      <c r="AA1" s="98" t="n"/>
      <c r="AB1" s="97" t="inlineStr">
        <is>
          <t>01.07.2022 - план</t>
        </is>
      </c>
      <c r="AC1" s="98" t="n"/>
    </row>
    <row r="2" ht="15.75" customHeight="1" s="101" thickBot="1">
      <c r="B2" s="19" t="inlineStr">
        <is>
          <t>Оборот</t>
        </is>
      </c>
      <c r="C2" s="21" t="inlineStr">
        <is>
          <t>Прибыль</t>
        </is>
      </c>
      <c r="D2" s="50" t="inlineStr">
        <is>
          <t>Оборот</t>
        </is>
      </c>
      <c r="E2" s="51" t="inlineStr">
        <is>
          <t>Прибыль</t>
        </is>
      </c>
      <c r="F2" s="50" t="inlineStr">
        <is>
          <t>Оборот</t>
        </is>
      </c>
      <c r="G2" s="51" t="inlineStr">
        <is>
          <t>Прибыль</t>
        </is>
      </c>
      <c r="H2" s="50" t="inlineStr">
        <is>
          <t>Оборот</t>
        </is>
      </c>
      <c r="I2" s="51" t="inlineStr">
        <is>
          <t>Прибыль</t>
        </is>
      </c>
      <c r="J2" s="50" t="inlineStr">
        <is>
          <t>Оборот</t>
        </is>
      </c>
      <c r="K2" s="51" t="inlineStr">
        <is>
          <t>Прибыль</t>
        </is>
      </c>
      <c r="L2" s="50" t="inlineStr">
        <is>
          <t>Оборот</t>
        </is>
      </c>
      <c r="M2" s="51" t="inlineStr">
        <is>
          <t>Прибыль</t>
        </is>
      </c>
      <c r="N2" s="50" t="inlineStr">
        <is>
          <t>Оборот</t>
        </is>
      </c>
      <c r="O2" s="51" t="inlineStr">
        <is>
          <t>Прибыль</t>
        </is>
      </c>
      <c r="P2" s="50" t="inlineStr">
        <is>
          <t>Оборот</t>
        </is>
      </c>
      <c r="Q2" s="51" t="inlineStr">
        <is>
          <t>Прибыль</t>
        </is>
      </c>
      <c r="R2" s="50" t="inlineStr">
        <is>
          <t>Оборот</t>
        </is>
      </c>
      <c r="S2" s="51" t="inlineStr">
        <is>
          <t>Прибыль</t>
        </is>
      </c>
      <c r="T2" s="50" t="inlineStr">
        <is>
          <t>Оборот</t>
        </is>
      </c>
      <c r="U2" s="51" t="inlineStr">
        <is>
          <t>Прибыль</t>
        </is>
      </c>
      <c r="V2" s="50" t="inlineStr">
        <is>
          <t>Оборот</t>
        </is>
      </c>
      <c r="W2" s="51" t="inlineStr">
        <is>
          <t>Прибыль</t>
        </is>
      </c>
      <c r="X2" s="50" t="inlineStr">
        <is>
          <t>Оборот</t>
        </is>
      </c>
      <c r="Y2" s="51" t="inlineStr">
        <is>
          <t>Прибыль</t>
        </is>
      </c>
      <c r="Z2" s="52" t="inlineStr">
        <is>
          <t>Оборот</t>
        </is>
      </c>
      <c r="AA2" s="53" t="inlineStr">
        <is>
          <t>Прибыль</t>
        </is>
      </c>
      <c r="AB2" s="52" t="inlineStr">
        <is>
          <t>Оборот</t>
        </is>
      </c>
      <c r="AC2" s="53" t="inlineStr">
        <is>
          <t>Прибыль</t>
        </is>
      </c>
      <c r="AD2" s="52" t="inlineStr">
        <is>
          <t>Оборот</t>
        </is>
      </c>
      <c r="AE2" s="53" t="inlineStr">
        <is>
          <t>Прибыль</t>
        </is>
      </c>
      <c r="AF2" s="52" t="inlineStr">
        <is>
          <t>Оборот</t>
        </is>
      </c>
      <c r="AG2" s="53" t="inlineStr">
        <is>
          <t>Прибыль</t>
        </is>
      </c>
      <c r="AH2" s="52" t="inlineStr">
        <is>
          <t>Оборот</t>
        </is>
      </c>
      <c r="AI2" s="53" t="inlineStr">
        <is>
          <t>Прибыль</t>
        </is>
      </c>
      <c r="AJ2" s="52" t="inlineStr">
        <is>
          <t>Оборот</t>
        </is>
      </c>
      <c r="AK2" s="53" t="inlineStr">
        <is>
          <t>Прибыль</t>
        </is>
      </c>
      <c r="AL2" s="52" t="inlineStr">
        <is>
          <t>Оборот</t>
        </is>
      </c>
      <c r="AM2" s="53" t="inlineStr">
        <is>
          <t>Прибыль</t>
        </is>
      </c>
      <c r="AN2" s="52" t="inlineStr">
        <is>
          <t>Оборот</t>
        </is>
      </c>
      <c r="AO2" s="53" t="inlineStr">
        <is>
          <t>Прибыль</t>
        </is>
      </c>
      <c r="AP2" s="52" t="inlineStr">
        <is>
          <t>Оборот</t>
        </is>
      </c>
      <c r="AQ2" s="53" t="inlineStr">
        <is>
          <t>Прибыль</t>
        </is>
      </c>
      <c r="AR2" s="52" t="inlineStr">
        <is>
          <t>Оборот</t>
        </is>
      </c>
      <c r="AS2" s="53" t="inlineStr">
        <is>
          <t>Прибыль</t>
        </is>
      </c>
    </row>
    <row r="3">
      <c r="A3" s="22" t="inlineStr">
        <is>
          <t>оборудование</t>
        </is>
      </c>
      <c r="B3" s="66" t="n">
        <v>200000</v>
      </c>
      <c r="C3" s="66" t="n">
        <v>49460</v>
      </c>
      <c r="D3" s="44" t="n">
        <v>120000</v>
      </c>
      <c r="E3" s="45">
        <f>D3*0.16</f>
        <v/>
      </c>
      <c r="F3" s="44" t="n">
        <v>61090</v>
      </c>
      <c r="G3" s="45">
        <f>F3*0.16</f>
        <v/>
      </c>
      <c r="H3" s="44" t="n">
        <v>90000</v>
      </c>
      <c r="I3" s="45">
        <f>H3*0.16</f>
        <v/>
      </c>
      <c r="J3" s="44" t="n">
        <v>76069</v>
      </c>
      <c r="K3" s="45">
        <f>J3*0.16</f>
        <v/>
      </c>
      <c r="L3" s="44" t="n">
        <v>90000</v>
      </c>
      <c r="M3" s="45">
        <f>L3*0.16</f>
        <v/>
      </c>
      <c r="N3" s="29" t="n">
        <v>67670</v>
      </c>
      <c r="O3" s="30">
        <f>N3*0.16</f>
        <v/>
      </c>
      <c r="P3" s="29" t="n">
        <v>75000</v>
      </c>
      <c r="Q3" s="30">
        <f>P3*0.16</f>
        <v/>
      </c>
      <c r="R3" s="29" t="n">
        <v>50230</v>
      </c>
      <c r="S3" s="30">
        <f>R3*0.16</f>
        <v/>
      </c>
      <c r="T3" s="29" t="n">
        <v>55000</v>
      </c>
      <c r="U3" s="30">
        <f>T3*0.16</f>
        <v/>
      </c>
      <c r="V3" s="29" t="n">
        <v>68020</v>
      </c>
      <c r="W3" s="30">
        <f>V3*0.16</f>
        <v/>
      </c>
      <c r="X3" s="29" t="n">
        <v>85000</v>
      </c>
      <c r="Y3" s="30">
        <f>X3*0.16</f>
        <v/>
      </c>
      <c r="Z3" s="31" t="n">
        <v>85460</v>
      </c>
      <c r="AA3" s="32">
        <f>Z3*0.16</f>
        <v/>
      </c>
      <c r="AB3" s="31" t="n">
        <v>100000</v>
      </c>
      <c r="AC3" s="32">
        <f>AB3*0.16</f>
        <v/>
      </c>
      <c r="AD3" s="31" t="n">
        <v>49460</v>
      </c>
      <c r="AE3" s="32">
        <f>AD3*0.16</f>
        <v/>
      </c>
      <c r="AF3" s="31" t="n">
        <v>100000</v>
      </c>
      <c r="AG3" s="32">
        <f>AF3*0.16</f>
        <v/>
      </c>
      <c r="AH3" s="31" t="n"/>
      <c r="AI3" s="32">
        <f>AH3*0.16</f>
        <v/>
      </c>
      <c r="AJ3" s="31" t="n"/>
      <c r="AK3" s="32">
        <f>AJ3*0.16</f>
        <v/>
      </c>
      <c r="AL3" s="31" t="n"/>
      <c r="AM3" s="32">
        <f>AL3*0.16</f>
        <v/>
      </c>
      <c r="AN3" s="31" t="n"/>
      <c r="AO3" s="32">
        <f>AN3*0.16</f>
        <v/>
      </c>
      <c r="AP3" s="31" t="n"/>
      <c r="AQ3" s="32">
        <f>AP3*0.16</f>
        <v/>
      </c>
      <c r="AR3" s="31" t="n"/>
      <c r="AS3" s="32">
        <f>AR3*0.16</f>
        <v/>
      </c>
    </row>
    <row r="4">
      <c r="A4" s="22" t="inlineStr">
        <is>
          <t>аксессуары</t>
        </is>
      </c>
      <c r="B4" s="66" t="n">
        <v>100000</v>
      </c>
      <c r="C4" s="66" t="n">
        <v>53708</v>
      </c>
      <c r="D4" s="33" t="n">
        <v>60000</v>
      </c>
      <c r="E4" s="34">
        <f>D4*0.45</f>
        <v/>
      </c>
      <c r="F4" s="33" t="n">
        <v>26492</v>
      </c>
      <c r="G4" s="34">
        <f>F4*0.45</f>
        <v/>
      </c>
      <c r="H4" s="33" t="n">
        <v>35000</v>
      </c>
      <c r="I4" s="34">
        <f>H4*0.45</f>
        <v/>
      </c>
      <c r="J4" s="33" t="n">
        <v>21457</v>
      </c>
      <c r="K4" s="34">
        <f>J4*0.45</f>
        <v/>
      </c>
      <c r="L4" s="33" t="n">
        <v>30000</v>
      </c>
      <c r="M4" s="34">
        <f>L4*0.45</f>
        <v/>
      </c>
      <c r="N4" s="33" t="n">
        <v>23577</v>
      </c>
      <c r="O4" s="34">
        <f>N4*0.45</f>
        <v/>
      </c>
      <c r="P4" s="33" t="n">
        <v>25000</v>
      </c>
      <c r="Q4" s="34">
        <f>P4*0.45</f>
        <v/>
      </c>
      <c r="R4" s="33" t="n">
        <v>25427</v>
      </c>
      <c r="S4" s="34">
        <f>R4*0.45</f>
        <v/>
      </c>
      <c r="T4" s="33" t="n">
        <v>30000</v>
      </c>
      <c r="U4" s="34">
        <f>T4*0.45</f>
        <v/>
      </c>
      <c r="V4" s="33" t="n">
        <v>19164</v>
      </c>
      <c r="W4" s="34">
        <f>V4*0.45</f>
        <v/>
      </c>
      <c r="X4" s="33" t="n">
        <v>25000</v>
      </c>
      <c r="Y4" s="34">
        <f>X4*0.45</f>
        <v/>
      </c>
      <c r="Z4" s="35" t="n">
        <v>43176</v>
      </c>
      <c r="AA4" s="36">
        <f>Z4*0.45</f>
        <v/>
      </c>
      <c r="AB4" s="35" t="n">
        <v>60000</v>
      </c>
      <c r="AC4" s="36">
        <f>AB4*0.45</f>
        <v/>
      </c>
      <c r="AD4" s="35" t="n">
        <v>53708</v>
      </c>
      <c r="AE4" s="36">
        <f>AD4*0.45</f>
        <v/>
      </c>
      <c r="AF4" s="35" t="n">
        <v>60000</v>
      </c>
      <c r="AG4" s="36">
        <f>AF4*0.45</f>
        <v/>
      </c>
      <c r="AH4" s="35" t="n"/>
      <c r="AI4" s="36">
        <f>AH4*0.45</f>
        <v/>
      </c>
      <c r="AJ4" s="35" t="n"/>
      <c r="AK4" s="36">
        <f>AJ4*0.45</f>
        <v/>
      </c>
      <c r="AL4" s="35" t="n"/>
      <c r="AM4" s="36">
        <f>AL4*0.45</f>
        <v/>
      </c>
      <c r="AN4" s="35" t="n"/>
      <c r="AO4" s="36">
        <f>AN4*0.45</f>
        <v/>
      </c>
      <c r="AP4" s="35" t="n"/>
      <c r="AQ4" s="36">
        <f>AP4*0.45</f>
        <v/>
      </c>
      <c r="AR4" s="35" t="n"/>
      <c r="AS4" s="36">
        <f>AR4*0.45</f>
        <v/>
      </c>
    </row>
    <row r="5">
      <c r="A5" s="22" t="inlineStr">
        <is>
          <t>СИМ Yota голос</t>
        </is>
      </c>
      <c r="B5" s="77" t="n">
        <v>100</v>
      </c>
      <c r="C5" s="66" t="n">
        <v>59</v>
      </c>
      <c r="D5" s="33" t="n">
        <v>90</v>
      </c>
      <c r="E5" s="34">
        <f>D5*1293</f>
        <v/>
      </c>
      <c r="F5" s="33" t="n">
        <v>54</v>
      </c>
      <c r="G5" s="34">
        <f>F5*1293</f>
        <v/>
      </c>
      <c r="H5" s="33" t="n">
        <v>75</v>
      </c>
      <c r="I5" s="34">
        <f>H5*1293</f>
        <v/>
      </c>
      <c r="J5" s="33" t="n">
        <v>53</v>
      </c>
      <c r="K5" s="34">
        <f>J5*1293</f>
        <v/>
      </c>
      <c r="L5" s="33" t="n">
        <v>110</v>
      </c>
      <c r="M5" s="34">
        <f>L5*1293</f>
        <v/>
      </c>
      <c r="N5" s="33" t="n">
        <v>91</v>
      </c>
      <c r="O5" s="34">
        <f>N5*1293</f>
        <v/>
      </c>
      <c r="P5" s="33" t="n">
        <v>110</v>
      </c>
      <c r="Q5" s="34">
        <f>P5*1293</f>
        <v/>
      </c>
      <c r="R5" s="33" t="n">
        <v>48</v>
      </c>
      <c r="S5" s="34">
        <f>R5*1293</f>
        <v/>
      </c>
      <c r="T5" s="33" t="n">
        <v>60</v>
      </c>
      <c r="U5" s="34">
        <f>T5*1293</f>
        <v/>
      </c>
      <c r="V5" s="33" t="n">
        <v>64</v>
      </c>
      <c r="W5" s="34">
        <f>V5*1293</f>
        <v/>
      </c>
      <c r="X5" s="33" t="n">
        <v>75</v>
      </c>
      <c r="Y5" s="34">
        <f>X5*1293</f>
        <v/>
      </c>
      <c r="Z5" s="35" t="n">
        <v>64</v>
      </c>
      <c r="AA5" s="36">
        <f>Z5*1293</f>
        <v/>
      </c>
      <c r="AB5" s="35" t="n">
        <v>75</v>
      </c>
      <c r="AC5" s="36">
        <f>AB5*1293</f>
        <v/>
      </c>
      <c r="AD5" s="35" t="n">
        <v>59</v>
      </c>
      <c r="AE5" s="36">
        <f>AD5*1293</f>
        <v/>
      </c>
      <c r="AF5" s="35" t="n">
        <v>75</v>
      </c>
      <c r="AG5" s="36">
        <f>AF5*1293</f>
        <v/>
      </c>
      <c r="AH5" s="35" t="n"/>
      <c r="AI5" s="36">
        <f>AH5*1293</f>
        <v/>
      </c>
      <c r="AJ5" s="35" t="n"/>
      <c r="AK5" s="36">
        <f>AJ5*1293</f>
        <v/>
      </c>
      <c r="AL5" s="35" t="n"/>
      <c r="AM5" s="36">
        <f>AL5*1293</f>
        <v/>
      </c>
      <c r="AN5" s="35" t="n"/>
      <c r="AO5" s="36">
        <f>AN5*1293</f>
        <v/>
      </c>
      <c r="AP5" s="35" t="n"/>
      <c r="AQ5" s="36">
        <f>AP5*1293</f>
        <v/>
      </c>
      <c r="AR5" s="35" t="n"/>
      <c r="AS5" s="36">
        <f>AR5*1293</f>
        <v/>
      </c>
    </row>
    <row r="6">
      <c r="A6" s="22" t="inlineStr">
        <is>
          <t>СИМ Yota дата</t>
        </is>
      </c>
      <c r="B6" s="66" t="n">
        <v>30</v>
      </c>
      <c r="C6" s="66" t="n">
        <v>18</v>
      </c>
      <c r="D6" s="33" t="n">
        <v>45</v>
      </c>
      <c r="E6" s="34">
        <f>D6*1058</f>
        <v/>
      </c>
      <c r="F6" s="33" t="n">
        <v>31</v>
      </c>
      <c r="G6" s="34">
        <f>F6*1058</f>
        <v/>
      </c>
      <c r="H6" s="33" t="n">
        <v>40</v>
      </c>
      <c r="I6" s="34">
        <f>H6*1058</f>
        <v/>
      </c>
      <c r="J6" s="33" t="n">
        <v>21</v>
      </c>
      <c r="K6" s="34">
        <f>J6*1058</f>
        <v/>
      </c>
      <c r="L6" s="33" t="n">
        <v>15</v>
      </c>
      <c r="M6" s="34">
        <f>L6*1058</f>
        <v/>
      </c>
      <c r="N6" s="33" t="n">
        <v>11</v>
      </c>
      <c r="O6" s="34">
        <f>N6*1058</f>
        <v/>
      </c>
      <c r="P6" s="33" t="n">
        <v>20</v>
      </c>
      <c r="Q6" s="34">
        <f>P6*1058</f>
        <v/>
      </c>
      <c r="R6" s="33" t="n">
        <v>20</v>
      </c>
      <c r="S6" s="34">
        <f>R6*1058</f>
        <v/>
      </c>
      <c r="T6" s="33" t="n">
        <v>25</v>
      </c>
      <c r="U6" s="34">
        <f>T6*1058</f>
        <v/>
      </c>
      <c r="V6" s="33" t="n">
        <v>22</v>
      </c>
      <c r="W6" s="34">
        <f>V6*1058</f>
        <v/>
      </c>
      <c r="X6" s="33" t="n">
        <v>28</v>
      </c>
      <c r="Y6" s="34">
        <f>X6*1058</f>
        <v/>
      </c>
      <c r="Z6" s="35" t="n">
        <v>25</v>
      </c>
      <c r="AA6" s="36">
        <f>Z6*1058</f>
        <v/>
      </c>
      <c r="AB6" s="35" t="n">
        <v>28</v>
      </c>
      <c r="AC6" s="36">
        <f>AB6*1058</f>
        <v/>
      </c>
      <c r="AD6" s="35" t="n">
        <v>18</v>
      </c>
      <c r="AE6" s="36">
        <f>AD6*1058</f>
        <v/>
      </c>
      <c r="AF6" s="35" t="n">
        <v>28</v>
      </c>
      <c r="AG6" s="36">
        <f>AF6*1058</f>
        <v/>
      </c>
      <c r="AH6" s="35" t="n"/>
      <c r="AI6" s="36">
        <f>AH6*1058</f>
        <v/>
      </c>
      <c r="AJ6" s="35" t="n"/>
      <c r="AK6" s="36">
        <f>AJ6*1058</f>
        <v/>
      </c>
      <c r="AL6" s="35" t="n"/>
      <c r="AM6" s="36">
        <f>AL6*1058</f>
        <v/>
      </c>
      <c r="AN6" s="35" t="n"/>
      <c r="AO6" s="36">
        <f>AN6*1058</f>
        <v/>
      </c>
      <c r="AP6" s="35" t="n"/>
      <c r="AQ6" s="36">
        <f>AP6*1058</f>
        <v/>
      </c>
      <c r="AR6" s="35" t="n"/>
      <c r="AS6" s="36">
        <f>AR6*1058</f>
        <v/>
      </c>
    </row>
    <row r="7">
      <c r="A7" s="22" t="inlineStr">
        <is>
          <t>Услуги</t>
        </is>
      </c>
      <c r="B7" s="66" t="n">
        <v>15000</v>
      </c>
      <c r="C7" s="66" t="n">
        <v>11490</v>
      </c>
      <c r="D7" s="33" t="n">
        <v>9000</v>
      </c>
      <c r="E7" s="34">
        <f>D7</f>
        <v/>
      </c>
      <c r="F7" s="33" t="n">
        <v>10467</v>
      </c>
      <c r="G7" s="34">
        <f>F7</f>
        <v/>
      </c>
      <c r="H7" s="33" t="n">
        <v>9000</v>
      </c>
      <c r="I7" s="34">
        <f>H7</f>
        <v/>
      </c>
      <c r="J7" s="33" t="n">
        <v>10556</v>
      </c>
      <c r="K7" s="34">
        <f>J7</f>
        <v/>
      </c>
      <c r="L7" s="33" t="n">
        <v>9000</v>
      </c>
      <c r="M7" s="34">
        <f>L7</f>
        <v/>
      </c>
      <c r="N7" s="33" t="n">
        <v>8032</v>
      </c>
      <c r="O7" s="34">
        <f>N7</f>
        <v/>
      </c>
      <c r="P7" s="33" t="n">
        <v>9000</v>
      </c>
      <c r="Q7" s="34">
        <f>P7</f>
        <v/>
      </c>
      <c r="R7" s="33" t="n">
        <v>5767</v>
      </c>
      <c r="S7" s="34">
        <f>R7</f>
        <v/>
      </c>
      <c r="T7" s="33" t="n">
        <v>9000</v>
      </c>
      <c r="U7" s="34">
        <f>T7</f>
        <v/>
      </c>
      <c r="V7" s="33" t="n">
        <v>2489</v>
      </c>
      <c r="W7" s="34">
        <f>V7</f>
        <v/>
      </c>
      <c r="X7" s="33" t="n">
        <v>9000</v>
      </c>
      <c r="Y7" s="34">
        <f>X7</f>
        <v/>
      </c>
      <c r="Z7" s="35" t="n">
        <v>5528</v>
      </c>
      <c r="AA7" s="36">
        <f>Z7</f>
        <v/>
      </c>
      <c r="AB7" s="35" t="n">
        <v>9000</v>
      </c>
      <c r="AC7" s="36">
        <f>AB7</f>
        <v/>
      </c>
      <c r="AD7" s="35" t="n">
        <v>11490</v>
      </c>
      <c r="AE7" s="36">
        <f>AD7</f>
        <v/>
      </c>
      <c r="AF7" s="35" t="n">
        <v>13788</v>
      </c>
      <c r="AG7" s="36">
        <f>AF7</f>
        <v/>
      </c>
      <c r="AH7" s="35" t="n"/>
      <c r="AI7" s="36">
        <f>AH7</f>
        <v/>
      </c>
      <c r="AJ7" s="35" t="n"/>
      <c r="AK7" s="36">
        <f>AJ7</f>
        <v/>
      </c>
      <c r="AL7" s="35" t="n"/>
      <c r="AM7" s="36">
        <f>AL7</f>
        <v/>
      </c>
      <c r="AN7" s="35" t="n"/>
      <c r="AO7" s="36">
        <f>AN7</f>
        <v/>
      </c>
      <c r="AP7" s="35" t="n"/>
      <c r="AQ7" s="36">
        <f>AP7</f>
        <v/>
      </c>
      <c r="AR7" s="35" t="n"/>
      <c r="AS7" s="36">
        <f>AR7</f>
        <v/>
      </c>
    </row>
    <row r="8">
      <c r="A8" s="22" t="inlineStr">
        <is>
          <t>Компенсация оператора</t>
        </is>
      </c>
      <c r="B8" s="66" t="n"/>
      <c r="C8" s="66" t="n">
        <v>120000</v>
      </c>
      <c r="D8" s="33" t="n"/>
      <c r="E8" s="34" t="n">
        <v>0</v>
      </c>
      <c r="F8" s="33" t="n"/>
      <c r="G8" s="34" t="n">
        <v>0</v>
      </c>
      <c r="H8" s="33" t="n"/>
      <c r="I8" s="34" t="n">
        <v>0</v>
      </c>
      <c r="J8" s="33" t="n"/>
      <c r="K8" s="34" t="n">
        <v>0</v>
      </c>
      <c r="L8" s="33" t="n"/>
      <c r="M8" s="34" t="n">
        <v>100000</v>
      </c>
      <c r="N8" s="33" t="n"/>
      <c r="O8" s="34" t="n">
        <v>100000</v>
      </c>
      <c r="P8" s="33" t="n"/>
      <c r="Q8" s="34" t="n">
        <v>100000</v>
      </c>
      <c r="R8" s="33" t="n"/>
      <c r="S8" s="34" t="n">
        <v>100000</v>
      </c>
      <c r="T8" s="33" t="n"/>
      <c r="U8" s="34" t="n">
        <v>100000</v>
      </c>
      <c r="V8" s="33" t="n"/>
      <c r="W8" s="34" t="n">
        <v>100000</v>
      </c>
      <c r="X8" s="33" t="n"/>
      <c r="Y8" s="34" t="n">
        <v>100000</v>
      </c>
      <c r="Z8" s="35" t="n"/>
      <c r="AA8" s="36" t="n">
        <v>100000</v>
      </c>
      <c r="AB8" s="35" t="n"/>
      <c r="AC8" s="36" t="n">
        <v>100000</v>
      </c>
      <c r="AD8" s="35" t="n"/>
      <c r="AE8" s="36" t="n">
        <v>100000</v>
      </c>
      <c r="AF8" s="35" t="n"/>
      <c r="AG8" s="36" t="n">
        <v>100000</v>
      </c>
      <c r="AH8" s="35" t="n"/>
      <c r="AI8" s="36" t="n">
        <v>100000</v>
      </c>
      <c r="AJ8" s="35" t="n"/>
      <c r="AK8" s="36" t="n">
        <v>100000</v>
      </c>
      <c r="AL8" s="35" t="n"/>
      <c r="AM8" s="36" t="n">
        <v>100000</v>
      </c>
      <c r="AN8" s="35" t="n"/>
      <c r="AO8" s="36" t="n">
        <v>100000</v>
      </c>
      <c r="AP8" s="35" t="n"/>
      <c r="AQ8" s="36" t="n">
        <v>100000</v>
      </c>
      <c r="AR8" s="35" t="n"/>
      <c r="AS8" s="36" t="n">
        <v>100000</v>
      </c>
    </row>
    <row r="9" ht="15.75" customHeight="1" s="101" thickBot="1">
      <c r="A9" s="54" t="inlineStr">
        <is>
          <t>Итог доходы</t>
        </is>
      </c>
      <c r="B9" s="86" t="n"/>
      <c r="C9" s="86">
        <f>SUM(C3:C8)</f>
        <v/>
      </c>
      <c r="D9" s="37" t="n"/>
      <c r="E9" s="38">
        <f>SUM(E3:E8)</f>
        <v/>
      </c>
      <c r="F9" s="37" t="n"/>
      <c r="G9" s="38">
        <f>SUM(G3:G8)</f>
        <v/>
      </c>
      <c r="H9" s="37" t="n"/>
      <c r="I9" s="38">
        <f>SUM(I3:I8)</f>
        <v/>
      </c>
      <c r="J9" s="37" t="n"/>
      <c r="K9" s="38">
        <f>SUM(K3:K8)</f>
        <v/>
      </c>
      <c r="L9" s="37" t="n"/>
      <c r="M9" s="38">
        <f>SUM(M3:M8)</f>
        <v/>
      </c>
      <c r="N9" s="39" t="n"/>
      <c r="O9" s="40">
        <f>SUM(O3:O8)</f>
        <v/>
      </c>
      <c r="P9" s="39" t="n"/>
      <c r="Q9" s="40">
        <f>SUM(Q3:Q8)</f>
        <v/>
      </c>
      <c r="R9" s="39" t="n"/>
      <c r="S9" s="40">
        <f>SUM(S3:S8)</f>
        <v/>
      </c>
      <c r="T9" s="39" t="n"/>
      <c r="U9" s="40">
        <f>SUM(U3:U8)</f>
        <v/>
      </c>
      <c r="V9" s="39" t="n"/>
      <c r="W9" s="40">
        <f>SUM(W3:W8)</f>
        <v/>
      </c>
      <c r="X9" s="39" t="n"/>
      <c r="Y9" s="40">
        <f>SUM(Y3:Y8)</f>
        <v/>
      </c>
      <c r="Z9" s="39" t="n"/>
      <c r="AA9" s="40">
        <f>SUM(AA3:AA8)</f>
        <v/>
      </c>
      <c r="AB9" s="39" t="n"/>
      <c r="AC9" s="40">
        <f>SUM(AC3:AC8)</f>
        <v/>
      </c>
      <c r="AD9" s="39" t="n"/>
      <c r="AE9" s="40">
        <f>SUM(AE3:AE8)</f>
        <v/>
      </c>
      <c r="AF9" s="39" t="n"/>
      <c r="AG9" s="40">
        <f>SUM(AG3:AG8)</f>
        <v/>
      </c>
      <c r="AH9" s="39" t="n"/>
      <c r="AI9" s="40">
        <f>SUM(AI3:AI8)</f>
        <v/>
      </c>
      <c r="AJ9" s="39" t="n"/>
      <c r="AK9" s="40">
        <f>SUM(AK3:AK8)</f>
        <v/>
      </c>
      <c r="AL9" s="39" t="n"/>
      <c r="AM9" s="40">
        <f>SUM(AM3:AM8)</f>
        <v/>
      </c>
      <c r="AN9" s="39" t="n"/>
      <c r="AO9" s="40">
        <f>SUM(AO3:AO8)</f>
        <v/>
      </c>
      <c r="AP9" s="39" t="n"/>
      <c r="AQ9" s="40">
        <f>SUM(AQ3:AQ8)</f>
        <v/>
      </c>
      <c r="AR9" s="39" t="n"/>
      <c r="AS9" s="40">
        <f>SUM(AS3:AS8)</f>
        <v/>
      </c>
    </row>
    <row r="10" ht="15.75" customHeight="1" s="101" thickBot="1">
      <c r="A10" s="15" t="inlineStr">
        <is>
          <t>Расходы руб.</t>
        </is>
      </c>
      <c r="B10" s="80" t="n"/>
      <c r="C10" s="81">
        <f>SUM(C11:C21)</f>
        <v/>
      </c>
      <c r="D10" s="41" t="n">
        <v>500</v>
      </c>
      <c r="E10" s="42">
        <f>SUM(E11:E21)</f>
        <v/>
      </c>
      <c r="F10" s="41" t="n">
        <v>500</v>
      </c>
      <c r="G10" s="42">
        <f>SUM(G11:G21)</f>
        <v/>
      </c>
      <c r="H10" s="41" t="n">
        <v>500</v>
      </c>
      <c r="I10" s="42">
        <f>SUM(I11:I21)</f>
        <v/>
      </c>
      <c r="J10" s="41" t="n">
        <v>500</v>
      </c>
      <c r="K10" s="42">
        <f>SUM(K11:K21)</f>
        <v/>
      </c>
      <c r="L10" s="41" t="n">
        <v>500</v>
      </c>
      <c r="M10" s="42">
        <f>SUM(M11:M21)</f>
        <v/>
      </c>
      <c r="N10" s="41" t="n">
        <v>500</v>
      </c>
      <c r="O10" s="42">
        <f>SUM(O11:O21)</f>
        <v/>
      </c>
      <c r="P10" s="41" t="n">
        <v>500</v>
      </c>
      <c r="Q10" s="42">
        <f>SUM(Q11:Q21)</f>
        <v/>
      </c>
      <c r="R10" s="41" t="n">
        <v>500</v>
      </c>
      <c r="S10" s="42">
        <f>SUM(S11:S21)</f>
        <v/>
      </c>
      <c r="T10" s="41" t="n">
        <v>500</v>
      </c>
      <c r="U10" s="42">
        <f>SUM(U11:U21)</f>
        <v/>
      </c>
      <c r="V10" s="41" t="n">
        <v>500</v>
      </c>
      <c r="W10" s="42">
        <f>SUM(W11:W21)</f>
        <v/>
      </c>
      <c r="X10" s="41" t="n">
        <v>500</v>
      </c>
      <c r="Y10" s="42">
        <f>SUM(Y11:Y21)</f>
        <v/>
      </c>
      <c r="Z10" s="41" t="n">
        <v>500</v>
      </c>
      <c r="AA10" s="42">
        <f>SUM(AA11:AA21)</f>
        <v/>
      </c>
      <c r="AB10" s="41" t="n">
        <v>500</v>
      </c>
      <c r="AC10" s="42">
        <f>SUM(AC11:AC21)</f>
        <v/>
      </c>
      <c r="AD10" s="41" t="n">
        <v>500</v>
      </c>
      <c r="AE10" s="42">
        <f>SUM(AE11:AE21)</f>
        <v/>
      </c>
      <c r="AF10" s="41" t="n">
        <v>500</v>
      </c>
      <c r="AG10" s="42">
        <f>SUM(AG11:AG21)</f>
        <v/>
      </c>
      <c r="AH10" s="41" t="n">
        <v>500</v>
      </c>
      <c r="AI10" s="42">
        <f>SUM(AI11:AI21)</f>
        <v/>
      </c>
      <c r="AJ10" s="41" t="n">
        <v>500</v>
      </c>
      <c r="AK10" s="42">
        <f>SUM(AK11:AK21)</f>
        <v/>
      </c>
      <c r="AL10" s="41" t="n">
        <v>500</v>
      </c>
      <c r="AM10" s="42">
        <f>SUM(AM11:AM21)</f>
        <v/>
      </c>
      <c r="AN10" s="41" t="n">
        <v>500</v>
      </c>
      <c r="AO10" s="42">
        <f>SUM(AO11:AO21)</f>
        <v/>
      </c>
      <c r="AP10" s="41" t="n">
        <v>500</v>
      </c>
      <c r="AQ10" s="42">
        <f>SUM(AQ11:AQ21)</f>
        <v/>
      </c>
      <c r="AR10" s="41" t="n">
        <v>500</v>
      </c>
      <c r="AS10" s="42">
        <f>SUM(AS11:AS21)</f>
        <v/>
      </c>
    </row>
    <row r="11">
      <c r="A11" s="24" t="inlineStr">
        <is>
          <t>Аренда</t>
        </is>
      </c>
      <c r="B11" s="83" t="n"/>
      <c r="C11" s="83" t="n">
        <v>111864</v>
      </c>
      <c r="D11" s="44" t="n"/>
      <c r="E11" s="45" t="n">
        <v>111864</v>
      </c>
      <c r="F11" s="44" t="n"/>
      <c r="G11" s="45" t="n">
        <v>111864</v>
      </c>
      <c r="H11" s="44" t="n"/>
      <c r="I11" s="45" t="n">
        <v>111864</v>
      </c>
      <c r="J11" s="44" t="n"/>
      <c r="K11" s="45" t="n">
        <v>111864</v>
      </c>
      <c r="L11" s="44" t="n"/>
      <c r="M11" s="45" t="n">
        <v>78304</v>
      </c>
      <c r="N11" s="29" t="n"/>
      <c r="O11" s="45" t="n">
        <v>78304</v>
      </c>
      <c r="P11" s="29" t="n"/>
      <c r="Q11" s="45" t="n">
        <v>78304</v>
      </c>
      <c r="R11" s="29" t="n"/>
      <c r="S11" s="30" t="n">
        <v>78304</v>
      </c>
      <c r="T11" s="29" t="n"/>
      <c r="U11" s="30" t="n">
        <v>78304</v>
      </c>
      <c r="V11" s="29" t="n"/>
      <c r="W11" s="30" t="n">
        <v>78304</v>
      </c>
      <c r="X11" s="29" t="n"/>
      <c r="Y11" s="30" t="n">
        <v>78304</v>
      </c>
      <c r="Z11" s="31" t="n"/>
      <c r="AA11" s="32" t="n">
        <v>78304</v>
      </c>
      <c r="AB11" s="31" t="n"/>
      <c r="AC11" s="32" t="n">
        <v>78304</v>
      </c>
      <c r="AD11" s="31" t="n"/>
      <c r="AE11" s="32" t="n">
        <v>78304</v>
      </c>
      <c r="AF11" s="31" t="n"/>
      <c r="AG11" s="32" t="n">
        <v>78304</v>
      </c>
      <c r="AH11" s="31" t="n"/>
      <c r="AI11" s="32" t="n">
        <v>78304</v>
      </c>
      <c r="AJ11" s="31" t="n"/>
      <c r="AK11" s="32" t="n">
        <v>78304</v>
      </c>
      <c r="AL11" s="31" t="n"/>
      <c r="AM11" s="32" t="n">
        <v>78304</v>
      </c>
      <c r="AN11" s="31" t="n"/>
      <c r="AO11" s="32" t="n">
        <v>78304</v>
      </c>
      <c r="AP11" s="31" t="n"/>
      <c r="AQ11" s="32" t="n">
        <v>78304</v>
      </c>
      <c r="AR11" s="31" t="n"/>
      <c r="AS11" s="32" t="n">
        <v>78304</v>
      </c>
    </row>
    <row r="12">
      <c r="A12" s="24" t="inlineStr">
        <is>
          <t>ЗП продавцов</t>
        </is>
      </c>
      <c r="B12" s="84" t="n"/>
      <c r="C12" s="84">
        <f>500*30+B3*2%+B4*20%+B5*100+B7*50%</f>
        <v/>
      </c>
      <c r="D12" s="33" t="n"/>
      <c r="E12" s="34">
        <f>1000*31+D3*2%+D4*20%+D5*100+D7*50%</f>
        <v/>
      </c>
      <c r="F12" s="33" t="n"/>
      <c r="G12" s="34" t="n">
        <v>56063</v>
      </c>
      <c r="H12" s="33" t="n"/>
      <c r="I12" s="34">
        <f>1000*31+H3*2%+H4*20%+H5*100+H7*50%</f>
        <v/>
      </c>
      <c r="J12" s="33" t="n"/>
      <c r="K12" s="34" t="n">
        <v>41032</v>
      </c>
      <c r="L12" s="33" t="n"/>
      <c r="M12" s="34">
        <f>1500*31+L3*2%+L4*20%+L5*100+L7*50%</f>
        <v/>
      </c>
      <c r="N12" s="33" t="n"/>
      <c r="O12" s="34" t="n">
        <v>74835</v>
      </c>
      <c r="P12" s="33" t="n"/>
      <c r="Q12" s="34">
        <f>1500*31+P3*2%+P4*20%+P5*100+P7*50%</f>
        <v/>
      </c>
      <c r="R12" s="33" t="n"/>
      <c r="S12" s="34" t="n">
        <v>50808</v>
      </c>
      <c r="T12" s="33" t="n"/>
      <c r="U12" s="34">
        <f>1500*31+T3*2%+T4*20%+T5*100+T7*50%</f>
        <v/>
      </c>
      <c r="V12" s="33" t="n"/>
      <c r="W12" s="34" t="n">
        <v>51655</v>
      </c>
      <c r="X12" s="33" t="n"/>
      <c r="Y12" s="34">
        <f>1500*31+X3*2%+X4*20%+X5*100+X7*50%</f>
        <v/>
      </c>
      <c r="Z12" s="35" t="n"/>
      <c r="AA12" s="36" t="n">
        <v>68812</v>
      </c>
      <c r="AB12" s="35" t="n"/>
      <c r="AC12" s="36">
        <f>1000*31+AB3*2%+AB4*20%+AB5*100+AB7*50%</f>
        <v/>
      </c>
      <c r="AD12" s="35" t="n"/>
      <c r="AE12" s="36">
        <f>1000*31+AD3*2%+AD4*20%+AD5*100+AD7*50%</f>
        <v/>
      </c>
      <c r="AF12" s="35" t="n"/>
      <c r="AG12" s="36">
        <f>1000*31+AF3*2%+AF4*20%+AF5*100+AF7*50%</f>
        <v/>
      </c>
      <c r="AH12" s="35" t="n"/>
      <c r="AI12" s="36">
        <f>1000*31+AH3*2%+AH4*20%+AH5*100+AH7*50%</f>
        <v/>
      </c>
      <c r="AJ12" s="35" t="n"/>
      <c r="AK12" s="36">
        <f>1000*31+AJ3*2%+AJ4*20%+AJ5*100+AJ7*50%</f>
        <v/>
      </c>
      <c r="AL12" s="35" t="n"/>
      <c r="AM12" s="36">
        <f>1000*31+AL3*2%+AL4*20%+AL5*100+AL7*50%</f>
        <v/>
      </c>
      <c r="AN12" s="35" t="n"/>
      <c r="AO12" s="36">
        <f>1000*31+AN3*2%+AN4*20%+AN5*100+AN7*50%</f>
        <v/>
      </c>
      <c r="AP12" s="35" t="n"/>
      <c r="AQ12" s="36">
        <f>1000*31+AP3*2%+AP4*20%+AP5*100+AP7*50%</f>
        <v/>
      </c>
      <c r="AR12" s="35" t="n"/>
      <c r="AS12" s="36">
        <f>1000*31+AR3*2%+AR4*20%+AR5*100+AR7*50%</f>
        <v/>
      </c>
    </row>
    <row r="13">
      <c r="A13" s="24" t="inlineStr">
        <is>
          <t>Коммунальные расходы</t>
        </is>
      </c>
      <c r="B13" s="77" t="n"/>
      <c r="C13" s="77" t="n">
        <v>2000</v>
      </c>
      <c r="D13" s="33" t="n"/>
      <c r="E13" s="34" t="n">
        <v>3000</v>
      </c>
      <c r="F13" s="33" t="n"/>
      <c r="G13" s="34" t="n">
        <v>3000</v>
      </c>
      <c r="H13" s="33" t="n"/>
      <c r="I13" s="34" t="n">
        <v>3000</v>
      </c>
      <c r="J13" s="33" t="n"/>
      <c r="K13" s="34" t="n">
        <v>3000</v>
      </c>
      <c r="L13" s="33" t="n"/>
      <c r="M13" s="34" t="n">
        <v>3000</v>
      </c>
      <c r="N13" s="33" t="n"/>
      <c r="O13" s="34" t="n">
        <v>3000</v>
      </c>
      <c r="P13" s="33" t="n"/>
      <c r="Q13" s="34" t="n">
        <v>3000</v>
      </c>
      <c r="R13" s="33" t="n"/>
      <c r="S13" s="34" t="n">
        <v>3000</v>
      </c>
      <c r="T13" s="33" t="n"/>
      <c r="U13" s="34" t="n">
        <v>3000</v>
      </c>
      <c r="V13" s="33" t="n"/>
      <c r="W13" s="34" t="n">
        <v>3000</v>
      </c>
      <c r="X13" s="33" t="n"/>
      <c r="Y13" s="34" t="n">
        <v>3000</v>
      </c>
      <c r="Z13" s="35" t="n"/>
      <c r="AA13" s="36" t="n">
        <v>3000</v>
      </c>
      <c r="AB13" s="35" t="n"/>
      <c r="AC13" s="36" t="n">
        <v>3000</v>
      </c>
      <c r="AD13" s="35" t="n"/>
      <c r="AE13" s="36" t="n">
        <v>3000</v>
      </c>
      <c r="AF13" s="35" t="n"/>
      <c r="AG13" s="36" t="n">
        <v>3000</v>
      </c>
      <c r="AH13" s="35" t="n"/>
      <c r="AI13" s="36" t="n">
        <v>3000</v>
      </c>
      <c r="AJ13" s="35" t="n"/>
      <c r="AK13" s="36" t="n">
        <v>3000</v>
      </c>
      <c r="AL13" s="35" t="n"/>
      <c r="AM13" s="36" t="n">
        <v>3000</v>
      </c>
      <c r="AN13" s="35" t="n"/>
      <c r="AO13" s="36" t="n">
        <v>3000</v>
      </c>
      <c r="AP13" s="35" t="n"/>
      <c r="AQ13" s="36" t="n">
        <v>3000</v>
      </c>
      <c r="AR13" s="35" t="n"/>
      <c r="AS13" s="36" t="n">
        <v>3000</v>
      </c>
    </row>
    <row r="14">
      <c r="A14" s="24" t="inlineStr">
        <is>
          <t>Охрана и безопасность</t>
        </is>
      </c>
      <c r="B14" s="77" t="n"/>
      <c r="C14" s="77" t="n"/>
      <c r="D14" s="33" t="n"/>
      <c r="E14" s="34" t="n"/>
      <c r="F14" s="33" t="n"/>
      <c r="G14" s="34" t="n"/>
      <c r="H14" s="33" t="n"/>
      <c r="I14" s="34" t="n"/>
      <c r="J14" s="33" t="n"/>
      <c r="K14" s="34" t="n"/>
      <c r="L14" s="33" t="n"/>
      <c r="M14" s="34" t="n"/>
      <c r="N14" s="33" t="n"/>
      <c r="O14" s="34" t="n"/>
      <c r="P14" s="33" t="n"/>
      <c r="Q14" s="34" t="n"/>
      <c r="R14" s="33" t="n"/>
      <c r="S14" s="34" t="n"/>
      <c r="T14" s="33" t="n"/>
      <c r="U14" s="34" t="n"/>
      <c r="V14" s="33" t="n"/>
      <c r="W14" s="34" t="n"/>
      <c r="X14" s="33" t="n"/>
      <c r="Y14" s="34" t="n"/>
      <c r="Z14" s="35" t="n"/>
      <c r="AA14" s="36" t="n"/>
      <c r="AB14" s="35" t="n"/>
      <c r="AC14" s="36" t="n"/>
      <c r="AD14" s="35" t="n"/>
      <c r="AE14" s="36" t="n"/>
      <c r="AF14" s="35" t="n"/>
      <c r="AG14" s="36" t="n"/>
      <c r="AH14" s="35" t="n"/>
      <c r="AI14" s="36" t="n"/>
      <c r="AJ14" s="35" t="n"/>
      <c r="AK14" s="36" t="n"/>
      <c r="AL14" s="35" t="n"/>
      <c r="AM14" s="36" t="n"/>
      <c r="AN14" s="35" t="n"/>
      <c r="AO14" s="36" t="n"/>
      <c r="AP14" s="35" t="n"/>
      <c r="AQ14" s="36" t="n"/>
      <c r="AR14" s="35" t="n"/>
      <c r="AS14" s="36" t="n"/>
    </row>
    <row r="15">
      <c r="A15" s="24" t="inlineStr">
        <is>
          <t>Связь, интернет</t>
        </is>
      </c>
      <c r="B15" s="77" t="n"/>
      <c r="C15" s="77" t="n">
        <v>500</v>
      </c>
      <c r="D15" s="33" t="n"/>
      <c r="E15" s="34" t="n">
        <v>500</v>
      </c>
      <c r="F15" s="33" t="n"/>
      <c r="G15" s="34" t="n">
        <v>500</v>
      </c>
      <c r="H15" s="33" t="n"/>
      <c r="I15" s="34" t="n">
        <v>500</v>
      </c>
      <c r="J15" s="33" t="n"/>
      <c r="K15" s="34" t="n">
        <v>500</v>
      </c>
      <c r="L15" s="33" t="n"/>
      <c r="M15" s="34" t="n">
        <v>500</v>
      </c>
      <c r="N15" s="33" t="n"/>
      <c r="O15" s="34" t="n">
        <v>500</v>
      </c>
      <c r="P15" s="33" t="n"/>
      <c r="Q15" s="34" t="n">
        <v>500</v>
      </c>
      <c r="R15" s="33" t="n"/>
      <c r="S15" s="34" t="n">
        <v>500</v>
      </c>
      <c r="T15" s="33" t="n"/>
      <c r="U15" s="34" t="n">
        <v>500</v>
      </c>
      <c r="V15" s="33" t="n"/>
      <c r="W15" s="34" t="n">
        <v>500</v>
      </c>
      <c r="X15" s="33" t="n"/>
      <c r="Y15" s="34" t="n">
        <v>500</v>
      </c>
      <c r="Z15" s="35" t="n"/>
      <c r="AA15" s="36" t="n">
        <v>500</v>
      </c>
      <c r="AB15" s="35" t="n"/>
      <c r="AC15" s="36" t="n">
        <v>500</v>
      </c>
      <c r="AD15" s="35" t="n"/>
      <c r="AE15" s="36" t="n">
        <v>500</v>
      </c>
      <c r="AF15" s="35" t="n"/>
      <c r="AG15" s="36" t="n">
        <v>500</v>
      </c>
      <c r="AH15" s="35" t="n"/>
      <c r="AI15" s="36" t="n">
        <v>500</v>
      </c>
      <c r="AJ15" s="35" t="n"/>
      <c r="AK15" s="36" t="n">
        <v>500</v>
      </c>
      <c r="AL15" s="35" t="n"/>
      <c r="AM15" s="36" t="n">
        <v>500</v>
      </c>
      <c r="AN15" s="35" t="n"/>
      <c r="AO15" s="36" t="n">
        <v>500</v>
      </c>
      <c r="AP15" s="35" t="n"/>
      <c r="AQ15" s="36" t="n">
        <v>500</v>
      </c>
      <c r="AR15" s="35" t="n"/>
      <c r="AS15" s="36" t="n">
        <v>500</v>
      </c>
    </row>
    <row r="16">
      <c r="A16" s="24" t="inlineStr">
        <is>
          <t>Хоз. Расходы</t>
        </is>
      </c>
      <c r="B16" s="77" t="n"/>
      <c r="C16" s="77" t="n">
        <v>1000</v>
      </c>
      <c r="D16" s="33" t="n"/>
      <c r="E16" s="34" t="n">
        <v>1000</v>
      </c>
      <c r="F16" s="33" t="n"/>
      <c r="G16" s="34" t="n">
        <v>1000</v>
      </c>
      <c r="H16" s="33" t="n"/>
      <c r="I16" s="34" t="n">
        <v>1000</v>
      </c>
      <c r="J16" s="33" t="n"/>
      <c r="K16" s="34" t="n">
        <v>1000</v>
      </c>
      <c r="L16" s="33" t="n"/>
      <c r="M16" s="34" t="n">
        <v>1000</v>
      </c>
      <c r="N16" s="33" t="n"/>
      <c r="O16" s="34" t="n">
        <v>1000</v>
      </c>
      <c r="P16" s="33" t="n"/>
      <c r="Q16" s="34" t="n">
        <v>1000</v>
      </c>
      <c r="R16" s="33" t="n"/>
      <c r="S16" s="34" t="n">
        <v>1000</v>
      </c>
      <c r="T16" s="33" t="n"/>
      <c r="U16" s="34" t="n">
        <v>1000</v>
      </c>
      <c r="V16" s="33" t="n"/>
      <c r="W16" s="34" t="n">
        <v>1000</v>
      </c>
      <c r="X16" s="33" t="n"/>
      <c r="Y16" s="34" t="n">
        <v>1000</v>
      </c>
      <c r="Z16" s="35" t="n"/>
      <c r="AA16" s="36" t="n">
        <v>1000</v>
      </c>
      <c r="AB16" s="35" t="n"/>
      <c r="AC16" s="36" t="n">
        <v>1000</v>
      </c>
      <c r="AD16" s="35" t="n"/>
      <c r="AE16" s="36" t="n">
        <v>1000</v>
      </c>
      <c r="AF16" s="35" t="n"/>
      <c r="AG16" s="36" t="n">
        <v>1000</v>
      </c>
      <c r="AH16" s="35" t="n"/>
      <c r="AI16" s="36" t="n">
        <v>1000</v>
      </c>
      <c r="AJ16" s="35" t="n"/>
      <c r="AK16" s="36" t="n">
        <v>1000</v>
      </c>
      <c r="AL16" s="35" t="n"/>
      <c r="AM16" s="36" t="n">
        <v>1000</v>
      </c>
      <c r="AN16" s="35" t="n"/>
      <c r="AO16" s="36" t="n">
        <v>1000</v>
      </c>
      <c r="AP16" s="35" t="n"/>
      <c r="AQ16" s="36" t="n">
        <v>1000</v>
      </c>
      <c r="AR16" s="35" t="n"/>
      <c r="AS16" s="36" t="n">
        <v>1000</v>
      </c>
    </row>
    <row r="17">
      <c r="A17" s="24" t="inlineStr">
        <is>
          <t>Прочее</t>
        </is>
      </c>
      <c r="B17" s="77" t="n"/>
      <c r="C17" s="77" t="n"/>
      <c r="D17" s="33" t="n"/>
      <c r="E17" s="34" t="n"/>
      <c r="F17" s="33" t="n"/>
      <c r="G17" s="34" t="n"/>
      <c r="H17" s="33" t="n"/>
      <c r="I17" s="34" t="n"/>
      <c r="J17" s="33" t="n"/>
      <c r="K17" s="34" t="n"/>
      <c r="L17" s="33" t="n"/>
      <c r="M17" s="34" t="n"/>
      <c r="N17" s="33" t="n"/>
      <c r="O17" s="34" t="n"/>
      <c r="P17" s="33" t="n"/>
      <c r="Q17" s="34" t="n"/>
      <c r="R17" s="33" t="n"/>
      <c r="S17" s="34" t="n"/>
      <c r="T17" s="33" t="n"/>
      <c r="U17" s="34" t="n"/>
      <c r="V17" s="33" t="n"/>
      <c r="W17" s="34" t="n"/>
      <c r="X17" s="33" t="n"/>
      <c r="Y17" s="34" t="n"/>
      <c r="Z17" s="35" t="n"/>
      <c r="AA17" s="36" t="n"/>
      <c r="AB17" s="35" t="n"/>
      <c r="AC17" s="36" t="n"/>
      <c r="AD17" s="35" t="n"/>
      <c r="AE17" s="36" t="n"/>
      <c r="AF17" s="35" t="n"/>
      <c r="AG17" s="36" t="n"/>
      <c r="AH17" s="35" t="n"/>
      <c r="AI17" s="36" t="n"/>
      <c r="AJ17" s="35" t="n"/>
      <c r="AK17" s="36" t="n"/>
      <c r="AL17" s="35" t="n"/>
      <c r="AM17" s="36" t="n"/>
      <c r="AN17" s="35" t="n"/>
      <c r="AO17" s="36" t="n"/>
      <c r="AP17" s="35" t="n"/>
      <c r="AQ17" s="36" t="n"/>
      <c r="AR17" s="35" t="n"/>
      <c r="AS17" s="36" t="n"/>
    </row>
    <row r="18">
      <c r="A18" s="24" t="inlineStr">
        <is>
          <t>Эквайринг</t>
        </is>
      </c>
      <c r="B18" s="77" t="n"/>
      <c r="C18" s="77" t="n"/>
      <c r="D18" s="33" t="n">
        <v>500</v>
      </c>
      <c r="E18" s="34">
        <f>D18*0.02</f>
        <v/>
      </c>
      <c r="F18" s="33" t="n">
        <v>500</v>
      </c>
      <c r="G18" s="34">
        <f>F18*0.02</f>
        <v/>
      </c>
      <c r="H18" s="33" t="n">
        <v>500</v>
      </c>
      <c r="I18" s="34">
        <f>H18*0.02</f>
        <v/>
      </c>
      <c r="J18" s="33" t="n">
        <v>500</v>
      </c>
      <c r="K18" s="34">
        <f>J18*0.02</f>
        <v/>
      </c>
      <c r="L18" s="33" t="n">
        <v>500</v>
      </c>
      <c r="M18" s="34">
        <f>L18*0.02</f>
        <v/>
      </c>
      <c r="N18" s="33" t="n">
        <v>54970</v>
      </c>
      <c r="O18" s="34">
        <f>N18*0.02</f>
        <v/>
      </c>
      <c r="P18" s="33" t="n">
        <v>500</v>
      </c>
      <c r="Q18" s="34">
        <f>P18*0.02</f>
        <v/>
      </c>
      <c r="R18" s="33" t="n">
        <v>48752</v>
      </c>
      <c r="S18" s="34">
        <f>R18*0.02</f>
        <v/>
      </c>
      <c r="T18" s="33" t="n">
        <v>500</v>
      </c>
      <c r="U18" s="34">
        <f>T18*0.02</f>
        <v/>
      </c>
      <c r="V18" s="33" t="n">
        <v>50059</v>
      </c>
      <c r="W18" s="34">
        <f>V18*0.02</f>
        <v/>
      </c>
      <c r="X18" s="33" t="n">
        <v>50059</v>
      </c>
      <c r="Y18" s="34">
        <f>X18*0.02</f>
        <v/>
      </c>
      <c r="Z18" s="35" t="n"/>
      <c r="AA18" s="36">
        <f>Z18*0.02</f>
        <v/>
      </c>
      <c r="AB18" s="35" t="n">
        <v>50059</v>
      </c>
      <c r="AC18" s="36">
        <f>AB18*0.02</f>
        <v/>
      </c>
      <c r="AD18" s="35" t="n">
        <v>50059</v>
      </c>
      <c r="AE18" s="36">
        <f>AD18*0.02</f>
        <v/>
      </c>
      <c r="AF18" s="35" t="n">
        <v>50059</v>
      </c>
      <c r="AG18" s="36">
        <f>AF18*0.02</f>
        <v/>
      </c>
      <c r="AH18" s="35" t="n">
        <v>50059</v>
      </c>
      <c r="AI18" s="36">
        <f>AH18*0.02</f>
        <v/>
      </c>
      <c r="AJ18" s="35" t="n">
        <v>50059</v>
      </c>
      <c r="AK18" s="36">
        <f>AJ18*0.02</f>
        <v/>
      </c>
      <c r="AL18" s="35" t="n">
        <v>50059</v>
      </c>
      <c r="AM18" s="36">
        <f>AL18*0.02</f>
        <v/>
      </c>
      <c r="AN18" s="35" t="n">
        <v>50059</v>
      </c>
      <c r="AO18" s="36">
        <f>AN18*0.02</f>
        <v/>
      </c>
      <c r="AP18" s="35" t="n">
        <v>50059</v>
      </c>
      <c r="AQ18" s="36">
        <f>AP18*0.02</f>
        <v/>
      </c>
      <c r="AR18" s="35" t="n">
        <v>50059</v>
      </c>
      <c r="AS18" s="36">
        <f>AR18*0.02</f>
        <v/>
      </c>
    </row>
    <row r="19">
      <c r="A19" s="24" t="inlineStr">
        <is>
          <t>ЕНВД</t>
        </is>
      </c>
      <c r="B19" s="77" t="n"/>
      <c r="C19" s="77" t="n">
        <v>1293</v>
      </c>
      <c r="D19" s="33" t="n"/>
      <c r="E19" s="34" t="n"/>
      <c r="F19" s="33" t="n"/>
      <c r="G19" s="34" t="n"/>
      <c r="H19" s="33" t="n"/>
      <c r="I19" s="34" t="n"/>
      <c r="J19" s="33" t="n"/>
      <c r="K19" s="34" t="n"/>
      <c r="L19" s="33" t="n"/>
      <c r="M19" s="34" t="n"/>
      <c r="N19" s="33" t="n"/>
      <c r="O19" s="34" t="n"/>
      <c r="P19" s="33" t="n"/>
      <c r="Q19" s="34" t="n"/>
      <c r="R19" s="33" t="n"/>
      <c r="S19" s="34" t="n"/>
      <c r="T19" s="33" t="n"/>
      <c r="U19" s="34" t="n"/>
      <c r="V19" s="33" t="n"/>
      <c r="W19" s="34" t="n"/>
      <c r="X19" s="33" t="n"/>
      <c r="Y19" s="34" t="n"/>
      <c r="Z19" s="35" t="n"/>
      <c r="AA19" s="36" t="n"/>
      <c r="AB19" s="35" t="n"/>
      <c r="AC19" s="36" t="n"/>
      <c r="AD19" s="35" t="n"/>
      <c r="AE19" s="36" t="n"/>
      <c r="AF19" s="35" t="n"/>
      <c r="AG19" s="36" t="n"/>
      <c r="AH19" s="35" t="n"/>
      <c r="AI19" s="36" t="n"/>
      <c r="AJ19" s="35" t="n"/>
      <c r="AK19" s="36" t="n"/>
      <c r="AL19" s="35" t="n"/>
      <c r="AM19" s="36" t="n"/>
      <c r="AN19" s="35" t="n"/>
      <c r="AO19" s="36" t="n"/>
      <c r="AP19" s="35" t="n"/>
      <c r="AQ19" s="36" t="n"/>
      <c r="AR19" s="35" t="n"/>
      <c r="AS19" s="36" t="n"/>
    </row>
    <row r="20">
      <c r="A20" s="24" t="inlineStr">
        <is>
          <t>Налоги ЗП</t>
        </is>
      </c>
      <c r="B20" s="77" t="n"/>
      <c r="C20" s="77" t="n">
        <v>3000</v>
      </c>
      <c r="D20" s="33" t="n"/>
      <c r="E20" s="34" t="n">
        <v>3000</v>
      </c>
      <c r="F20" s="33" t="n"/>
      <c r="G20" s="34" t="n">
        <v>3000</v>
      </c>
      <c r="H20" s="33" t="n"/>
      <c r="I20" s="34" t="n">
        <v>3000</v>
      </c>
      <c r="J20" s="33" t="n"/>
      <c r="K20" s="34" t="n">
        <v>3000</v>
      </c>
      <c r="L20" s="33" t="n"/>
      <c r="M20" s="34" t="n">
        <v>3000</v>
      </c>
      <c r="N20" s="33" t="n"/>
      <c r="O20" s="34" t="n">
        <v>3000</v>
      </c>
      <c r="P20" s="33" t="n"/>
      <c r="Q20" s="34" t="n">
        <v>3000</v>
      </c>
      <c r="R20" s="33" t="n"/>
      <c r="S20" s="34" t="n">
        <v>3000</v>
      </c>
      <c r="T20" s="33" t="n"/>
      <c r="U20" s="34" t="n">
        <v>3000</v>
      </c>
      <c r="V20" s="33" t="n"/>
      <c r="W20" s="34" t="n">
        <v>3000</v>
      </c>
      <c r="X20" s="33" t="n"/>
      <c r="Y20" s="34" t="n">
        <v>3000</v>
      </c>
      <c r="Z20" s="35" t="n"/>
      <c r="AA20" s="36" t="n">
        <v>3000</v>
      </c>
      <c r="AB20" s="35" t="n"/>
      <c r="AC20" s="36" t="n">
        <v>3000</v>
      </c>
      <c r="AD20" s="35" t="n"/>
      <c r="AE20" s="36" t="n">
        <v>3000</v>
      </c>
      <c r="AF20" s="35" t="n"/>
      <c r="AG20" s="36" t="n">
        <v>3000</v>
      </c>
      <c r="AH20" s="35" t="n"/>
      <c r="AI20" s="36" t="n">
        <v>3000</v>
      </c>
      <c r="AJ20" s="35" t="n"/>
      <c r="AK20" s="36" t="n">
        <v>3000</v>
      </c>
      <c r="AL20" s="35" t="n"/>
      <c r="AM20" s="36" t="n">
        <v>3000</v>
      </c>
      <c r="AN20" s="35" t="n"/>
      <c r="AO20" s="36" t="n">
        <v>3000</v>
      </c>
      <c r="AP20" s="35" t="n"/>
      <c r="AQ20" s="36" t="n">
        <v>3000</v>
      </c>
      <c r="AR20" s="35" t="n"/>
      <c r="AS20" s="36" t="n">
        <v>3000</v>
      </c>
    </row>
    <row r="21">
      <c r="A21" s="24" t="inlineStr">
        <is>
          <t>Альтернатива</t>
        </is>
      </c>
      <c r="B21" s="77" t="n"/>
      <c r="C21" s="77" t="n">
        <v>0</v>
      </c>
      <c r="D21" s="33" t="n"/>
      <c r="E21" s="34" t="n">
        <v>0</v>
      </c>
      <c r="F21" s="33" t="n"/>
      <c r="G21" s="34" t="n">
        <v>1242</v>
      </c>
      <c r="H21" s="33" t="n"/>
      <c r="I21" s="34" t="n">
        <v>0</v>
      </c>
      <c r="J21" s="33" t="n"/>
      <c r="K21" s="34" t="n">
        <v>928</v>
      </c>
      <c r="L21" s="33" t="n"/>
      <c r="M21" s="34" t="n">
        <v>0</v>
      </c>
      <c r="N21" s="33" t="n"/>
      <c r="O21" s="34" t="n">
        <v>667</v>
      </c>
      <c r="P21" s="33" t="n"/>
      <c r="Q21" s="34" t="n">
        <v>0</v>
      </c>
      <c r="R21" s="33" t="n"/>
      <c r="S21" s="34" t="n">
        <v>5164</v>
      </c>
      <c r="T21" s="33" t="n"/>
      <c r="U21" s="34" t="n">
        <v>0</v>
      </c>
      <c r="V21" s="33" t="n"/>
      <c r="W21" s="34" t="n">
        <v>4790</v>
      </c>
      <c r="X21" s="33" t="n"/>
      <c r="Y21" s="34" t="n"/>
      <c r="Z21" s="35" t="n"/>
      <c r="AA21" s="36" t="n">
        <v>4790</v>
      </c>
      <c r="AB21" s="35" t="n"/>
      <c r="AC21" s="36" t="n"/>
      <c r="AD21" s="35" t="n"/>
      <c r="AE21" s="36" t="n"/>
      <c r="AF21" s="35" t="n"/>
      <c r="AG21" s="36" t="n"/>
      <c r="AH21" s="35" t="n"/>
      <c r="AI21" s="36" t="n"/>
      <c r="AJ21" s="35" t="n"/>
      <c r="AK21" s="36" t="n"/>
      <c r="AL21" s="35" t="n"/>
      <c r="AM21" s="36" t="n"/>
      <c r="AN21" s="35" t="n"/>
      <c r="AO21" s="36" t="n"/>
      <c r="AP21" s="35" t="n"/>
      <c r="AQ21" s="36" t="n"/>
      <c r="AR21" s="35" t="n"/>
      <c r="AS21" s="36" t="n"/>
    </row>
    <row r="22" ht="15.75" customHeight="1" s="101" thickBot="1">
      <c r="A22" s="25" t="inlineStr">
        <is>
          <t>Общий Итог</t>
        </is>
      </c>
      <c r="B22" s="78" t="n"/>
      <c r="C22" s="78">
        <f>C9-C10</f>
        <v/>
      </c>
      <c r="D22" s="46" t="n"/>
      <c r="E22" s="87">
        <f>E9-E10</f>
        <v/>
      </c>
      <c r="F22" s="46" t="n"/>
      <c r="G22" s="87">
        <f>G9-G10</f>
        <v/>
      </c>
      <c r="H22" s="46" t="n"/>
      <c r="I22" s="87">
        <f>I9-I10</f>
        <v/>
      </c>
      <c r="J22" s="46" t="n"/>
      <c r="K22" s="87">
        <f>K9-K10</f>
        <v/>
      </c>
      <c r="L22" s="46" t="n"/>
      <c r="M22" s="87">
        <f>M9-M10</f>
        <v/>
      </c>
      <c r="N22" s="46" t="n"/>
      <c r="O22" s="87">
        <f>O9-O10</f>
        <v/>
      </c>
      <c r="P22" s="46" t="n"/>
      <c r="Q22" s="87">
        <f>Q9-Q10</f>
        <v/>
      </c>
      <c r="R22" s="46" t="n"/>
      <c r="S22" s="87">
        <f>S9-S10</f>
        <v/>
      </c>
      <c r="T22" s="46" t="n"/>
      <c r="U22" s="87">
        <f>U9-U10</f>
        <v/>
      </c>
      <c r="V22" s="46" t="n"/>
      <c r="W22" s="87">
        <f>W9-W10</f>
        <v/>
      </c>
      <c r="X22" s="46" t="n"/>
      <c r="Y22" s="87">
        <f>Y9-Y10</f>
        <v/>
      </c>
      <c r="Z22" s="48" t="n"/>
      <c r="AA22" s="88">
        <f>AA9-AA10</f>
        <v/>
      </c>
      <c r="AB22" s="48" t="n"/>
      <c r="AC22" s="88">
        <f>AC9-AC10</f>
        <v/>
      </c>
      <c r="AD22" s="48" t="n"/>
      <c r="AE22" s="88">
        <f>AE9-AE10</f>
        <v/>
      </c>
      <c r="AF22" s="48" t="n"/>
      <c r="AG22" s="88">
        <f>AG9-AG10</f>
        <v/>
      </c>
      <c r="AH22" s="48" t="n"/>
      <c r="AI22" s="88">
        <f>AI9-AI10</f>
        <v/>
      </c>
      <c r="AJ22" s="48" t="n"/>
      <c r="AK22" s="88">
        <f>AK9-AK10</f>
        <v/>
      </c>
      <c r="AL22" s="48" t="n"/>
      <c r="AM22" s="88">
        <f>AM9-AM10</f>
        <v/>
      </c>
      <c r="AN22" s="48" t="n"/>
      <c r="AO22" s="88">
        <f>AO9-AO10</f>
        <v/>
      </c>
      <c r="AP22" s="48" t="n"/>
      <c r="AQ22" s="88">
        <f>AQ9-AQ10</f>
        <v/>
      </c>
      <c r="AR22" s="48" t="n"/>
      <c r="AS22" s="88">
        <f>AS9-AS10</f>
        <v/>
      </c>
    </row>
  </sheetData>
  <mergeCells count="14">
    <mergeCell ref="B1:C1"/>
    <mergeCell ref="D1:E1"/>
    <mergeCell ref="F1:G1"/>
    <mergeCell ref="H1:I1"/>
    <mergeCell ref="J1:K1"/>
    <mergeCell ref="V1:W1"/>
    <mergeCell ref="X1:Y1"/>
    <mergeCell ref="Z1:AA1"/>
    <mergeCell ref="AB1:AC1"/>
    <mergeCell ref="L1:M1"/>
    <mergeCell ref="N1:O1"/>
    <mergeCell ref="P1:Q1"/>
    <mergeCell ref="R1:S1"/>
    <mergeCell ref="T1:U1"/>
  </mergeCells>
  <pageMargins left="0.7" right="0.7" top="0.75" bottom="0.75" header="0.3" footer="0.3"/>
  <pageSetup orientation="portrait" paperSize="9" firstPageNumber="2147483648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S22"/>
  <sheetViews>
    <sheetView topLeftCell="R1" workbookViewId="0">
      <selection activeCell="AT2" sqref="AT2"/>
    </sheetView>
  </sheetViews>
  <sheetFormatPr baseColWidth="8" defaultRowHeight="15" outlineLevelCol="0"/>
  <cols>
    <col width="15" customWidth="1" style="101" min="1" max="1"/>
    <col width="10.42578125" bestFit="1" customWidth="1" style="101" min="2" max="3"/>
  </cols>
  <sheetData>
    <row r="1" ht="15.75" customHeight="1" s="101" thickBot="1">
      <c r="A1" s="1" t="inlineStr">
        <is>
          <t>СПб Народный Yota</t>
        </is>
      </c>
      <c r="B1" s="100" t="inlineStr">
        <is>
          <t>Кейс</t>
        </is>
      </c>
      <c r="D1" s="99" t="inlineStr">
        <is>
          <t>01.01.2022 - план</t>
        </is>
      </c>
      <c r="E1" s="98" t="n"/>
      <c r="F1" s="99" t="inlineStr">
        <is>
          <t>01.01.2022 - факт</t>
        </is>
      </c>
      <c r="G1" s="98" t="n"/>
      <c r="H1" s="99" t="inlineStr">
        <is>
          <t>01.02.2022 - план</t>
        </is>
      </c>
      <c r="I1" s="98" t="n"/>
      <c r="J1" s="99" t="inlineStr">
        <is>
          <t>01.03.2022 - факт</t>
        </is>
      </c>
      <c r="K1" s="98" t="n"/>
      <c r="L1" s="99" t="inlineStr">
        <is>
          <t>01.04.2022 - план</t>
        </is>
      </c>
      <c r="M1" s="98" t="n"/>
      <c r="N1" s="99" t="inlineStr">
        <is>
          <t>01.04.2022 - факт</t>
        </is>
      </c>
      <c r="O1" s="98" t="n"/>
      <c r="P1" s="99" t="inlineStr">
        <is>
          <t>01.05.2022 - план</t>
        </is>
      </c>
      <c r="Q1" s="98" t="n"/>
      <c r="R1" s="99" t="inlineStr">
        <is>
          <t>01.05.2022 - факт</t>
        </is>
      </c>
      <c r="S1" s="98" t="n"/>
      <c r="T1" s="99" t="inlineStr">
        <is>
          <t>01.06.2022 - план</t>
        </is>
      </c>
      <c r="U1" s="98" t="n"/>
      <c r="V1" s="97" t="inlineStr">
        <is>
          <t>01.06.2022 - факт</t>
        </is>
      </c>
      <c r="W1" s="98" t="n"/>
      <c r="X1" s="97" t="inlineStr">
        <is>
          <t>01.07.2022 - план</t>
        </is>
      </c>
      <c r="Y1" s="98" t="n"/>
    </row>
    <row r="2" ht="15.75" customHeight="1" s="101" thickBot="1">
      <c r="B2" s="19" t="inlineStr">
        <is>
          <t>Оборот</t>
        </is>
      </c>
      <c r="C2" s="20" t="inlineStr">
        <is>
          <t>Прибыль</t>
        </is>
      </c>
      <c r="D2" s="50" t="inlineStr">
        <is>
          <t>Оборот</t>
        </is>
      </c>
      <c r="E2" s="51" t="inlineStr">
        <is>
          <t>Прибыль</t>
        </is>
      </c>
      <c r="F2" s="50" t="inlineStr">
        <is>
          <t>Оборот</t>
        </is>
      </c>
      <c r="G2" s="51" t="inlineStr">
        <is>
          <t>Прибыль</t>
        </is>
      </c>
      <c r="H2" s="50" t="inlineStr">
        <is>
          <t>Оборот</t>
        </is>
      </c>
      <c r="I2" s="51" t="inlineStr">
        <is>
          <t>Прибыль</t>
        </is>
      </c>
      <c r="J2" s="50" t="inlineStr">
        <is>
          <t>Оборот</t>
        </is>
      </c>
      <c r="K2" s="51" t="inlineStr">
        <is>
          <t>Прибыль</t>
        </is>
      </c>
      <c r="L2" s="50" t="inlineStr">
        <is>
          <t>Оборот</t>
        </is>
      </c>
      <c r="M2" s="51" t="inlineStr">
        <is>
          <t>Прибыль</t>
        </is>
      </c>
      <c r="N2" s="50" t="inlineStr">
        <is>
          <t>Оборот</t>
        </is>
      </c>
      <c r="O2" s="51" t="inlineStr">
        <is>
          <t>Прибыль</t>
        </is>
      </c>
      <c r="P2" s="50" t="inlineStr">
        <is>
          <t>Оборот</t>
        </is>
      </c>
      <c r="Q2" s="51" t="inlineStr">
        <is>
          <t>Прибыль</t>
        </is>
      </c>
      <c r="R2" s="50" t="inlineStr">
        <is>
          <t>Оборот</t>
        </is>
      </c>
      <c r="S2" s="51" t="inlineStr">
        <is>
          <t>Прибыль</t>
        </is>
      </c>
      <c r="T2" s="50" t="inlineStr">
        <is>
          <t>Оборот</t>
        </is>
      </c>
      <c r="U2" s="51" t="inlineStr">
        <is>
          <t>Прибыль</t>
        </is>
      </c>
      <c r="V2" s="52" t="inlineStr">
        <is>
          <t>Оборот</t>
        </is>
      </c>
      <c r="W2" s="53" t="inlineStr">
        <is>
          <t>Прибыль</t>
        </is>
      </c>
      <c r="X2" s="52" t="inlineStr">
        <is>
          <t>Оборот</t>
        </is>
      </c>
      <c r="Y2" s="53" t="inlineStr">
        <is>
          <t>Прибыль</t>
        </is>
      </c>
      <c r="Z2" s="52" t="inlineStr">
        <is>
          <t>Оборот</t>
        </is>
      </c>
      <c r="AA2" s="53" t="inlineStr">
        <is>
          <t>Прибыль</t>
        </is>
      </c>
      <c r="AB2" s="52" t="inlineStr">
        <is>
          <t>Оборот</t>
        </is>
      </c>
      <c r="AC2" s="53" t="inlineStr">
        <is>
          <t>Прибыль</t>
        </is>
      </c>
      <c r="AD2" s="52" t="inlineStr">
        <is>
          <t>Оборот</t>
        </is>
      </c>
      <c r="AE2" s="53" t="inlineStr">
        <is>
          <t>Прибыль</t>
        </is>
      </c>
      <c r="AF2" s="52" t="inlineStr">
        <is>
          <t>Оборот</t>
        </is>
      </c>
      <c r="AG2" s="53" t="inlineStr">
        <is>
          <t>Прибыль</t>
        </is>
      </c>
      <c r="AH2" s="52" t="inlineStr">
        <is>
          <t>Оборот</t>
        </is>
      </c>
      <c r="AI2" s="53" t="inlineStr">
        <is>
          <t>Прибыль</t>
        </is>
      </c>
      <c r="AJ2" s="52" t="inlineStr">
        <is>
          <t>Оборот</t>
        </is>
      </c>
      <c r="AK2" s="53" t="inlineStr">
        <is>
          <t>Прибыль</t>
        </is>
      </c>
      <c r="AL2" s="52" t="inlineStr">
        <is>
          <t>Оборот</t>
        </is>
      </c>
      <c r="AM2" s="53" t="inlineStr">
        <is>
          <t>Прибыль</t>
        </is>
      </c>
      <c r="AN2" s="52" t="inlineStr">
        <is>
          <t>Оборот</t>
        </is>
      </c>
      <c r="AO2" s="53" t="inlineStr">
        <is>
          <t>Прибыль</t>
        </is>
      </c>
      <c r="AP2" s="52" t="inlineStr">
        <is>
          <t>Оборот</t>
        </is>
      </c>
      <c r="AQ2" s="53" t="inlineStr">
        <is>
          <t>Прибыль</t>
        </is>
      </c>
      <c r="AR2" s="52" t="inlineStr">
        <is>
          <t>Оборот</t>
        </is>
      </c>
      <c r="AS2" s="53" t="inlineStr">
        <is>
          <t>Прибыль</t>
        </is>
      </c>
    </row>
    <row r="3">
      <c r="A3" s="22" t="inlineStr">
        <is>
          <t>оборудование</t>
        </is>
      </c>
      <c r="B3" s="66" t="n">
        <v>300000</v>
      </c>
      <c r="C3" s="66" t="n">
        <v>39970</v>
      </c>
      <c r="D3" s="44" t="n">
        <v>80000</v>
      </c>
      <c r="E3" s="45">
        <f>D3*0.16</f>
        <v/>
      </c>
      <c r="F3" s="44" t="n">
        <v>5570</v>
      </c>
      <c r="G3" s="45">
        <f>F3*0.16</f>
        <v/>
      </c>
      <c r="H3" s="44" t="n">
        <v>80000</v>
      </c>
      <c r="I3" s="45">
        <f>H3*0.16</f>
        <v/>
      </c>
      <c r="J3" s="29" t="n">
        <v>32430</v>
      </c>
      <c r="K3" s="30">
        <f>J3*0.16</f>
        <v/>
      </c>
      <c r="L3" s="29" t="n">
        <v>50000</v>
      </c>
      <c r="M3" s="30">
        <f>L3*0.16</f>
        <v/>
      </c>
      <c r="N3" s="29" t="n">
        <v>49950</v>
      </c>
      <c r="O3" s="30">
        <f>N3*0.16</f>
        <v/>
      </c>
      <c r="P3" s="29" t="n">
        <v>60000</v>
      </c>
      <c r="Q3" s="30">
        <f>P3*0.16</f>
        <v/>
      </c>
      <c r="R3" s="29" t="n">
        <v>41030</v>
      </c>
      <c r="S3" s="30">
        <f>R3*0.16</f>
        <v/>
      </c>
      <c r="T3" s="29" t="n">
        <v>60000</v>
      </c>
      <c r="U3" s="30">
        <f>T3*0.16</f>
        <v/>
      </c>
      <c r="V3" s="31" t="n">
        <v>35600</v>
      </c>
      <c r="W3" s="32">
        <f>V3*0.16</f>
        <v/>
      </c>
      <c r="X3" s="31" t="n">
        <v>60000</v>
      </c>
      <c r="Y3" s="32">
        <f>X3*0.16</f>
        <v/>
      </c>
      <c r="Z3" s="31" t="n">
        <v>39970</v>
      </c>
      <c r="AA3" s="32">
        <f>Z3*0.16</f>
        <v/>
      </c>
      <c r="AB3" s="31" t="n">
        <v>60000</v>
      </c>
      <c r="AC3" s="32">
        <f>AB3*0.16</f>
        <v/>
      </c>
      <c r="AD3" s="31" t="n"/>
      <c r="AE3" s="32">
        <f>AD3*0.16</f>
        <v/>
      </c>
      <c r="AF3" s="31" t="n"/>
      <c r="AG3" s="32">
        <f>AF3*0.16</f>
        <v/>
      </c>
      <c r="AH3" s="31" t="n"/>
      <c r="AI3" s="32">
        <f>AH3*0.16</f>
        <v/>
      </c>
      <c r="AJ3" s="31" t="n"/>
      <c r="AK3" s="32">
        <f>AJ3*0.16</f>
        <v/>
      </c>
      <c r="AL3" s="31" t="n"/>
      <c r="AM3" s="32">
        <f>AL3*0.16</f>
        <v/>
      </c>
      <c r="AN3" s="31" t="n"/>
      <c r="AO3" s="32">
        <f>AN3*0.16</f>
        <v/>
      </c>
      <c r="AP3" s="31" t="n"/>
      <c r="AQ3" s="32">
        <f>AP3*0.16</f>
        <v/>
      </c>
      <c r="AR3" s="31" t="n"/>
      <c r="AS3" s="32">
        <f>AR3*0.16</f>
        <v/>
      </c>
    </row>
    <row r="4">
      <c r="A4" s="22" t="inlineStr">
        <is>
          <t>аксессуары</t>
        </is>
      </c>
      <c r="B4" s="66" t="n">
        <v>150000</v>
      </c>
      <c r="C4" s="66" t="n">
        <v>16649</v>
      </c>
      <c r="D4" s="33" t="n">
        <v>15000</v>
      </c>
      <c r="E4" s="74">
        <f>D4*0.45</f>
        <v/>
      </c>
      <c r="F4" s="33" t="n">
        <v>538</v>
      </c>
      <c r="G4" s="74">
        <f>F4*0.45</f>
        <v/>
      </c>
      <c r="H4" s="33" t="n">
        <v>15000</v>
      </c>
      <c r="I4" s="74">
        <f>H4*0.45</f>
        <v/>
      </c>
      <c r="J4" s="33" t="n">
        <v>2629</v>
      </c>
      <c r="K4" s="74">
        <f>J4*0.45</f>
        <v/>
      </c>
      <c r="L4" s="33" t="n">
        <v>10000</v>
      </c>
      <c r="M4" s="74">
        <f>L4*0.45</f>
        <v/>
      </c>
      <c r="N4" s="33" t="n">
        <v>12329</v>
      </c>
      <c r="O4" s="74">
        <f>N4*0.45</f>
        <v/>
      </c>
      <c r="P4" s="33" t="n">
        <v>15000</v>
      </c>
      <c r="Q4" s="74">
        <f>P4*0.45</f>
        <v/>
      </c>
      <c r="R4" s="33" t="n">
        <v>14907</v>
      </c>
      <c r="S4" s="74">
        <f>R4*0.45</f>
        <v/>
      </c>
      <c r="T4" s="33" t="n">
        <v>15000</v>
      </c>
      <c r="U4" s="74">
        <f>T4*0.45</f>
        <v/>
      </c>
      <c r="V4" s="35" t="n">
        <v>11238</v>
      </c>
      <c r="W4" s="76">
        <f>V4*0.45</f>
        <v/>
      </c>
      <c r="X4" s="35" t="n">
        <v>15000</v>
      </c>
      <c r="Y4" s="76">
        <f>X4*0.45</f>
        <v/>
      </c>
      <c r="Z4" s="35" t="n">
        <v>16649</v>
      </c>
      <c r="AA4" s="76">
        <f>Z4*0.45</f>
        <v/>
      </c>
      <c r="AB4" s="35" t="n">
        <v>19978.8</v>
      </c>
      <c r="AC4" s="76">
        <f>AB4*0.45</f>
        <v/>
      </c>
      <c r="AD4" s="35" t="n"/>
      <c r="AE4" s="76">
        <f>AD4*0.45</f>
        <v/>
      </c>
      <c r="AF4" s="35" t="n"/>
      <c r="AG4" s="76">
        <f>AF4*0.45</f>
        <v/>
      </c>
      <c r="AH4" s="35" t="n"/>
      <c r="AI4" s="76">
        <f>AH4*0.45</f>
        <v/>
      </c>
      <c r="AJ4" s="35" t="n"/>
      <c r="AK4" s="76">
        <f>AJ4*0.45</f>
        <v/>
      </c>
      <c r="AL4" s="35" t="n"/>
      <c r="AM4" s="76">
        <f>AL4*0.45</f>
        <v/>
      </c>
      <c r="AN4" s="35" t="n"/>
      <c r="AO4" s="76">
        <f>AN4*0.45</f>
        <v/>
      </c>
      <c r="AP4" s="35" t="n"/>
      <c r="AQ4" s="76">
        <f>AP4*0.45</f>
        <v/>
      </c>
      <c r="AR4" s="35" t="n"/>
      <c r="AS4" s="76">
        <f>AR4*0.45</f>
        <v/>
      </c>
    </row>
    <row r="5">
      <c r="A5" s="22" t="inlineStr">
        <is>
          <t>СИМ Yota голос</t>
        </is>
      </c>
      <c r="B5" s="77" t="n">
        <v>100</v>
      </c>
      <c r="C5" s="66" t="n">
        <v>36</v>
      </c>
      <c r="D5" s="33" t="n">
        <v>65</v>
      </c>
      <c r="E5" s="34">
        <f>D5*1293</f>
        <v/>
      </c>
      <c r="F5" s="33" t="n">
        <v>22</v>
      </c>
      <c r="G5" s="34">
        <f>F5*1293</f>
        <v/>
      </c>
      <c r="H5" s="33" t="n">
        <v>65</v>
      </c>
      <c r="I5" s="34">
        <f>H5*1293</f>
        <v/>
      </c>
      <c r="J5" s="33" t="n">
        <v>13</v>
      </c>
      <c r="K5" s="34">
        <f>J5*1293</f>
        <v/>
      </c>
      <c r="L5" s="33" t="n">
        <v>60</v>
      </c>
      <c r="M5" s="34">
        <f>L5*1293</f>
        <v/>
      </c>
      <c r="N5" s="33" t="n">
        <v>55</v>
      </c>
      <c r="O5" s="34">
        <f>N5*1293</f>
        <v/>
      </c>
      <c r="P5" s="33" t="n">
        <v>65</v>
      </c>
      <c r="Q5" s="34">
        <f>P5*1293</f>
        <v/>
      </c>
      <c r="R5" s="33" t="n">
        <v>51</v>
      </c>
      <c r="S5" s="34">
        <f>R5*1293</f>
        <v/>
      </c>
      <c r="T5" s="33" t="n">
        <v>65</v>
      </c>
      <c r="U5" s="34">
        <f>T5*1293</f>
        <v/>
      </c>
      <c r="V5" s="35" t="n">
        <v>31</v>
      </c>
      <c r="W5" s="36">
        <f>V5*1293</f>
        <v/>
      </c>
      <c r="X5" s="35" t="n">
        <v>65</v>
      </c>
      <c r="Y5" s="36">
        <f>X5*1293</f>
        <v/>
      </c>
      <c r="Z5" s="35" t="n">
        <v>36</v>
      </c>
      <c r="AA5" s="36">
        <f>Z5*1293</f>
        <v/>
      </c>
      <c r="AB5" s="35" t="n">
        <v>65</v>
      </c>
      <c r="AC5" s="36">
        <f>AB5*1293</f>
        <v/>
      </c>
      <c r="AD5" s="35" t="n"/>
      <c r="AE5" s="36">
        <f>AD5*1293</f>
        <v/>
      </c>
      <c r="AF5" s="35" t="n"/>
      <c r="AG5" s="36">
        <f>AF5*1293</f>
        <v/>
      </c>
      <c r="AH5" s="35" t="n"/>
      <c r="AI5" s="36">
        <f>AH5*1293</f>
        <v/>
      </c>
      <c r="AJ5" s="35" t="n"/>
      <c r="AK5" s="36">
        <f>AJ5*1293</f>
        <v/>
      </c>
      <c r="AL5" s="35" t="n"/>
      <c r="AM5" s="36">
        <f>AL5*1293</f>
        <v/>
      </c>
      <c r="AN5" s="35" t="n"/>
      <c r="AO5" s="36">
        <f>AN5*1293</f>
        <v/>
      </c>
      <c r="AP5" s="35" t="n"/>
      <c r="AQ5" s="36">
        <f>AP5*1293</f>
        <v/>
      </c>
      <c r="AR5" s="35" t="n"/>
      <c r="AS5" s="36">
        <f>AR5*1293</f>
        <v/>
      </c>
    </row>
    <row r="6">
      <c r="A6" s="22" t="inlineStr">
        <is>
          <t>СИМ Yota дата</t>
        </is>
      </c>
      <c r="B6" s="66" t="n">
        <v>10</v>
      </c>
      <c r="C6" s="66" t="n">
        <v>7</v>
      </c>
      <c r="D6" s="33" t="n">
        <v>10</v>
      </c>
      <c r="E6" s="34">
        <f>D6*1058</f>
        <v/>
      </c>
      <c r="F6" s="33" t="n">
        <v>0</v>
      </c>
      <c r="G6" s="34">
        <f>F6*1058</f>
        <v/>
      </c>
      <c r="H6" s="33" t="n">
        <v>10</v>
      </c>
      <c r="I6" s="34">
        <f>H6*1058</f>
        <v/>
      </c>
      <c r="J6" s="33" t="n">
        <v>3</v>
      </c>
      <c r="K6" s="34">
        <f>J6*1058</f>
        <v/>
      </c>
      <c r="L6" s="33" t="n">
        <v>15</v>
      </c>
      <c r="M6" s="34">
        <f>L6*1058</f>
        <v/>
      </c>
      <c r="N6" s="33" t="n">
        <v>6</v>
      </c>
      <c r="O6" s="34">
        <f>N6*1058</f>
        <v/>
      </c>
      <c r="P6" s="33" t="n">
        <v>10</v>
      </c>
      <c r="Q6" s="34">
        <f>P6*1058</f>
        <v/>
      </c>
      <c r="R6" s="33" t="n">
        <v>7</v>
      </c>
      <c r="S6" s="34">
        <f>R6*1058</f>
        <v/>
      </c>
      <c r="T6" s="33" t="n">
        <v>10</v>
      </c>
      <c r="U6" s="34">
        <f>T6*1058</f>
        <v/>
      </c>
      <c r="V6" s="35" t="n">
        <v>11</v>
      </c>
      <c r="W6" s="36">
        <f>V6*1058</f>
        <v/>
      </c>
      <c r="X6" s="35" t="n">
        <v>15</v>
      </c>
      <c r="Y6" s="36">
        <f>X6*1058</f>
        <v/>
      </c>
      <c r="Z6" s="35" t="n">
        <v>7</v>
      </c>
      <c r="AA6" s="36">
        <f>Z6*1058</f>
        <v/>
      </c>
      <c r="AB6" s="35" t="n">
        <v>15</v>
      </c>
      <c r="AC6" s="36">
        <f>AB6*1058</f>
        <v/>
      </c>
      <c r="AD6" s="35" t="n"/>
      <c r="AE6" s="36">
        <f>AD6*1058</f>
        <v/>
      </c>
      <c r="AF6" s="35" t="n"/>
      <c r="AG6" s="36">
        <f>AF6*1058</f>
        <v/>
      </c>
      <c r="AH6" s="35" t="n"/>
      <c r="AI6" s="36">
        <f>AH6*1058</f>
        <v/>
      </c>
      <c r="AJ6" s="35" t="n"/>
      <c r="AK6" s="36">
        <f>AJ6*1058</f>
        <v/>
      </c>
      <c r="AL6" s="35" t="n"/>
      <c r="AM6" s="36">
        <f>AL6*1058</f>
        <v/>
      </c>
      <c r="AN6" s="35" t="n"/>
      <c r="AO6" s="36">
        <f>AN6*1058</f>
        <v/>
      </c>
      <c r="AP6" s="35" t="n"/>
      <c r="AQ6" s="36">
        <f>AP6*1058</f>
        <v/>
      </c>
      <c r="AR6" s="35" t="n"/>
      <c r="AS6" s="36">
        <f>AR6*1058</f>
        <v/>
      </c>
    </row>
    <row r="7">
      <c r="A7" s="22" t="inlineStr">
        <is>
          <t>Услуги</t>
        </is>
      </c>
      <c r="B7" s="66" t="n">
        <v>15000</v>
      </c>
      <c r="C7" s="66" t="n">
        <v>3895</v>
      </c>
      <c r="D7" s="33" t="n">
        <v>6000</v>
      </c>
      <c r="E7" s="34">
        <f>D7</f>
        <v/>
      </c>
      <c r="F7" s="33" t="n">
        <v>0</v>
      </c>
      <c r="G7" s="34">
        <f>F7</f>
        <v/>
      </c>
      <c r="H7" s="33" t="n">
        <v>6000</v>
      </c>
      <c r="I7" s="34">
        <f>H7</f>
        <v/>
      </c>
      <c r="J7" s="33" t="n">
        <v>1046</v>
      </c>
      <c r="K7" s="34">
        <f>J7</f>
        <v/>
      </c>
      <c r="L7" s="33" t="n">
        <v>6000</v>
      </c>
      <c r="M7" s="34">
        <f>L7</f>
        <v/>
      </c>
      <c r="N7" s="33" t="n">
        <v>2438</v>
      </c>
      <c r="O7" s="34">
        <f>N7</f>
        <v/>
      </c>
      <c r="P7" s="33" t="n">
        <v>6000</v>
      </c>
      <c r="Q7" s="34">
        <f>P7</f>
        <v/>
      </c>
      <c r="R7" s="33" t="n">
        <v>794</v>
      </c>
      <c r="S7" s="34">
        <f>R7</f>
        <v/>
      </c>
      <c r="T7" s="33" t="n">
        <v>6000</v>
      </c>
      <c r="U7" s="34">
        <f>T7</f>
        <v/>
      </c>
      <c r="V7" s="35" t="n">
        <v>595</v>
      </c>
      <c r="W7" s="36">
        <f>V7</f>
        <v/>
      </c>
      <c r="X7" s="35" t="n">
        <v>6000</v>
      </c>
      <c r="Y7" s="36">
        <f>X7</f>
        <v/>
      </c>
      <c r="Z7" s="35" t="n">
        <v>3895</v>
      </c>
      <c r="AA7" s="36">
        <f>Z7</f>
        <v/>
      </c>
      <c r="AB7" s="35" t="n">
        <v>6000</v>
      </c>
      <c r="AC7" s="36">
        <f>AB7</f>
        <v/>
      </c>
      <c r="AD7" s="35" t="n"/>
      <c r="AE7" s="36">
        <f>AD7</f>
        <v/>
      </c>
      <c r="AF7" s="35" t="n"/>
      <c r="AG7" s="36">
        <f>AF7</f>
        <v/>
      </c>
      <c r="AH7" s="35" t="n"/>
      <c r="AI7" s="36">
        <f>AH7</f>
        <v/>
      </c>
      <c r="AJ7" s="35" t="n"/>
      <c r="AK7" s="36">
        <f>AJ7</f>
        <v/>
      </c>
      <c r="AL7" s="35" t="n"/>
      <c r="AM7" s="36">
        <f>AL7</f>
        <v/>
      </c>
      <c r="AN7" s="35" t="n"/>
      <c r="AO7" s="36">
        <f>AN7</f>
        <v/>
      </c>
      <c r="AP7" s="35" t="n"/>
      <c r="AQ7" s="36">
        <f>AP7</f>
        <v/>
      </c>
      <c r="AR7" s="35" t="n"/>
      <c r="AS7" s="36">
        <f>AR7</f>
        <v/>
      </c>
    </row>
    <row r="8" ht="15.75" customHeight="1" s="101" thickBot="1">
      <c r="A8" s="22" t="inlineStr">
        <is>
          <t>Компенсация оператора</t>
        </is>
      </c>
      <c r="B8" s="66" t="n"/>
      <c r="C8" s="66" t="n">
        <v>0</v>
      </c>
      <c r="D8" s="55" t="n"/>
      <c r="E8" s="56" t="n">
        <v>0</v>
      </c>
      <c r="F8" s="55" t="n"/>
      <c r="G8" s="56" t="n">
        <v>0</v>
      </c>
      <c r="H8" s="55" t="n"/>
      <c r="I8" s="56" t="n">
        <v>0</v>
      </c>
      <c r="J8" s="46" t="n"/>
      <c r="K8" s="47" t="n">
        <v>100000</v>
      </c>
      <c r="L8" s="46" t="n"/>
      <c r="M8" s="47" t="n">
        <v>100000</v>
      </c>
      <c r="N8" s="46" t="n"/>
      <c r="O8" s="47" t="n">
        <v>100000</v>
      </c>
      <c r="P8" s="46" t="n"/>
      <c r="Q8" s="47" t="n">
        <v>100000</v>
      </c>
      <c r="R8" s="46" t="n"/>
      <c r="S8" s="47" t="n">
        <v>100000</v>
      </c>
      <c r="T8" s="46" t="n"/>
      <c r="U8" s="47" t="n">
        <v>100000</v>
      </c>
      <c r="V8" s="48" t="n"/>
      <c r="W8" s="49" t="n">
        <v>100000</v>
      </c>
      <c r="X8" s="48" t="n"/>
      <c r="Y8" s="49" t="n">
        <v>100000</v>
      </c>
      <c r="Z8" s="48" t="n"/>
      <c r="AA8" s="49" t="n">
        <v>100000</v>
      </c>
      <c r="AB8" s="48" t="n"/>
      <c r="AC8" s="49" t="n">
        <v>100000</v>
      </c>
      <c r="AD8" s="48" t="n"/>
      <c r="AE8" s="49" t="n">
        <v>100000</v>
      </c>
      <c r="AF8" s="48" t="n"/>
      <c r="AG8" s="49" t="n">
        <v>100000</v>
      </c>
      <c r="AH8" s="48" t="n"/>
      <c r="AI8" s="49" t="n">
        <v>100000</v>
      </c>
      <c r="AJ8" s="48" t="n"/>
      <c r="AK8" s="49" t="n">
        <v>100000</v>
      </c>
      <c r="AL8" s="48" t="n"/>
      <c r="AM8" s="49" t="n">
        <v>100000</v>
      </c>
      <c r="AN8" s="48" t="n"/>
      <c r="AO8" s="49" t="n">
        <v>100000</v>
      </c>
      <c r="AP8" s="48" t="n"/>
      <c r="AQ8" s="49" t="n">
        <v>100000</v>
      </c>
      <c r="AR8" s="48" t="n"/>
      <c r="AS8" s="49" t="n">
        <v>100000</v>
      </c>
    </row>
    <row r="9" ht="15.75" customHeight="1" s="101" thickBot="1">
      <c r="A9" s="23" t="inlineStr">
        <is>
          <t>Доход, руб.</t>
        </is>
      </c>
      <c r="B9" s="68" t="n"/>
      <c r="C9" s="68">
        <f>SUM(C3:C8)</f>
        <v/>
      </c>
      <c r="D9" s="57" t="n"/>
      <c r="E9" s="58">
        <f>SUM(E3:E8)</f>
        <v/>
      </c>
      <c r="F9" s="57" t="n"/>
      <c r="G9" s="58">
        <f>SUM(G3:G8)</f>
        <v/>
      </c>
      <c r="H9" s="57" t="n"/>
      <c r="I9" s="58">
        <f>SUM(I3:I8)</f>
        <v/>
      </c>
      <c r="J9" s="57" t="n"/>
      <c r="K9" s="58">
        <f>SUM(K3:K8)</f>
        <v/>
      </c>
      <c r="L9" s="57" t="n"/>
      <c r="M9" s="58">
        <f>SUM(M3:M8)</f>
        <v/>
      </c>
      <c r="N9" s="57" t="n"/>
      <c r="O9" s="58">
        <f>SUM(O3:O8)</f>
        <v/>
      </c>
      <c r="P9" s="57" t="n"/>
      <c r="Q9" s="58">
        <f>SUM(Q3:Q8)</f>
        <v/>
      </c>
      <c r="R9" s="57" t="n"/>
      <c r="S9" s="58">
        <f>SUM(S3:S8)</f>
        <v/>
      </c>
      <c r="T9" s="57" t="n"/>
      <c r="U9" s="58">
        <f>SUM(U3:U8)</f>
        <v/>
      </c>
      <c r="V9" s="57" t="n"/>
      <c r="W9" s="58">
        <f>SUM(W3:W8)</f>
        <v/>
      </c>
      <c r="X9" s="57" t="n"/>
      <c r="Y9" s="58">
        <f>SUM(Y3:Y8)</f>
        <v/>
      </c>
      <c r="Z9" s="57" t="n"/>
      <c r="AA9" s="58">
        <f>SUM(AA3:AA8)</f>
        <v/>
      </c>
      <c r="AB9" s="57" t="n"/>
      <c r="AC9" s="58">
        <f>SUM(AC3:AC8)</f>
        <v/>
      </c>
      <c r="AD9" s="57" t="n"/>
      <c r="AE9" s="58">
        <f>SUM(AE3:AE8)</f>
        <v/>
      </c>
      <c r="AF9" s="57" t="n"/>
      <c r="AG9" s="58">
        <f>SUM(AG3:AG8)</f>
        <v/>
      </c>
      <c r="AH9" s="57" t="n"/>
      <c r="AI9" s="58">
        <f>SUM(AI3:AI8)</f>
        <v/>
      </c>
      <c r="AJ9" s="57" t="n"/>
      <c r="AK9" s="58">
        <f>SUM(AK3:AK8)</f>
        <v/>
      </c>
      <c r="AL9" s="57" t="n"/>
      <c r="AM9" s="58">
        <f>SUM(AM3:AM8)</f>
        <v/>
      </c>
      <c r="AN9" s="57" t="n"/>
      <c r="AO9" s="58">
        <f>SUM(AO3:AO8)</f>
        <v/>
      </c>
      <c r="AP9" s="57" t="n"/>
      <c r="AQ9" s="58">
        <f>SUM(AQ3:AQ8)</f>
        <v/>
      </c>
      <c r="AR9" s="57" t="n"/>
      <c r="AS9" s="58">
        <f>SUM(AS3:AS8)</f>
        <v/>
      </c>
    </row>
    <row r="10" ht="15.75" customHeight="1" s="101" thickBot="1">
      <c r="A10" s="15" t="inlineStr">
        <is>
          <t>Расходы руб.</t>
        </is>
      </c>
      <c r="B10" s="80" t="n"/>
      <c r="C10" s="81">
        <f>SUM(C11:C21)</f>
        <v/>
      </c>
      <c r="D10" s="59" t="n">
        <v>95000</v>
      </c>
      <c r="E10" s="60">
        <f>SUM(E11:E21)</f>
        <v/>
      </c>
      <c r="F10" s="59" t="n">
        <v>95000</v>
      </c>
      <c r="G10" s="60">
        <f>SUM(G11:G21)</f>
        <v/>
      </c>
      <c r="H10" s="59" t="n">
        <v>95000</v>
      </c>
      <c r="I10" s="60">
        <f>SUM(I11:I21)</f>
        <v/>
      </c>
      <c r="J10" s="41" t="n">
        <v>95000</v>
      </c>
      <c r="K10" s="42">
        <f>SUM(K11:K21)</f>
        <v/>
      </c>
      <c r="L10" s="41" t="n">
        <v>95000</v>
      </c>
      <c r="M10" s="42">
        <f>SUM(M11:M21)</f>
        <v/>
      </c>
      <c r="N10" s="41" t="n">
        <v>95000</v>
      </c>
      <c r="O10" s="42">
        <f>SUM(O11:O21)</f>
        <v/>
      </c>
      <c r="P10" s="41" t="n">
        <v>95000</v>
      </c>
      <c r="Q10" s="42">
        <f>SUM(Q11:Q21)</f>
        <v/>
      </c>
      <c r="R10" s="41" t="n">
        <v>95000</v>
      </c>
      <c r="S10" s="42">
        <f>SUM(S11:S21)</f>
        <v/>
      </c>
      <c r="T10" s="41" t="n">
        <v>95000</v>
      </c>
      <c r="U10" s="42">
        <f>SUM(U11:U21)</f>
        <v/>
      </c>
      <c r="V10" s="41" t="n">
        <v>95000</v>
      </c>
      <c r="W10" s="42">
        <f>SUM(W11:W21)</f>
        <v/>
      </c>
      <c r="X10" s="41" t="n">
        <v>95000</v>
      </c>
      <c r="Y10" s="42">
        <f>SUM(Y11:Y21)</f>
        <v/>
      </c>
      <c r="Z10" s="41" t="n">
        <v>95000</v>
      </c>
      <c r="AA10" s="42">
        <f>SUM(AA11:AA21)</f>
        <v/>
      </c>
      <c r="AB10" s="41" t="n">
        <v>95000</v>
      </c>
      <c r="AC10" s="42">
        <f>SUM(AC11:AC21)</f>
        <v/>
      </c>
      <c r="AD10" s="41" t="n">
        <v>95000</v>
      </c>
      <c r="AE10" s="42">
        <f>SUM(AE11:AE21)</f>
        <v/>
      </c>
      <c r="AF10" s="41" t="n">
        <v>95000</v>
      </c>
      <c r="AG10" s="42">
        <f>SUM(AG11:AG21)</f>
        <v/>
      </c>
      <c r="AH10" s="41" t="n">
        <v>95000</v>
      </c>
      <c r="AI10" s="42">
        <f>SUM(AI11:AI21)</f>
        <v/>
      </c>
      <c r="AJ10" s="41" t="n">
        <v>95000</v>
      </c>
      <c r="AK10" s="42">
        <f>SUM(AK11:AK21)</f>
        <v/>
      </c>
      <c r="AL10" s="41" t="n">
        <v>95000</v>
      </c>
      <c r="AM10" s="42">
        <f>SUM(AM11:AM21)</f>
        <v/>
      </c>
      <c r="AN10" s="41" t="n">
        <v>95000</v>
      </c>
      <c r="AO10" s="42">
        <f>SUM(AO11:AO21)</f>
        <v/>
      </c>
      <c r="AP10" s="41" t="n">
        <v>95000</v>
      </c>
      <c r="AQ10" s="42">
        <f>SUM(AQ11:AQ21)</f>
        <v/>
      </c>
      <c r="AR10" s="41" t="n">
        <v>95000</v>
      </c>
      <c r="AS10" s="42">
        <f>SUM(AS11:AS21)</f>
        <v/>
      </c>
    </row>
    <row r="11">
      <c r="A11" s="24" t="inlineStr">
        <is>
          <t>Аренда</t>
        </is>
      </c>
      <c r="B11" s="83" t="n"/>
      <c r="C11" s="83" t="n">
        <v>86000</v>
      </c>
      <c r="D11" s="44" t="n"/>
      <c r="E11" s="45" t="n">
        <v>60000</v>
      </c>
      <c r="F11" s="44" t="n"/>
      <c r="G11" s="45" t="n">
        <v>60000</v>
      </c>
      <c r="H11" s="44" t="n"/>
      <c r="I11" s="45" t="n">
        <v>60000</v>
      </c>
      <c r="J11" s="29" t="n"/>
      <c r="K11" s="45" t="n">
        <v>60000</v>
      </c>
      <c r="L11" s="29" t="n"/>
      <c r="M11" s="45" t="n">
        <v>60000</v>
      </c>
      <c r="N11" s="29" t="n"/>
      <c r="O11" s="45" t="n">
        <v>60000</v>
      </c>
      <c r="P11" s="29" t="n"/>
      <c r="Q11" s="45" t="n">
        <v>60000</v>
      </c>
      <c r="R11" s="29" t="n"/>
      <c r="S11" s="30" t="n">
        <v>60000</v>
      </c>
      <c r="T11" s="29" t="n"/>
      <c r="U11" s="30" t="n">
        <v>60000</v>
      </c>
      <c r="V11" s="31" t="n"/>
      <c r="W11" s="32" t="n">
        <v>60000</v>
      </c>
      <c r="X11" s="31" t="n"/>
      <c r="Y11" s="32" t="n">
        <v>60000</v>
      </c>
      <c r="Z11" s="31" t="n"/>
      <c r="AA11" s="32" t="n">
        <v>60000</v>
      </c>
      <c r="AB11" s="31" t="n"/>
      <c r="AC11" s="32" t="n">
        <v>60000</v>
      </c>
      <c r="AD11" s="31" t="n"/>
      <c r="AE11" s="32" t="n">
        <v>60000</v>
      </c>
      <c r="AF11" s="31" t="n"/>
      <c r="AG11" s="32" t="n">
        <v>60000</v>
      </c>
      <c r="AH11" s="31" t="n"/>
      <c r="AI11" s="32" t="n">
        <v>60000</v>
      </c>
      <c r="AJ11" s="31" t="n"/>
      <c r="AK11" s="32" t="n">
        <v>60000</v>
      </c>
      <c r="AL11" s="31" t="n"/>
      <c r="AM11" s="32" t="n">
        <v>60000</v>
      </c>
      <c r="AN11" s="31" t="n"/>
      <c r="AO11" s="32" t="n">
        <v>60000</v>
      </c>
      <c r="AP11" s="31" t="n"/>
      <c r="AQ11" s="32" t="n">
        <v>60000</v>
      </c>
      <c r="AR11" s="31" t="n"/>
      <c r="AS11" s="32" t="n">
        <v>60000</v>
      </c>
    </row>
    <row r="12">
      <c r="A12" s="24" t="inlineStr">
        <is>
          <t>ЗП продавцов</t>
        </is>
      </c>
      <c r="B12" s="84" t="n"/>
      <c r="C12" s="84">
        <f>500*30+B3*2%+B4*20%+B5*180+B6*100+B7*50%</f>
        <v/>
      </c>
      <c r="D12" s="33" t="n"/>
      <c r="E12" s="34">
        <f>1000*31+D3*2%+D4*20%+D5*180+D6*100+D7*50%</f>
        <v/>
      </c>
      <c r="F12" s="33" t="n"/>
      <c r="G12" s="34" t="n">
        <v>29758</v>
      </c>
      <c r="H12" s="33" t="n"/>
      <c r="I12" s="34">
        <f>1000*31+H3*2%+H4*20%+H5*180+H6*100+H7*50%</f>
        <v/>
      </c>
      <c r="J12" s="33" t="n"/>
      <c r="K12" s="34" t="n">
        <v>15662</v>
      </c>
      <c r="L12" s="33" t="n"/>
      <c r="M12" s="34">
        <f>1000*30+L3*2%+L4*20%+L5*180+L6*100+L7*50%</f>
        <v/>
      </c>
      <c r="N12" s="33" t="n"/>
      <c r="O12" s="34" t="n">
        <v>27376</v>
      </c>
      <c r="P12" s="33" t="n"/>
      <c r="Q12" s="34">
        <f>1000*31+P3*2%+P4*20%+P5*180+P6*100+P7*50%</f>
        <v/>
      </c>
      <c r="R12" s="33" t="n"/>
      <c r="S12" s="34" t="n">
        <v>40177</v>
      </c>
      <c r="T12" s="33" t="n"/>
      <c r="U12" s="34">
        <f>1000*31+T3*2%+T4*20%+T5*180+T6*100+T7*50%</f>
        <v/>
      </c>
      <c r="V12" s="35" t="n"/>
      <c r="W12" s="36" t="n">
        <v>37688</v>
      </c>
      <c r="X12" s="35" t="n"/>
      <c r="Y12" s="36">
        <f>1000*31+X3*2%+X4*20%+X5*180+X6*100+X7*50%</f>
        <v/>
      </c>
      <c r="Z12" s="35" t="n"/>
      <c r="AA12" s="36">
        <f>1000*31+Z3*2%+Z4*20%+Z5*180+Z6*100+Z7*50%</f>
        <v/>
      </c>
      <c r="AB12" s="35" t="n"/>
      <c r="AC12" s="36">
        <f>1000*31+AB3*2%+AB4*20%+AB5*180+AB6*100+AB7*50%</f>
        <v/>
      </c>
      <c r="AD12" s="35" t="n"/>
      <c r="AE12" s="36">
        <f>1000*31+AD3*2%+AD4*20%+AD5*180+AD6*100+AD7*50%</f>
        <v/>
      </c>
      <c r="AF12" s="35" t="n"/>
      <c r="AG12" s="36">
        <f>1000*31+AF3*2%+AF4*20%+AF5*180+AF6*100+AF7*50%</f>
        <v/>
      </c>
      <c r="AH12" s="35" t="n"/>
      <c r="AI12" s="36">
        <f>1000*31+AH3*2%+AH4*20%+AH5*180+AH6*100+AH7*50%</f>
        <v/>
      </c>
      <c r="AJ12" s="35" t="n"/>
      <c r="AK12" s="36">
        <f>1000*31+AJ3*2%+AJ4*20%+AJ5*180+AJ6*100+AJ7*50%</f>
        <v/>
      </c>
      <c r="AL12" s="35" t="n"/>
      <c r="AM12" s="36">
        <f>1000*31+AL3*2%+AL4*20%+AL5*180+AL6*100+AL7*50%</f>
        <v/>
      </c>
      <c r="AN12" s="35" t="n"/>
      <c r="AO12" s="36">
        <f>1000*31+AN3*2%+AN4*20%+AN5*180+AN6*100+AN7*50%</f>
        <v/>
      </c>
      <c r="AP12" s="35" t="n"/>
      <c r="AQ12" s="36">
        <f>1000*31+AP3*2%+AP4*20%+AP5*180+AP6*100+AP7*50%</f>
        <v/>
      </c>
      <c r="AR12" s="35" t="n"/>
      <c r="AS12" s="36">
        <f>1000*31+AR3*2%+AR4*20%+AR5*180+AR6*100+AR7*50%</f>
        <v/>
      </c>
    </row>
    <row r="13">
      <c r="A13" s="24" t="inlineStr">
        <is>
          <t>Коммунальные расходы</t>
        </is>
      </c>
      <c r="B13" s="77" t="n"/>
      <c r="C13" s="77" t="n">
        <v>500</v>
      </c>
      <c r="D13" s="33" t="n"/>
      <c r="E13" s="34" t="n">
        <v>500</v>
      </c>
      <c r="F13" s="33" t="n"/>
      <c r="G13" s="34" t="n">
        <v>500</v>
      </c>
      <c r="H13" s="33" t="n"/>
      <c r="I13" s="34" t="n">
        <v>500</v>
      </c>
      <c r="J13" s="33" t="n"/>
      <c r="K13" s="34" t="n">
        <v>500</v>
      </c>
      <c r="L13" s="33" t="n"/>
      <c r="M13" s="34" t="n">
        <v>500</v>
      </c>
      <c r="N13" s="33" t="n"/>
      <c r="O13" s="34" t="n">
        <v>500</v>
      </c>
      <c r="P13" s="33" t="n"/>
      <c r="Q13" s="34" t="n">
        <v>500</v>
      </c>
      <c r="R13" s="33" t="n"/>
      <c r="S13" s="34" t="n">
        <v>500</v>
      </c>
      <c r="T13" s="33" t="n"/>
      <c r="U13" s="34" t="n">
        <v>500</v>
      </c>
      <c r="V13" s="35" t="n"/>
      <c r="W13" s="36" t="n">
        <v>500</v>
      </c>
      <c r="X13" s="35" t="n"/>
      <c r="Y13" s="36" t="n">
        <v>500</v>
      </c>
      <c r="Z13" s="35" t="n"/>
      <c r="AA13" s="36" t="n">
        <v>500</v>
      </c>
      <c r="AB13" s="35" t="n"/>
      <c r="AC13" s="36" t="n">
        <v>500</v>
      </c>
      <c r="AD13" s="35" t="n"/>
      <c r="AE13" s="36" t="n">
        <v>500</v>
      </c>
      <c r="AF13" s="35" t="n"/>
      <c r="AG13" s="36" t="n">
        <v>500</v>
      </c>
      <c r="AH13" s="35" t="n"/>
      <c r="AI13" s="36" t="n">
        <v>500</v>
      </c>
      <c r="AJ13" s="35" t="n"/>
      <c r="AK13" s="36" t="n">
        <v>500</v>
      </c>
      <c r="AL13" s="35" t="n"/>
      <c r="AM13" s="36" t="n">
        <v>500</v>
      </c>
      <c r="AN13" s="35" t="n"/>
      <c r="AO13" s="36" t="n">
        <v>500</v>
      </c>
      <c r="AP13" s="35" t="n"/>
      <c r="AQ13" s="36" t="n">
        <v>500</v>
      </c>
      <c r="AR13" s="35" t="n"/>
      <c r="AS13" s="36" t="n">
        <v>500</v>
      </c>
    </row>
    <row r="14">
      <c r="A14" s="24" t="inlineStr">
        <is>
          <t>Охрана и безопасность</t>
        </is>
      </c>
      <c r="B14" s="77" t="n"/>
      <c r="C14" s="77" t="n">
        <v>2400</v>
      </c>
      <c r="D14" s="33" t="n"/>
      <c r="E14" s="34" t="n">
        <v>3050</v>
      </c>
      <c r="F14" s="33" t="n"/>
      <c r="G14" s="34" t="n">
        <v>3050</v>
      </c>
      <c r="H14" s="33" t="n"/>
      <c r="I14" s="34" t="n">
        <v>3050</v>
      </c>
      <c r="J14" s="33" t="n"/>
      <c r="K14" s="34" t="n">
        <v>3050</v>
      </c>
      <c r="L14" s="33" t="n"/>
      <c r="M14" s="34" t="n">
        <v>3050</v>
      </c>
      <c r="N14" s="33" t="n"/>
      <c r="O14" s="34" t="n">
        <v>3050</v>
      </c>
      <c r="P14" s="33" t="n"/>
      <c r="Q14" s="34" t="n">
        <v>3050</v>
      </c>
      <c r="R14" s="33" t="n"/>
      <c r="S14" s="34" t="n">
        <v>3050</v>
      </c>
      <c r="T14" s="33" t="n"/>
      <c r="U14" s="34" t="n">
        <v>3050</v>
      </c>
      <c r="V14" s="35" t="n"/>
      <c r="W14" s="36" t="n">
        <v>3050</v>
      </c>
      <c r="X14" s="35" t="n"/>
      <c r="Y14" s="36" t="n">
        <v>3050</v>
      </c>
      <c r="Z14" s="35" t="n"/>
      <c r="AA14" s="36" t="n">
        <v>3050</v>
      </c>
      <c r="AB14" s="35" t="n"/>
      <c r="AC14" s="36" t="n">
        <v>3050</v>
      </c>
      <c r="AD14" s="35" t="n"/>
      <c r="AE14" s="36" t="n">
        <v>3050</v>
      </c>
      <c r="AF14" s="35" t="n"/>
      <c r="AG14" s="36" t="n">
        <v>3050</v>
      </c>
      <c r="AH14" s="35" t="n"/>
      <c r="AI14" s="36" t="n">
        <v>3050</v>
      </c>
      <c r="AJ14" s="35" t="n"/>
      <c r="AK14" s="36" t="n">
        <v>3050</v>
      </c>
      <c r="AL14" s="35" t="n"/>
      <c r="AM14" s="36" t="n">
        <v>3050</v>
      </c>
      <c r="AN14" s="35" t="n"/>
      <c r="AO14" s="36" t="n">
        <v>3050</v>
      </c>
      <c r="AP14" s="35" t="n"/>
      <c r="AQ14" s="36" t="n">
        <v>3050</v>
      </c>
      <c r="AR14" s="35" t="n"/>
      <c r="AS14" s="36" t="n">
        <v>3050</v>
      </c>
    </row>
    <row r="15">
      <c r="A15" s="24" t="inlineStr">
        <is>
          <t>Связь, интернет</t>
        </is>
      </c>
      <c r="B15" s="77" t="n"/>
      <c r="C15" s="77" t="n">
        <v>500</v>
      </c>
      <c r="D15" s="33" t="n"/>
      <c r="E15" s="34" t="n">
        <v>500</v>
      </c>
      <c r="F15" s="33" t="n"/>
      <c r="G15" s="34" t="n">
        <v>500</v>
      </c>
      <c r="H15" s="33" t="n"/>
      <c r="I15" s="34" t="n">
        <v>500</v>
      </c>
      <c r="J15" s="33" t="n"/>
      <c r="K15" s="34" t="n">
        <v>500</v>
      </c>
      <c r="L15" s="33" t="n"/>
      <c r="M15" s="34" t="n">
        <v>500</v>
      </c>
      <c r="N15" s="33" t="n"/>
      <c r="O15" s="34" t="n">
        <v>500</v>
      </c>
      <c r="P15" s="33" t="n"/>
      <c r="Q15" s="34" t="n">
        <v>500</v>
      </c>
      <c r="R15" s="33" t="n"/>
      <c r="S15" s="34" t="n">
        <v>500</v>
      </c>
      <c r="T15" s="33" t="n"/>
      <c r="U15" s="34" t="n">
        <v>500</v>
      </c>
      <c r="V15" s="35" t="n"/>
      <c r="W15" s="36" t="n">
        <v>500</v>
      </c>
      <c r="X15" s="35" t="n"/>
      <c r="Y15" s="36" t="n">
        <v>500</v>
      </c>
      <c r="Z15" s="35" t="n"/>
      <c r="AA15" s="36" t="n">
        <v>500</v>
      </c>
      <c r="AB15" s="35" t="n"/>
      <c r="AC15" s="36" t="n">
        <v>500</v>
      </c>
      <c r="AD15" s="35" t="n"/>
      <c r="AE15" s="36" t="n">
        <v>500</v>
      </c>
      <c r="AF15" s="35" t="n"/>
      <c r="AG15" s="36" t="n">
        <v>500</v>
      </c>
      <c r="AH15" s="35" t="n"/>
      <c r="AI15" s="36" t="n">
        <v>500</v>
      </c>
      <c r="AJ15" s="35" t="n"/>
      <c r="AK15" s="36" t="n">
        <v>500</v>
      </c>
      <c r="AL15" s="35" t="n"/>
      <c r="AM15" s="36" t="n">
        <v>500</v>
      </c>
      <c r="AN15" s="35" t="n"/>
      <c r="AO15" s="36" t="n">
        <v>500</v>
      </c>
      <c r="AP15" s="35" t="n"/>
      <c r="AQ15" s="36" t="n">
        <v>500</v>
      </c>
      <c r="AR15" s="35" t="n"/>
      <c r="AS15" s="36" t="n">
        <v>500</v>
      </c>
    </row>
    <row r="16">
      <c r="A16" s="24" t="inlineStr">
        <is>
          <t>Хоз. Расходы</t>
        </is>
      </c>
      <c r="B16" s="77" t="n"/>
      <c r="C16" s="77" t="n">
        <v>1000</v>
      </c>
      <c r="D16" s="33" t="n"/>
      <c r="E16" s="34" t="n">
        <v>1000</v>
      </c>
      <c r="F16" s="33" t="n"/>
      <c r="G16" s="34" t="n">
        <v>1000</v>
      </c>
      <c r="H16" s="33" t="n"/>
      <c r="I16" s="34" t="n">
        <v>1000</v>
      </c>
      <c r="J16" s="33" t="n"/>
      <c r="K16" s="34" t="n">
        <v>1000</v>
      </c>
      <c r="L16" s="33" t="n"/>
      <c r="M16" s="34" t="n">
        <v>1000</v>
      </c>
      <c r="N16" s="33" t="n"/>
      <c r="O16" s="34" t="n">
        <v>1000</v>
      </c>
      <c r="P16" s="33" t="n"/>
      <c r="Q16" s="34" t="n">
        <v>1000</v>
      </c>
      <c r="R16" s="33" t="n"/>
      <c r="S16" s="34" t="n">
        <v>1000</v>
      </c>
      <c r="T16" s="33" t="n"/>
      <c r="U16" s="34" t="n">
        <v>1000</v>
      </c>
      <c r="V16" s="35" t="n"/>
      <c r="W16" s="36" t="n">
        <v>1000</v>
      </c>
      <c r="X16" s="35" t="n"/>
      <c r="Y16" s="36" t="n">
        <v>1000</v>
      </c>
      <c r="Z16" s="35" t="n"/>
      <c r="AA16" s="36" t="n">
        <v>1000</v>
      </c>
      <c r="AB16" s="35" t="n"/>
      <c r="AC16" s="36" t="n">
        <v>1000</v>
      </c>
      <c r="AD16" s="35" t="n"/>
      <c r="AE16" s="36" t="n">
        <v>1000</v>
      </c>
      <c r="AF16" s="35" t="n"/>
      <c r="AG16" s="36" t="n">
        <v>1000</v>
      </c>
      <c r="AH16" s="35" t="n"/>
      <c r="AI16" s="36" t="n">
        <v>1000</v>
      </c>
      <c r="AJ16" s="35" t="n"/>
      <c r="AK16" s="36" t="n">
        <v>1000</v>
      </c>
      <c r="AL16" s="35" t="n"/>
      <c r="AM16" s="36" t="n">
        <v>1000</v>
      </c>
      <c r="AN16" s="35" t="n"/>
      <c r="AO16" s="36" t="n">
        <v>1000</v>
      </c>
      <c r="AP16" s="35" t="n"/>
      <c r="AQ16" s="36" t="n">
        <v>1000</v>
      </c>
      <c r="AR16" s="35" t="n"/>
      <c r="AS16" s="36" t="n">
        <v>1000</v>
      </c>
    </row>
    <row r="17">
      <c r="A17" s="24" t="inlineStr">
        <is>
          <t>Прочее</t>
        </is>
      </c>
      <c r="B17" s="77" t="n"/>
      <c r="C17" s="77" t="n">
        <v>0</v>
      </c>
      <c r="D17" s="33" t="n"/>
      <c r="E17" s="34" t="n">
        <v>0</v>
      </c>
      <c r="F17" s="33" t="n"/>
      <c r="G17" s="34" t="n">
        <v>0</v>
      </c>
      <c r="H17" s="33" t="n"/>
      <c r="I17" s="34" t="n">
        <v>0</v>
      </c>
      <c r="J17" s="33" t="n"/>
      <c r="K17" s="34" t="n">
        <v>0</v>
      </c>
      <c r="L17" s="33" t="n"/>
      <c r="M17" s="34" t="n">
        <v>0</v>
      </c>
      <c r="N17" s="33" t="n"/>
      <c r="O17" s="34" t="n">
        <v>0</v>
      </c>
      <c r="P17" s="33" t="n"/>
      <c r="Q17" s="34" t="n">
        <v>0</v>
      </c>
      <c r="R17" s="33" t="n"/>
      <c r="S17" s="34" t="n">
        <v>0</v>
      </c>
      <c r="T17" s="33" t="n"/>
      <c r="U17" s="34" t="n">
        <v>0</v>
      </c>
      <c r="V17" s="35" t="n"/>
      <c r="W17" s="36" t="n">
        <v>0</v>
      </c>
      <c r="X17" s="35" t="n"/>
      <c r="Y17" s="36" t="n">
        <v>0</v>
      </c>
      <c r="Z17" s="35" t="n"/>
      <c r="AA17" s="36" t="n">
        <v>0</v>
      </c>
      <c r="AB17" s="35" t="n"/>
      <c r="AC17" s="36" t="n">
        <v>0</v>
      </c>
      <c r="AD17" s="35" t="n"/>
      <c r="AE17" s="36" t="n">
        <v>0</v>
      </c>
      <c r="AF17" s="35" t="n"/>
      <c r="AG17" s="36" t="n">
        <v>0</v>
      </c>
      <c r="AH17" s="35" t="n"/>
      <c r="AI17" s="36" t="n">
        <v>0</v>
      </c>
      <c r="AJ17" s="35" t="n"/>
      <c r="AK17" s="36" t="n">
        <v>0</v>
      </c>
      <c r="AL17" s="35" t="n"/>
      <c r="AM17" s="36" t="n">
        <v>0</v>
      </c>
      <c r="AN17" s="35" t="n"/>
      <c r="AO17" s="36" t="n">
        <v>0</v>
      </c>
      <c r="AP17" s="35" t="n"/>
      <c r="AQ17" s="36" t="n">
        <v>0</v>
      </c>
      <c r="AR17" s="35" t="n"/>
      <c r="AS17" s="36" t="n">
        <v>0</v>
      </c>
    </row>
    <row r="18">
      <c r="A18" s="24" t="inlineStr">
        <is>
          <t>Эквайринг</t>
        </is>
      </c>
      <c r="B18" s="77" t="n"/>
      <c r="C18" s="77" t="n">
        <v>0</v>
      </c>
      <c r="D18" s="33" t="n">
        <v>95000</v>
      </c>
      <c r="E18" s="34">
        <f>D18*0.02</f>
        <v/>
      </c>
      <c r="F18" s="33" t="n">
        <v>95000</v>
      </c>
      <c r="G18" s="34">
        <f>F18*0.02</f>
        <v/>
      </c>
      <c r="H18" s="33" t="n">
        <v>95000</v>
      </c>
      <c r="I18" s="34">
        <f>H18*0.02</f>
        <v/>
      </c>
      <c r="J18" s="33" t="n">
        <v>36718</v>
      </c>
      <c r="K18" s="34">
        <f>J18*0.02</f>
        <v/>
      </c>
      <c r="L18" s="33" t="n">
        <v>95000</v>
      </c>
      <c r="M18" s="34">
        <f>L18*0.02</f>
        <v/>
      </c>
      <c r="N18" s="33" t="n">
        <v>22693</v>
      </c>
      <c r="O18" s="34">
        <f>N18*0.02</f>
        <v/>
      </c>
      <c r="P18" s="33" t="n">
        <v>95000</v>
      </c>
      <c r="Q18" s="34">
        <f>P18*0.02</f>
        <v/>
      </c>
      <c r="R18" s="33" t="n">
        <v>31685</v>
      </c>
      <c r="S18" s="34">
        <f>R18*0.02</f>
        <v/>
      </c>
      <c r="T18" s="33" t="n">
        <v>95000</v>
      </c>
      <c r="U18" s="34">
        <f>T18*0.02</f>
        <v/>
      </c>
      <c r="V18" s="35" t="n">
        <v>31685</v>
      </c>
      <c r="W18" s="36">
        <f>V18*0.02</f>
        <v/>
      </c>
      <c r="X18" s="35" t="n">
        <v>95000</v>
      </c>
      <c r="Y18" s="36">
        <f>X18*0.02</f>
        <v/>
      </c>
      <c r="Z18" s="35" t="n">
        <v>95000</v>
      </c>
      <c r="AA18" s="36">
        <f>Z18*0.02</f>
        <v/>
      </c>
      <c r="AB18" s="35" t="n">
        <v>95000</v>
      </c>
      <c r="AC18" s="36">
        <f>AB18*0.02</f>
        <v/>
      </c>
      <c r="AD18" s="35" t="n">
        <v>95000</v>
      </c>
      <c r="AE18" s="36">
        <f>AD18*0.02</f>
        <v/>
      </c>
      <c r="AF18" s="35" t="n">
        <v>95000</v>
      </c>
      <c r="AG18" s="36">
        <f>AF18*0.02</f>
        <v/>
      </c>
      <c r="AH18" s="35" t="n">
        <v>95000</v>
      </c>
      <c r="AI18" s="36">
        <f>AH18*0.02</f>
        <v/>
      </c>
      <c r="AJ18" s="35" t="n">
        <v>95000</v>
      </c>
      <c r="AK18" s="36">
        <f>AJ18*0.02</f>
        <v/>
      </c>
      <c r="AL18" s="35" t="n">
        <v>95000</v>
      </c>
      <c r="AM18" s="36">
        <f>AL18*0.02</f>
        <v/>
      </c>
      <c r="AN18" s="35" t="n">
        <v>95000</v>
      </c>
      <c r="AO18" s="36">
        <f>AN18*0.02</f>
        <v/>
      </c>
      <c r="AP18" s="35" t="n">
        <v>95000</v>
      </c>
      <c r="AQ18" s="36">
        <f>AP18*0.02</f>
        <v/>
      </c>
      <c r="AR18" s="35" t="n">
        <v>95000</v>
      </c>
      <c r="AS18" s="36">
        <f>AR18*0.02</f>
        <v/>
      </c>
    </row>
    <row r="19">
      <c r="A19" s="24" t="inlineStr">
        <is>
          <t>ЕНВД</t>
        </is>
      </c>
      <c r="B19" s="77" t="n"/>
      <c r="C19" s="77" t="n">
        <v>1318</v>
      </c>
      <c r="D19" s="33" t="n"/>
      <c r="E19" s="34" t="n"/>
      <c r="F19" s="33" t="n"/>
      <c r="G19" s="34" t="n"/>
      <c r="H19" s="33" t="n"/>
      <c r="I19" s="34" t="n"/>
      <c r="J19" s="33" t="n"/>
      <c r="K19" s="34" t="n"/>
      <c r="L19" s="33" t="n"/>
      <c r="M19" s="34" t="n"/>
      <c r="N19" s="33" t="n"/>
      <c r="O19" s="34" t="n"/>
      <c r="P19" s="33" t="n"/>
      <c r="Q19" s="34" t="n"/>
      <c r="R19" s="33" t="n"/>
      <c r="S19" s="34" t="n"/>
      <c r="T19" s="33" t="n"/>
      <c r="U19" s="34" t="n"/>
      <c r="V19" s="35" t="n"/>
      <c r="W19" s="36" t="n"/>
      <c r="X19" s="35" t="n"/>
      <c r="Y19" s="36" t="n"/>
      <c r="Z19" s="35" t="n"/>
      <c r="AA19" s="36" t="n"/>
      <c r="AB19" s="35" t="n"/>
      <c r="AC19" s="36" t="n"/>
      <c r="AD19" s="35" t="n"/>
      <c r="AE19" s="36" t="n"/>
      <c r="AF19" s="35" t="n"/>
      <c r="AG19" s="36" t="n"/>
      <c r="AH19" s="35" t="n"/>
      <c r="AI19" s="36" t="n"/>
      <c r="AJ19" s="35" t="n"/>
      <c r="AK19" s="36" t="n"/>
      <c r="AL19" s="35" t="n"/>
      <c r="AM19" s="36" t="n"/>
      <c r="AN19" s="35" t="n"/>
      <c r="AO19" s="36" t="n"/>
      <c r="AP19" s="35" t="n"/>
      <c r="AQ19" s="36" t="n"/>
      <c r="AR19" s="35" t="n"/>
      <c r="AS19" s="36" t="n"/>
    </row>
    <row r="20">
      <c r="A20" s="24" t="inlineStr">
        <is>
          <t>Налоги ЗП</t>
        </is>
      </c>
      <c r="B20" s="77" t="n"/>
      <c r="C20" s="77" t="n">
        <v>3000</v>
      </c>
      <c r="D20" s="33" t="n"/>
      <c r="E20" s="34" t="n">
        <v>3000</v>
      </c>
      <c r="F20" s="33" t="n"/>
      <c r="G20" s="34" t="n">
        <v>3000</v>
      </c>
      <c r="H20" s="33" t="n"/>
      <c r="I20" s="34" t="n">
        <v>3000</v>
      </c>
      <c r="J20" s="33" t="n"/>
      <c r="K20" s="34" t="n">
        <v>3000</v>
      </c>
      <c r="L20" s="33" t="n"/>
      <c r="M20" s="34" t="n">
        <v>3000</v>
      </c>
      <c r="N20" s="33" t="n"/>
      <c r="O20" s="34" t="n">
        <v>3000</v>
      </c>
      <c r="P20" s="33" t="n"/>
      <c r="Q20" s="34" t="n">
        <v>3000</v>
      </c>
      <c r="R20" s="33" t="n"/>
      <c r="S20" s="34" t="n">
        <v>3000</v>
      </c>
      <c r="T20" s="33" t="n"/>
      <c r="U20" s="34" t="n">
        <v>3000</v>
      </c>
      <c r="V20" s="35" t="n"/>
      <c r="W20" s="36" t="n">
        <v>3000</v>
      </c>
      <c r="X20" s="35" t="n"/>
      <c r="Y20" s="36" t="n">
        <v>3000</v>
      </c>
      <c r="Z20" s="35" t="n"/>
      <c r="AA20" s="36" t="n">
        <v>3000</v>
      </c>
      <c r="AB20" s="35" t="n"/>
      <c r="AC20" s="36" t="n">
        <v>3000</v>
      </c>
      <c r="AD20" s="35" t="n"/>
      <c r="AE20" s="36" t="n">
        <v>3000</v>
      </c>
      <c r="AF20" s="35" t="n"/>
      <c r="AG20" s="36" t="n">
        <v>3000</v>
      </c>
      <c r="AH20" s="35" t="n"/>
      <c r="AI20" s="36" t="n">
        <v>3000</v>
      </c>
      <c r="AJ20" s="35" t="n"/>
      <c r="AK20" s="36" t="n">
        <v>3000</v>
      </c>
      <c r="AL20" s="35" t="n"/>
      <c r="AM20" s="36" t="n">
        <v>3000</v>
      </c>
      <c r="AN20" s="35" t="n"/>
      <c r="AO20" s="36" t="n">
        <v>3000</v>
      </c>
      <c r="AP20" s="35" t="n"/>
      <c r="AQ20" s="36" t="n">
        <v>3000</v>
      </c>
      <c r="AR20" s="35" t="n"/>
      <c r="AS20" s="36" t="n">
        <v>3000</v>
      </c>
    </row>
    <row r="21">
      <c r="A21" s="22" t="inlineStr">
        <is>
          <t>Альтернатива</t>
        </is>
      </c>
      <c r="B21" s="85" t="n"/>
      <c r="C21" s="85" t="n">
        <v>0</v>
      </c>
      <c r="D21" s="33" t="n"/>
      <c r="E21" s="34" t="n">
        <v>0</v>
      </c>
      <c r="F21" s="33" t="n"/>
      <c r="G21" s="34" t="n">
        <v>542</v>
      </c>
      <c r="H21" s="33" t="n"/>
      <c r="I21" s="34" t="n">
        <v>0</v>
      </c>
      <c r="J21" s="33" t="n"/>
      <c r="K21" s="34" t="n">
        <v>4874</v>
      </c>
      <c r="L21" s="33" t="n"/>
      <c r="M21" s="34" t="n">
        <v>0</v>
      </c>
      <c r="N21" s="33" t="n"/>
      <c r="O21" s="34" t="n">
        <v>3261</v>
      </c>
      <c r="P21" s="33" t="n"/>
      <c r="Q21" s="34" t="n">
        <v>0</v>
      </c>
      <c r="R21" s="33" t="n"/>
      <c r="S21" s="34" t="n">
        <v>5390</v>
      </c>
      <c r="T21" s="33" t="n"/>
      <c r="U21" s="34" t="n">
        <v>0</v>
      </c>
      <c r="V21" s="35" t="n"/>
      <c r="W21" s="36" t="n">
        <v>5390</v>
      </c>
      <c r="X21" s="35" t="n"/>
      <c r="Y21" s="36" t="n">
        <v>0</v>
      </c>
      <c r="Z21" s="35" t="n"/>
      <c r="AA21" s="36" t="n">
        <v>0</v>
      </c>
      <c r="AB21" s="35" t="n"/>
      <c r="AC21" s="36" t="n">
        <v>0</v>
      </c>
      <c r="AD21" s="35" t="n"/>
      <c r="AE21" s="36" t="n">
        <v>0</v>
      </c>
      <c r="AF21" s="35" t="n"/>
      <c r="AG21" s="36" t="n">
        <v>0</v>
      </c>
      <c r="AH21" s="35" t="n"/>
      <c r="AI21" s="36" t="n">
        <v>0</v>
      </c>
      <c r="AJ21" s="35" t="n"/>
      <c r="AK21" s="36" t="n">
        <v>0</v>
      </c>
      <c r="AL21" s="35" t="n"/>
      <c r="AM21" s="36" t="n">
        <v>0</v>
      </c>
      <c r="AN21" s="35" t="n"/>
      <c r="AO21" s="36" t="n">
        <v>0</v>
      </c>
      <c r="AP21" s="35" t="n"/>
      <c r="AQ21" s="36" t="n">
        <v>0</v>
      </c>
      <c r="AR21" s="35" t="n"/>
      <c r="AS21" s="36" t="n">
        <v>0</v>
      </c>
    </row>
    <row r="22" ht="15.75" customHeight="1" s="101" thickBot="1">
      <c r="A22" s="25" t="inlineStr">
        <is>
          <t>Общий Итог</t>
        </is>
      </c>
      <c r="B22" s="78" t="n"/>
      <c r="C22" s="78">
        <f>C9-C10</f>
        <v/>
      </c>
      <c r="D22" s="46" t="n"/>
      <c r="E22" s="47">
        <f>E9-E10</f>
        <v/>
      </c>
      <c r="F22" s="46" t="n"/>
      <c r="G22" s="47">
        <f>G9-G10</f>
        <v/>
      </c>
      <c r="H22" s="46" t="n"/>
      <c r="I22" s="47">
        <f>I9-I10</f>
        <v/>
      </c>
      <c r="J22" s="46" t="n"/>
      <c r="K22" s="47">
        <f>K9-K10</f>
        <v/>
      </c>
      <c r="L22" s="46" t="n"/>
      <c r="M22" s="47">
        <f>M9-M10</f>
        <v/>
      </c>
      <c r="N22" s="46" t="n"/>
      <c r="O22" s="47">
        <f>O9-O10</f>
        <v/>
      </c>
      <c r="P22" s="46" t="n"/>
      <c r="Q22" s="47">
        <f>Q9-Q10</f>
        <v/>
      </c>
      <c r="R22" s="46" t="n"/>
      <c r="S22" s="47">
        <f>S9-S10</f>
        <v/>
      </c>
      <c r="T22" s="46" t="n"/>
      <c r="U22" s="47">
        <f>U9-U10</f>
        <v/>
      </c>
      <c r="V22" s="48" t="n"/>
      <c r="W22" s="49">
        <f>W9-W10</f>
        <v/>
      </c>
      <c r="X22" s="48" t="n"/>
      <c r="Y22" s="49">
        <f>Y9-Y10</f>
        <v/>
      </c>
      <c r="Z22" s="48" t="n"/>
      <c r="AA22" s="49">
        <f>AA9-AA10</f>
        <v/>
      </c>
      <c r="AB22" s="48" t="n"/>
      <c r="AC22" s="49">
        <f>AC9-AC10</f>
        <v/>
      </c>
      <c r="AD22" s="48" t="n"/>
      <c r="AE22" s="49">
        <f>AE9-AE10</f>
        <v/>
      </c>
      <c r="AF22" s="48" t="n"/>
      <c r="AG22" s="49">
        <f>AG9-AG10</f>
        <v/>
      </c>
      <c r="AH22" s="48" t="n"/>
      <c r="AI22" s="49">
        <f>AI9-AI10</f>
        <v/>
      </c>
      <c r="AJ22" s="48" t="n"/>
      <c r="AK22" s="49">
        <f>AK9-AK10</f>
        <v/>
      </c>
      <c r="AL22" s="48" t="n"/>
      <c r="AM22" s="49">
        <f>AM9-AM10</f>
        <v/>
      </c>
      <c r="AN22" s="48" t="n"/>
      <c r="AO22" s="49">
        <f>AO9-AO10</f>
        <v/>
      </c>
      <c r="AP22" s="48" t="n"/>
      <c r="AQ22" s="49">
        <f>AQ9-AQ10</f>
        <v/>
      </c>
      <c r="AR22" s="48" t="n"/>
      <c r="AS22" s="49">
        <f>AS9-AS10</f>
        <v/>
      </c>
    </row>
  </sheetData>
  <mergeCells count="12">
    <mergeCell ref="B1:C1"/>
    <mergeCell ref="D1:E1"/>
    <mergeCell ref="F1:G1"/>
    <mergeCell ref="H1:I1"/>
    <mergeCell ref="J1:K1"/>
    <mergeCell ref="V1:W1"/>
    <mergeCell ref="X1:Y1"/>
    <mergeCell ref="L1:M1"/>
    <mergeCell ref="N1:O1"/>
    <mergeCell ref="P1:Q1"/>
    <mergeCell ref="R1:S1"/>
    <mergeCell ref="T1:U1"/>
  </mergeCells>
  <pageMargins left="0.7" right="0.7" top="0.75" bottom="0.75" header="0.3" footer="0.3"/>
  <pageSetup orientation="portrait" paperSize="9" firstPageNumber="2147483648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A22"/>
  <sheetViews>
    <sheetView topLeftCell="AA1" workbookViewId="0">
      <selection activeCell="AU24" sqref="AU24"/>
    </sheetView>
  </sheetViews>
  <sheetFormatPr baseColWidth="8" defaultRowHeight="15" outlineLevelRow="1" outlineLevelCol="0"/>
  <cols>
    <col width="25.7109375" customWidth="1" style="101" min="1" max="1"/>
    <col width="15" customWidth="1" style="101" min="2" max="2"/>
    <col width="13" customWidth="1" style="101" min="3" max="3"/>
    <col width="10.42578125" bestFit="1" customWidth="1" style="101" min="4" max="14"/>
    <col width="10.28515625" customWidth="1" style="101" min="15" max="15"/>
    <col width="10.42578125" bestFit="1" customWidth="1" style="101" min="16" max="17"/>
    <col width="9.42578125" bestFit="1" customWidth="1" style="101" min="18" max="18"/>
    <col width="10.42578125" bestFit="1" customWidth="1" style="101" min="19" max="19"/>
    <col width="10.42578125" bestFit="1" customWidth="1" style="101" min="21" max="21"/>
    <col width="10" bestFit="1" customWidth="1" style="101" min="22" max="22"/>
    <col width="10.42578125" bestFit="1" customWidth="1" style="101" min="23" max="23"/>
    <col width="10" bestFit="1" customWidth="1" style="101" min="24" max="24"/>
    <col width="10.42578125" bestFit="1" customWidth="1" style="101" min="25" max="25"/>
    <col width="10.42578125" bestFit="1" customWidth="1" style="101" min="27" max="29"/>
  </cols>
  <sheetData>
    <row r="1" ht="15.75" customHeight="1" s="101" thickBot="1">
      <c r="A1" s="1" t="inlineStr">
        <is>
          <t xml:space="preserve"> СПБ Парк Победы Yota</t>
        </is>
      </c>
      <c r="B1" s="100" t="inlineStr">
        <is>
          <t>Кейс</t>
        </is>
      </c>
      <c r="D1" s="99" t="inlineStr">
        <is>
          <t>01.01.2022 план</t>
        </is>
      </c>
      <c r="E1" s="98" t="n"/>
      <c r="F1" s="99" t="inlineStr">
        <is>
          <t>01.01.2022 факт</t>
        </is>
      </c>
      <c r="G1" s="98" t="n"/>
      <c r="H1" s="99" t="inlineStr">
        <is>
          <t>01.02.2022 план</t>
        </is>
      </c>
      <c r="I1" s="98" t="n"/>
      <c r="J1" s="99" t="inlineStr">
        <is>
          <t>01.02.2022 факт</t>
        </is>
      </c>
      <c r="K1" s="98" t="n"/>
      <c r="L1" s="99" t="inlineStr">
        <is>
          <t>01.03.2022 план</t>
        </is>
      </c>
      <c r="M1" s="98" t="n"/>
      <c r="N1" s="99" t="inlineStr">
        <is>
          <t>01.03.2022 факт</t>
        </is>
      </c>
      <c r="O1" s="98" t="n"/>
      <c r="P1" s="99" t="inlineStr">
        <is>
          <t>01.04.2022 план</t>
        </is>
      </c>
      <c r="Q1" s="98" t="n"/>
      <c r="R1" s="99" t="inlineStr">
        <is>
          <t>01.04.2022 факт</t>
        </is>
      </c>
      <c r="S1" s="98" t="n"/>
      <c r="T1" s="99" t="inlineStr">
        <is>
          <t>01.05.2022 план</t>
        </is>
      </c>
      <c r="U1" s="98" t="n"/>
      <c r="V1" s="99" t="inlineStr">
        <is>
          <t>01.05.2022 факт</t>
        </is>
      </c>
      <c r="W1" s="98" t="n"/>
      <c r="X1" s="99" t="inlineStr">
        <is>
          <t>01.06.2022 план</t>
        </is>
      </c>
      <c r="Y1" s="98" t="n"/>
      <c r="Z1" s="97" t="inlineStr">
        <is>
          <t>01.06.2022 факт</t>
        </is>
      </c>
      <c r="AA1" s="98" t="n"/>
      <c r="AB1" s="97" t="inlineStr">
        <is>
          <t>01.07.2022 план</t>
        </is>
      </c>
      <c r="AC1" s="98" t="n"/>
    </row>
    <row r="2" ht="15.75" customHeight="1" s="101" thickBot="1">
      <c r="B2" s="19" t="inlineStr">
        <is>
          <t>Оборот</t>
        </is>
      </c>
      <c r="C2" s="20" t="inlineStr">
        <is>
          <t>Прибыль</t>
        </is>
      </c>
      <c r="D2" s="19" t="inlineStr">
        <is>
          <t>Оборот</t>
        </is>
      </c>
      <c r="E2" s="21" t="inlineStr">
        <is>
          <t>Прибыль</t>
        </is>
      </c>
      <c r="F2" s="19" t="inlineStr">
        <is>
          <t>Оборот</t>
        </is>
      </c>
      <c r="G2" s="21" t="inlineStr">
        <is>
          <t>Прибыль</t>
        </is>
      </c>
      <c r="H2" s="19" t="inlineStr">
        <is>
          <t>Оборот</t>
        </is>
      </c>
      <c r="I2" s="21" t="inlineStr">
        <is>
          <t>Прибыль</t>
        </is>
      </c>
      <c r="J2" s="19" t="inlineStr">
        <is>
          <t>Оборот</t>
        </is>
      </c>
      <c r="K2" s="21" t="inlineStr">
        <is>
          <t>Прибыль</t>
        </is>
      </c>
      <c r="L2" s="19" t="inlineStr">
        <is>
          <t>Оборот</t>
        </is>
      </c>
      <c r="M2" s="21" t="inlineStr">
        <is>
          <t>Прибыль</t>
        </is>
      </c>
      <c r="N2" s="8" t="inlineStr">
        <is>
          <t>Оборот</t>
        </is>
      </c>
      <c r="O2" s="9" t="inlineStr">
        <is>
          <t>Прибыль</t>
        </is>
      </c>
      <c r="P2" s="8" t="inlineStr">
        <is>
          <t>Оборот</t>
        </is>
      </c>
      <c r="Q2" s="9" t="inlineStr">
        <is>
          <t>Прибыль</t>
        </is>
      </c>
      <c r="R2" s="6" t="inlineStr">
        <is>
          <t>Оборот</t>
        </is>
      </c>
      <c r="S2" s="7" t="inlineStr">
        <is>
          <t>Прибыль</t>
        </is>
      </c>
      <c r="T2" s="6" t="inlineStr">
        <is>
          <t>Оборот</t>
        </is>
      </c>
      <c r="U2" s="7" t="inlineStr">
        <is>
          <t>Прибыль</t>
        </is>
      </c>
      <c r="V2" s="6" t="inlineStr">
        <is>
          <t>Оборот</t>
        </is>
      </c>
      <c r="W2" s="7" t="inlineStr">
        <is>
          <t>Прибыль</t>
        </is>
      </c>
      <c r="X2" s="6" t="inlineStr">
        <is>
          <t>Оборот</t>
        </is>
      </c>
      <c r="Y2" s="7" t="inlineStr">
        <is>
          <t>Прибыль</t>
        </is>
      </c>
      <c r="Z2" s="10" t="inlineStr">
        <is>
          <t>Оборот</t>
        </is>
      </c>
      <c r="AA2" s="11" t="inlineStr">
        <is>
          <t>Прибыль</t>
        </is>
      </c>
      <c r="AB2" s="10" t="inlineStr">
        <is>
          <t>Оборот</t>
        </is>
      </c>
      <c r="AC2" s="11" t="inlineStr">
        <is>
          <t>Прибыль</t>
        </is>
      </c>
      <c r="AD2" s="10" t="inlineStr">
        <is>
          <t>Оборот</t>
        </is>
      </c>
      <c r="AE2" s="11" t="inlineStr">
        <is>
          <t>Прибыль</t>
        </is>
      </c>
      <c r="AF2" s="10" t="inlineStr">
        <is>
          <t>Оборот</t>
        </is>
      </c>
      <c r="AG2" s="11" t="inlineStr">
        <is>
          <t>Прибыль</t>
        </is>
      </c>
      <c r="AH2" s="10" t="inlineStr">
        <is>
          <t>Оборот</t>
        </is>
      </c>
      <c r="AI2" s="11" t="inlineStr">
        <is>
          <t>Прибыль</t>
        </is>
      </c>
      <c r="AJ2" s="10" t="inlineStr">
        <is>
          <t>Оборот</t>
        </is>
      </c>
      <c r="AK2" s="11" t="inlineStr">
        <is>
          <t>Прибыль</t>
        </is>
      </c>
      <c r="AL2" s="10" t="inlineStr">
        <is>
          <t>Оборот</t>
        </is>
      </c>
      <c r="AM2" s="11" t="inlineStr">
        <is>
          <t>Прибыль</t>
        </is>
      </c>
      <c r="AN2" s="10" t="inlineStr">
        <is>
          <t>Оборот</t>
        </is>
      </c>
      <c r="AO2" s="11" t="inlineStr">
        <is>
          <t>Прибыль</t>
        </is>
      </c>
      <c r="AP2" s="10" t="inlineStr">
        <is>
          <t>Оборот</t>
        </is>
      </c>
      <c r="AQ2" s="11" t="inlineStr">
        <is>
          <t>Прибыль</t>
        </is>
      </c>
      <c r="AR2" s="10" t="inlineStr">
        <is>
          <t>Оборот</t>
        </is>
      </c>
      <c r="AS2" s="11" t="inlineStr">
        <is>
          <t>Прибыль</t>
        </is>
      </c>
      <c r="AT2" s="10" t="inlineStr">
        <is>
          <t>Оборот</t>
        </is>
      </c>
      <c r="AU2" s="11" t="inlineStr">
        <is>
          <t>Прибыль</t>
        </is>
      </c>
      <c r="AV2" s="10" t="inlineStr">
        <is>
          <t>Оборот</t>
        </is>
      </c>
      <c r="AW2" s="11" t="inlineStr">
        <is>
          <t>Прибыль</t>
        </is>
      </c>
      <c r="AX2" s="10" t="inlineStr">
        <is>
          <t>Оборот</t>
        </is>
      </c>
      <c r="AY2" s="11" t="inlineStr">
        <is>
          <t>Прибыль</t>
        </is>
      </c>
      <c r="AZ2" s="10" t="inlineStr">
        <is>
          <t>Оборот</t>
        </is>
      </c>
      <c r="BA2" s="11" t="inlineStr">
        <is>
          <t>Прибыль</t>
        </is>
      </c>
    </row>
    <row r="3" outlineLevel="1" s="101">
      <c r="A3" s="22" t="inlineStr">
        <is>
          <t>оборудование</t>
        </is>
      </c>
      <c r="B3" s="66" t="n">
        <v>100000</v>
      </c>
      <c r="C3" s="66" t="n">
        <v>13840</v>
      </c>
      <c r="D3" s="65" t="n">
        <v>100000</v>
      </c>
      <c r="E3" s="66">
        <f>D3*0.16</f>
        <v/>
      </c>
      <c r="F3" s="65" t="n">
        <v>13340</v>
      </c>
      <c r="G3" s="66">
        <f>F3*0.16</f>
        <v/>
      </c>
      <c r="H3" s="65" t="n">
        <v>100000</v>
      </c>
      <c r="I3" s="66">
        <f>H3*0.16</f>
        <v/>
      </c>
      <c r="J3" s="65" t="n">
        <v>123520</v>
      </c>
      <c r="K3" s="66">
        <f>J3*0.16</f>
        <v/>
      </c>
      <c r="L3" s="65" t="n">
        <v>80000</v>
      </c>
      <c r="M3" s="66">
        <f>L3*0.16</f>
        <v/>
      </c>
      <c r="N3" s="65" t="n">
        <v>55300</v>
      </c>
      <c r="O3" s="66">
        <f>N3*0.16</f>
        <v/>
      </c>
      <c r="P3" s="65" t="n">
        <v>65000</v>
      </c>
      <c r="Q3" s="66">
        <f>P3*0.16</f>
        <v/>
      </c>
      <c r="R3" s="65" t="n">
        <v>23640</v>
      </c>
      <c r="S3" s="66">
        <f>R3*0.16</f>
        <v/>
      </c>
      <c r="T3" s="65" t="n">
        <v>35000</v>
      </c>
      <c r="U3" s="66">
        <f>T3*0.16</f>
        <v/>
      </c>
      <c r="V3" s="65" t="n">
        <v>22120</v>
      </c>
      <c r="W3" s="66">
        <f>V3*0.16</f>
        <v/>
      </c>
      <c r="X3" s="65" t="n">
        <v>35000</v>
      </c>
      <c r="Y3" s="66">
        <f>X3*0.16</f>
        <v/>
      </c>
      <c r="Z3" s="65" t="n">
        <v>32400</v>
      </c>
      <c r="AA3" s="66">
        <f>Z3*0.16</f>
        <v/>
      </c>
      <c r="AB3" s="65" t="n">
        <v>35000</v>
      </c>
      <c r="AC3" s="66">
        <f>AB3*0.16</f>
        <v/>
      </c>
      <c r="AD3" s="65" t="n">
        <v>13840</v>
      </c>
      <c r="AE3" s="66">
        <f>AD3*0.16</f>
        <v/>
      </c>
      <c r="AF3" s="65" t="n">
        <v>35000</v>
      </c>
      <c r="AG3" s="66">
        <f>AF3*0.16</f>
        <v/>
      </c>
      <c r="AH3" s="65" t="n"/>
      <c r="AI3" s="66">
        <f>AH3*0.16</f>
        <v/>
      </c>
      <c r="AJ3" s="65" t="n"/>
      <c r="AK3" s="66">
        <f>AJ3*0.16</f>
        <v/>
      </c>
      <c r="AL3" s="65" t="n"/>
      <c r="AM3" s="66">
        <f>AL3*0.16</f>
        <v/>
      </c>
      <c r="AN3" s="65" t="n"/>
      <c r="AO3" s="66">
        <f>AN3*0.16</f>
        <v/>
      </c>
      <c r="AP3" s="65" t="n"/>
      <c r="AQ3" s="66">
        <f>AP3*0.16</f>
        <v/>
      </c>
      <c r="AR3" s="65" t="n"/>
      <c r="AS3" s="66">
        <f>AR3*0.16</f>
        <v/>
      </c>
      <c r="AT3" s="65" t="n"/>
      <c r="AU3" s="66">
        <f>AT3*0.16</f>
        <v/>
      </c>
      <c r="AV3" s="65" t="n"/>
      <c r="AW3" s="66">
        <f>AV3*0.16</f>
        <v/>
      </c>
      <c r="AX3" s="65" t="n"/>
      <c r="AY3" s="66">
        <f>AX3*0.16</f>
        <v/>
      </c>
      <c r="AZ3" s="65" t="n"/>
      <c r="BA3" s="66">
        <f>AZ3*0.16</f>
        <v/>
      </c>
    </row>
    <row r="4" outlineLevel="1" s="101">
      <c r="A4" s="22" t="inlineStr">
        <is>
          <t>аксессуары</t>
        </is>
      </c>
      <c r="B4" s="66" t="n">
        <v>50000</v>
      </c>
      <c r="C4" s="66" t="n">
        <v>46421</v>
      </c>
      <c r="D4" s="65" t="n">
        <v>50000</v>
      </c>
      <c r="E4" s="66">
        <f>D4*0.45</f>
        <v/>
      </c>
      <c r="F4" s="65" t="n">
        <v>26837</v>
      </c>
      <c r="G4" s="66">
        <f>F4*0.45</f>
        <v/>
      </c>
      <c r="H4" s="65" t="n">
        <v>50000</v>
      </c>
      <c r="I4" s="66">
        <f>H4*0.45</f>
        <v/>
      </c>
      <c r="J4" s="65" t="n">
        <v>36678</v>
      </c>
      <c r="K4" s="66">
        <f>J4*0.45</f>
        <v/>
      </c>
      <c r="L4" s="65" t="n">
        <v>30000</v>
      </c>
      <c r="M4" s="66">
        <f>L4*0.45</f>
        <v/>
      </c>
      <c r="N4" s="65" t="n">
        <v>32743</v>
      </c>
      <c r="O4" s="66">
        <f>N4*0.45</f>
        <v/>
      </c>
      <c r="P4" s="65" t="n">
        <v>35000</v>
      </c>
      <c r="Q4" s="66">
        <f>P4*0.45</f>
        <v/>
      </c>
      <c r="R4" s="65" t="n">
        <v>9133</v>
      </c>
      <c r="S4" s="66">
        <f>R4*0.45</f>
        <v/>
      </c>
      <c r="T4" s="65" t="n">
        <v>20000</v>
      </c>
      <c r="U4" s="66">
        <f>T4*0.45</f>
        <v/>
      </c>
      <c r="V4" s="65" t="n">
        <v>12964</v>
      </c>
      <c r="W4" s="66">
        <f>V4*0.45</f>
        <v/>
      </c>
      <c r="X4" s="65" t="n">
        <v>20000</v>
      </c>
      <c r="Y4" s="66">
        <f>X4*0.45</f>
        <v/>
      </c>
      <c r="Z4" s="65" t="n">
        <v>36910</v>
      </c>
      <c r="AA4" s="66">
        <f>Z4*0.45</f>
        <v/>
      </c>
      <c r="AB4" s="65" t="n">
        <v>20000</v>
      </c>
      <c r="AC4" s="66">
        <f>AB4*0.45</f>
        <v/>
      </c>
      <c r="AD4" s="65" t="n">
        <v>46421</v>
      </c>
      <c r="AE4" s="66">
        <f>AD4*0.45</f>
        <v/>
      </c>
      <c r="AF4" s="65" t="n">
        <v>55705.2</v>
      </c>
      <c r="AG4" s="66">
        <f>AF4*0.45</f>
        <v/>
      </c>
      <c r="AH4" s="65" t="n"/>
      <c r="AI4" s="66">
        <f>AH4*0.45</f>
        <v/>
      </c>
      <c r="AJ4" s="65" t="n"/>
      <c r="AK4" s="66">
        <f>AJ4*0.45</f>
        <v/>
      </c>
      <c r="AL4" s="65" t="n"/>
      <c r="AM4" s="66">
        <f>AL4*0.45</f>
        <v/>
      </c>
      <c r="AN4" s="65" t="n"/>
      <c r="AO4" s="66">
        <f>AN4*0.45</f>
        <v/>
      </c>
      <c r="AP4" s="65" t="n"/>
      <c r="AQ4" s="66">
        <f>AP4*0.45</f>
        <v/>
      </c>
      <c r="AR4" s="65" t="n"/>
      <c r="AS4" s="66">
        <f>AR4*0.45</f>
        <v/>
      </c>
      <c r="AT4" s="65" t="n"/>
      <c r="AU4" s="66">
        <f>AT4*0.45</f>
        <v/>
      </c>
      <c r="AV4" s="65" t="n"/>
      <c r="AW4" s="66">
        <f>AV4*0.45</f>
        <v/>
      </c>
      <c r="AX4" s="65" t="n"/>
      <c r="AY4" s="66">
        <f>AX4*0.45</f>
        <v/>
      </c>
      <c r="AZ4" s="65" t="n"/>
      <c r="BA4" s="66">
        <f>AZ4*0.45</f>
        <v/>
      </c>
    </row>
    <row r="5" outlineLevel="1" s="101">
      <c r="A5" s="22" t="inlineStr">
        <is>
          <t>СИМ Yota голос</t>
        </is>
      </c>
      <c r="B5" s="77" t="n">
        <v>100</v>
      </c>
      <c r="C5" s="66" t="n">
        <v>53</v>
      </c>
      <c r="D5" s="67" t="n">
        <v>100</v>
      </c>
      <c r="E5" s="66">
        <f>D5*1293</f>
        <v/>
      </c>
      <c r="F5" s="67" t="n">
        <v>77</v>
      </c>
      <c r="G5" s="66">
        <f>F5*1293</f>
        <v/>
      </c>
      <c r="H5" s="67" t="n">
        <v>100</v>
      </c>
      <c r="I5" s="66">
        <f>H5*1293</f>
        <v/>
      </c>
      <c r="J5" s="67" t="n">
        <v>70</v>
      </c>
      <c r="K5" s="66">
        <f>J5*1293</f>
        <v/>
      </c>
      <c r="L5" s="67" t="n">
        <v>75</v>
      </c>
      <c r="M5" s="66">
        <f>L5*1293</f>
        <v/>
      </c>
      <c r="N5" s="67" t="n">
        <v>86</v>
      </c>
      <c r="O5" s="66">
        <f>N5*1293</f>
        <v/>
      </c>
      <c r="P5" s="67" t="n">
        <v>105</v>
      </c>
      <c r="Q5" s="66">
        <f>P5*1293</f>
        <v/>
      </c>
      <c r="R5" s="67" t="n">
        <v>49</v>
      </c>
      <c r="S5" s="66">
        <f>R5*1293</f>
        <v/>
      </c>
      <c r="T5" s="67" t="n">
        <v>90</v>
      </c>
      <c r="U5" s="66">
        <f>T5*1293</f>
        <v/>
      </c>
      <c r="V5" s="67" t="n">
        <v>39</v>
      </c>
      <c r="W5" s="66">
        <f>V5*1293</f>
        <v/>
      </c>
      <c r="X5" s="67" t="n">
        <v>45</v>
      </c>
      <c r="Y5" s="66">
        <f>X5*1293</f>
        <v/>
      </c>
      <c r="Z5" s="67" t="n">
        <v>36</v>
      </c>
      <c r="AA5" s="66">
        <f>Z5*1293</f>
        <v/>
      </c>
      <c r="AB5" s="67" t="n">
        <v>45</v>
      </c>
      <c r="AC5" s="66">
        <f>AB5*1293</f>
        <v/>
      </c>
      <c r="AD5" s="67" t="n">
        <v>53</v>
      </c>
      <c r="AE5" s="66">
        <f>AD5*1293</f>
        <v/>
      </c>
      <c r="AF5" s="67" t="n">
        <v>63.59999999999999</v>
      </c>
      <c r="AG5" s="66">
        <f>AF5*1293</f>
        <v/>
      </c>
      <c r="AH5" s="67" t="n"/>
      <c r="AI5" s="66">
        <f>AH5*1293</f>
        <v/>
      </c>
      <c r="AJ5" s="67" t="n"/>
      <c r="AK5" s="66">
        <f>AJ5*1293</f>
        <v/>
      </c>
      <c r="AL5" s="67" t="n"/>
      <c r="AM5" s="66">
        <f>AL5*1293</f>
        <v/>
      </c>
      <c r="AN5" s="67" t="n"/>
      <c r="AO5" s="66">
        <f>AN5*1293</f>
        <v/>
      </c>
      <c r="AP5" s="67" t="n"/>
      <c r="AQ5" s="66">
        <f>AP5*1293</f>
        <v/>
      </c>
      <c r="AR5" s="67" t="n"/>
      <c r="AS5" s="66">
        <f>AR5*1293</f>
        <v/>
      </c>
      <c r="AT5" s="67" t="n"/>
      <c r="AU5" s="66">
        <f>AT5*1293</f>
        <v/>
      </c>
      <c r="AV5" s="67" t="n"/>
      <c r="AW5" s="66">
        <f>AV5*1293</f>
        <v/>
      </c>
      <c r="AX5" s="67" t="n"/>
      <c r="AY5" s="66">
        <f>AX5*1293</f>
        <v/>
      </c>
      <c r="AZ5" s="67" t="n"/>
      <c r="BA5" s="66">
        <f>AZ5*1293</f>
        <v/>
      </c>
    </row>
    <row r="6" outlineLevel="1" s="101">
      <c r="A6" s="22" t="inlineStr">
        <is>
          <t>СИМ Yota дата</t>
        </is>
      </c>
      <c r="B6" s="66" t="n">
        <v>20</v>
      </c>
      <c r="C6" s="66" t="n">
        <v>4</v>
      </c>
      <c r="D6" s="65" t="n">
        <v>35</v>
      </c>
      <c r="E6" s="66">
        <f>D6*1058</f>
        <v/>
      </c>
      <c r="F6" s="65" t="n">
        <v>7</v>
      </c>
      <c r="G6" s="66">
        <f>F6*1058</f>
        <v/>
      </c>
      <c r="H6" s="65" t="n">
        <v>35</v>
      </c>
      <c r="I6" s="66">
        <f>H6*1058</f>
        <v/>
      </c>
      <c r="J6" s="65" t="n">
        <v>16</v>
      </c>
      <c r="K6" s="66">
        <f>J6*1058</f>
        <v/>
      </c>
      <c r="L6" s="65" t="n">
        <v>10</v>
      </c>
      <c r="M6" s="66">
        <f>L6*1058</f>
        <v/>
      </c>
      <c r="N6" s="65" t="n">
        <v>16</v>
      </c>
      <c r="O6" s="66">
        <f>N6*1058</f>
        <v/>
      </c>
      <c r="P6" s="65" t="n">
        <v>20</v>
      </c>
      <c r="Q6" s="66">
        <f>P6*1058</f>
        <v/>
      </c>
      <c r="R6" s="65" t="n">
        <v>11</v>
      </c>
      <c r="S6" s="66">
        <f>R6*1058</f>
        <v/>
      </c>
      <c r="T6" s="65" t="n">
        <v>20</v>
      </c>
      <c r="U6" s="66">
        <f>T6*1058</f>
        <v/>
      </c>
      <c r="V6" s="65" t="n">
        <v>17</v>
      </c>
      <c r="W6" s="66">
        <f>V6*1058</f>
        <v/>
      </c>
      <c r="X6" s="65" t="n">
        <v>25</v>
      </c>
      <c r="Y6" s="66">
        <f>X6*1058</f>
        <v/>
      </c>
      <c r="Z6" s="65" t="n">
        <v>10</v>
      </c>
      <c r="AA6" s="66">
        <f>Z6*1058</f>
        <v/>
      </c>
      <c r="AB6" s="65" t="n">
        <v>25</v>
      </c>
      <c r="AC6" s="66">
        <f>AB6*1058</f>
        <v/>
      </c>
      <c r="AD6" s="65" t="n">
        <v>4</v>
      </c>
      <c r="AE6" s="66">
        <f>AD6*1058</f>
        <v/>
      </c>
      <c r="AF6" s="65" t="n">
        <v>25</v>
      </c>
      <c r="AG6" s="66">
        <f>AF6*1058</f>
        <v/>
      </c>
      <c r="AH6" s="65" t="n"/>
      <c r="AI6" s="66">
        <f>AH6*1058</f>
        <v/>
      </c>
      <c r="AJ6" s="65" t="n"/>
      <c r="AK6" s="66">
        <f>AJ6*1058</f>
        <v/>
      </c>
      <c r="AL6" s="65" t="n"/>
      <c r="AM6" s="66">
        <f>AL6*1058</f>
        <v/>
      </c>
      <c r="AN6" s="65" t="n"/>
      <c r="AO6" s="66">
        <f>AN6*1058</f>
        <v/>
      </c>
      <c r="AP6" s="65" t="n"/>
      <c r="AQ6" s="66">
        <f>AP6*1058</f>
        <v/>
      </c>
      <c r="AR6" s="65" t="n"/>
      <c r="AS6" s="66">
        <f>AR6*1058</f>
        <v/>
      </c>
      <c r="AT6" s="65" t="n"/>
      <c r="AU6" s="66">
        <f>AT6*1058</f>
        <v/>
      </c>
      <c r="AV6" s="65" t="n"/>
      <c r="AW6" s="66">
        <f>AV6*1058</f>
        <v/>
      </c>
      <c r="AX6" s="65" t="n"/>
      <c r="AY6" s="66">
        <f>AX6*1058</f>
        <v/>
      </c>
      <c r="AZ6" s="65" t="n"/>
      <c r="BA6" s="66">
        <f>AZ6*1058</f>
        <v/>
      </c>
    </row>
    <row r="7" outlineLevel="1" s="101">
      <c r="A7" s="22" t="inlineStr">
        <is>
          <t>Услуги</t>
        </is>
      </c>
      <c r="B7" s="66" t="n">
        <v>9000</v>
      </c>
      <c r="C7" s="66" t="n">
        <v>1485</v>
      </c>
      <c r="D7" s="65" t="n">
        <v>9000</v>
      </c>
      <c r="E7" s="66">
        <f>D7</f>
        <v/>
      </c>
      <c r="F7" s="65" t="n">
        <v>6310</v>
      </c>
      <c r="G7" s="66">
        <f>F7</f>
        <v/>
      </c>
      <c r="H7" s="65" t="n">
        <v>9000</v>
      </c>
      <c r="I7" s="66">
        <f>H7</f>
        <v/>
      </c>
      <c r="J7" s="65" t="n">
        <v>9536</v>
      </c>
      <c r="K7" s="66">
        <f>J7</f>
        <v/>
      </c>
      <c r="L7" s="65" t="n">
        <v>9000</v>
      </c>
      <c r="M7" s="66">
        <f>L7</f>
        <v/>
      </c>
      <c r="N7" s="65" t="n">
        <v>8011</v>
      </c>
      <c r="O7" s="66">
        <f>N7</f>
        <v/>
      </c>
      <c r="P7" s="65" t="n">
        <v>9000</v>
      </c>
      <c r="Q7" s="66">
        <f>P7</f>
        <v/>
      </c>
      <c r="R7" s="65" t="n">
        <v>1389</v>
      </c>
      <c r="S7" s="66">
        <f>R7</f>
        <v/>
      </c>
      <c r="T7" s="65" t="n">
        <v>6000</v>
      </c>
      <c r="U7" s="66">
        <f>T7</f>
        <v/>
      </c>
      <c r="V7" s="65" t="n">
        <v>1593</v>
      </c>
      <c r="W7" s="66">
        <f>V7</f>
        <v/>
      </c>
      <c r="X7" s="65" t="n">
        <v>6000</v>
      </c>
      <c r="Y7" s="66">
        <f>X7</f>
        <v/>
      </c>
      <c r="Z7" s="65" t="n">
        <v>2375</v>
      </c>
      <c r="AA7" s="66">
        <f>Z7</f>
        <v/>
      </c>
      <c r="AB7" s="65" t="n">
        <v>6000</v>
      </c>
      <c r="AC7" s="66">
        <f>AB7</f>
        <v/>
      </c>
      <c r="AD7" s="65" t="n">
        <v>1485</v>
      </c>
      <c r="AE7" s="66">
        <f>AD7</f>
        <v/>
      </c>
      <c r="AF7" s="65" t="n">
        <v>6000</v>
      </c>
      <c r="AG7" s="66">
        <f>AF7</f>
        <v/>
      </c>
      <c r="AH7" s="65" t="n"/>
      <c r="AI7" s="66">
        <f>AH7</f>
        <v/>
      </c>
      <c r="AJ7" s="65" t="n"/>
      <c r="AK7" s="66">
        <f>AJ7</f>
        <v/>
      </c>
      <c r="AL7" s="65" t="n"/>
      <c r="AM7" s="66">
        <f>AL7</f>
        <v/>
      </c>
      <c r="AN7" s="65" t="n"/>
      <c r="AO7" s="66">
        <f>AN7</f>
        <v/>
      </c>
      <c r="AP7" s="65" t="n"/>
      <c r="AQ7" s="66">
        <f>AP7</f>
        <v/>
      </c>
      <c r="AR7" s="65" t="n"/>
      <c r="AS7" s="66">
        <f>AR7</f>
        <v/>
      </c>
      <c r="AT7" s="65" t="n"/>
      <c r="AU7" s="66">
        <f>AT7</f>
        <v/>
      </c>
      <c r="AV7" s="65" t="n"/>
      <c r="AW7" s="66">
        <f>AV7</f>
        <v/>
      </c>
      <c r="AX7" s="65" t="n"/>
      <c r="AY7" s="66">
        <f>AX7</f>
        <v/>
      </c>
      <c r="AZ7" s="65" t="n"/>
      <c r="BA7" s="66">
        <f>AZ7</f>
        <v/>
      </c>
    </row>
    <row r="8" outlineLevel="1" s="101">
      <c r="A8" s="22" t="inlineStr">
        <is>
          <t>Компенсация оператора</t>
        </is>
      </c>
      <c r="B8" s="66" t="n"/>
      <c r="C8" s="66" t="n">
        <v>25423</v>
      </c>
      <c r="D8" s="66" t="n"/>
      <c r="E8" s="66" t="n"/>
      <c r="F8" s="66" t="n"/>
      <c r="G8" s="66" t="n"/>
      <c r="H8" s="66" t="n"/>
      <c r="I8" s="66" t="n"/>
      <c r="J8" s="66" t="n"/>
      <c r="K8" s="66" t="n"/>
      <c r="L8" s="66" t="n"/>
      <c r="M8" s="66" t="n">
        <v>100000</v>
      </c>
      <c r="N8" s="66" t="n"/>
      <c r="O8" s="66" t="n">
        <v>100000</v>
      </c>
      <c r="P8" s="66" t="n"/>
      <c r="Q8" s="66" t="n">
        <v>100000</v>
      </c>
      <c r="R8" s="66" t="n"/>
      <c r="S8" s="66" t="n">
        <v>100000</v>
      </c>
      <c r="T8" s="66" t="n"/>
      <c r="U8" s="66" t="n">
        <v>100000</v>
      </c>
      <c r="V8" s="66" t="n"/>
      <c r="W8" s="66" t="n">
        <v>100000</v>
      </c>
      <c r="X8" s="66" t="n"/>
      <c r="Y8" s="66" t="n">
        <v>100000</v>
      </c>
      <c r="Z8" s="66" t="n"/>
      <c r="AA8" s="66" t="n">
        <v>100000</v>
      </c>
      <c r="AB8" s="66" t="n"/>
      <c r="AC8" s="66" t="n">
        <v>100000</v>
      </c>
      <c r="AD8" s="66" t="n"/>
      <c r="AE8" s="66" t="n">
        <v>100000</v>
      </c>
      <c r="AF8" s="66" t="n"/>
      <c r="AG8" s="66" t="n">
        <v>100000</v>
      </c>
      <c r="AH8" s="66" t="n"/>
      <c r="AI8" s="66" t="n">
        <v>100000</v>
      </c>
      <c r="AJ8" s="66" t="n"/>
      <c r="AK8" s="66" t="n">
        <v>100000</v>
      </c>
      <c r="AL8" s="66" t="n"/>
      <c r="AM8" s="66" t="n">
        <v>100000</v>
      </c>
      <c r="AN8" s="66" t="n"/>
      <c r="AO8" s="66" t="n">
        <v>100000</v>
      </c>
      <c r="AP8" s="66" t="n"/>
      <c r="AQ8" s="66" t="n">
        <v>100000</v>
      </c>
      <c r="AR8" s="66" t="n"/>
      <c r="AS8" s="66" t="n">
        <v>100000</v>
      </c>
      <c r="AT8" s="66" t="n"/>
      <c r="AU8" s="66" t="n">
        <v>100000</v>
      </c>
      <c r="AV8" s="66" t="n"/>
      <c r="AW8" s="66" t="n">
        <v>100000</v>
      </c>
      <c r="AX8" s="66" t="n"/>
      <c r="AY8" s="66" t="n">
        <v>100000</v>
      </c>
      <c r="AZ8" s="66" t="n"/>
      <c r="BA8" s="66" t="n">
        <v>100000</v>
      </c>
    </row>
    <row r="9" ht="15.75" customHeight="1" s="101" thickBot="1">
      <c r="A9" s="23" t="inlineStr">
        <is>
          <t>Доход, руб.</t>
        </is>
      </c>
      <c r="B9" s="68" t="n"/>
      <c r="C9" s="68">
        <f>SUM(C3:C8)</f>
        <v/>
      </c>
      <c r="D9" s="68" t="n"/>
      <c r="E9" s="68">
        <f>SUM(E3:E8)</f>
        <v/>
      </c>
      <c r="F9" s="68" t="n"/>
      <c r="G9" s="68">
        <f>SUM(G3:G8)</f>
        <v/>
      </c>
      <c r="H9" s="68" t="n"/>
      <c r="I9" s="68">
        <f>SUM(I3:I8)</f>
        <v/>
      </c>
      <c r="J9" s="68" t="n"/>
      <c r="K9" s="68">
        <f>SUM(K3:K8)</f>
        <v/>
      </c>
      <c r="L9" s="68" t="n"/>
      <c r="M9" s="68">
        <f>SUM(M3:M8)</f>
        <v/>
      </c>
      <c r="N9" s="68" t="n"/>
      <c r="O9" s="68">
        <f>SUM(O3:O8)</f>
        <v/>
      </c>
      <c r="P9" s="68" t="n"/>
      <c r="Q9" s="68">
        <f>SUM(Q3:Q8)</f>
        <v/>
      </c>
      <c r="R9" s="68" t="n"/>
      <c r="S9" s="68">
        <f>SUM(S3:S8)</f>
        <v/>
      </c>
      <c r="T9" s="68" t="n"/>
      <c r="U9" s="68">
        <f>SUM(U3:U8)</f>
        <v/>
      </c>
      <c r="V9" s="68" t="n"/>
      <c r="W9" s="68">
        <f>SUM(W3:W8)</f>
        <v/>
      </c>
      <c r="X9" s="68" t="n"/>
      <c r="Y9" s="68">
        <f>SUM(Y3:Y8)</f>
        <v/>
      </c>
      <c r="Z9" s="68" t="n"/>
      <c r="AA9" s="68">
        <f>SUM(AA3:AA8)</f>
        <v/>
      </c>
      <c r="AB9" s="68" t="n"/>
      <c r="AC9" s="68">
        <f>SUM(AC3:AC8)</f>
        <v/>
      </c>
      <c r="AD9" s="68" t="n"/>
      <c r="AE9" s="68">
        <f>SUM(AE3:AE8)</f>
        <v/>
      </c>
      <c r="AF9" s="68" t="n"/>
      <c r="AG9" s="68">
        <f>SUM(AG3:AG8)</f>
        <v/>
      </c>
      <c r="AH9" s="68" t="n"/>
      <c r="AI9" s="68">
        <f>SUM(AI3:AI8)</f>
        <v/>
      </c>
      <c r="AJ9" s="68" t="n"/>
      <c r="AK9" s="68">
        <f>SUM(AK3:AK8)</f>
        <v/>
      </c>
      <c r="AL9" s="68" t="n"/>
      <c r="AM9" s="68">
        <f>SUM(AM3:AM8)</f>
        <v/>
      </c>
      <c r="AN9" s="68" t="n"/>
      <c r="AO9" s="68">
        <f>SUM(AO3:AO8)</f>
        <v/>
      </c>
      <c r="AP9" s="68" t="n"/>
      <c r="AQ9" s="68">
        <f>SUM(AQ3:AQ8)</f>
        <v/>
      </c>
      <c r="AR9" s="68" t="n"/>
      <c r="AS9" s="68">
        <f>SUM(AS3:AS8)</f>
        <v/>
      </c>
      <c r="AT9" s="68" t="n"/>
      <c r="AU9" s="68">
        <f>SUM(AU3:AU8)</f>
        <v/>
      </c>
      <c r="AV9" s="68" t="n"/>
      <c r="AW9" s="68">
        <f>SUM(AW3:AW8)</f>
        <v/>
      </c>
      <c r="AX9" s="68" t="n"/>
      <c r="AY9" s="68">
        <f>SUM(AY3:AY8)</f>
        <v/>
      </c>
      <c r="AZ9" s="68" t="n"/>
      <c r="BA9" s="68">
        <f>SUM(BA3:BA8)</f>
        <v/>
      </c>
    </row>
    <row r="10" ht="15.75" customHeight="1" s="101" thickBot="1">
      <c r="A10" s="15" t="inlineStr">
        <is>
          <t>Расходы руб.</t>
        </is>
      </c>
      <c r="B10" s="80" t="n"/>
      <c r="C10" s="81">
        <f>SUM(C11:C21)</f>
        <v/>
      </c>
      <c r="D10" s="80" t="n"/>
      <c r="E10" s="81">
        <f>SUM(E11:E21)</f>
        <v/>
      </c>
      <c r="F10" s="80" t="n"/>
      <c r="G10" s="81">
        <f>SUM(G11:G21)</f>
        <v/>
      </c>
      <c r="H10" s="80" t="n"/>
      <c r="I10" s="81">
        <f>SUM(I11:I21)</f>
        <v/>
      </c>
      <c r="J10" s="80" t="n"/>
      <c r="K10" s="81">
        <f>SUM(K11:K21)</f>
        <v/>
      </c>
      <c r="L10" s="80" t="n"/>
      <c r="M10" s="81">
        <f>SUM(M11:M21)</f>
        <v/>
      </c>
      <c r="N10" s="89" t="n"/>
      <c r="O10" s="71">
        <f>SUM(O11:O21)</f>
        <v/>
      </c>
      <c r="P10" s="89" t="n"/>
      <c r="Q10" s="71">
        <f>SUM(Q11:Q21)</f>
        <v/>
      </c>
      <c r="R10" s="89" t="n"/>
      <c r="S10" s="71">
        <f>SUM(S11:S21)</f>
        <v/>
      </c>
      <c r="T10" s="89" t="n"/>
      <c r="U10" s="71">
        <f>SUM(U11:U21)</f>
        <v/>
      </c>
      <c r="V10" s="89" t="n"/>
      <c r="W10" s="71">
        <f>SUM(W11:W21)</f>
        <v/>
      </c>
      <c r="X10" s="89" t="n"/>
      <c r="Y10" s="71">
        <f>SUM(Y11:Y21)</f>
        <v/>
      </c>
      <c r="Z10" s="89" t="n"/>
      <c r="AA10" s="71">
        <f>SUM(AA11:AA21)</f>
        <v/>
      </c>
      <c r="AB10" s="89" t="n"/>
      <c r="AC10" s="71">
        <f>SUM(AC11:AC21)</f>
        <v/>
      </c>
      <c r="AD10" s="89" t="n"/>
      <c r="AE10" s="71">
        <f>SUM(AE11:AE21)</f>
        <v/>
      </c>
      <c r="AF10" s="89" t="n"/>
      <c r="AG10" s="71">
        <f>SUM(AG11:AG21)</f>
        <v/>
      </c>
      <c r="AH10" s="89" t="n"/>
      <c r="AI10" s="71">
        <f>SUM(AI11:AI21)</f>
        <v/>
      </c>
      <c r="AJ10" s="89" t="n"/>
      <c r="AK10" s="71">
        <f>SUM(AK11:AK21)</f>
        <v/>
      </c>
      <c r="AL10" s="89" t="n"/>
      <c r="AM10" s="71">
        <f>SUM(AM11:AM21)</f>
        <v/>
      </c>
      <c r="AN10" s="89" t="n"/>
      <c r="AO10" s="71">
        <f>SUM(AO11:AO21)</f>
        <v/>
      </c>
      <c r="AP10" s="89" t="n"/>
      <c r="AQ10" s="71">
        <f>SUM(AQ11:AQ21)</f>
        <v/>
      </c>
      <c r="AR10" s="89" t="n"/>
      <c r="AS10" s="71">
        <f>SUM(AS11:AS21)</f>
        <v/>
      </c>
      <c r="AT10" s="89" t="n"/>
      <c r="AU10" s="71">
        <f>SUM(AU11:AU21)</f>
        <v/>
      </c>
      <c r="AV10" s="89" t="n"/>
      <c r="AW10" s="71">
        <f>SUM(AW11:AW21)</f>
        <v/>
      </c>
      <c r="AX10" s="89" t="n"/>
      <c r="AY10" s="71">
        <f>SUM(AY11:AY21)</f>
        <v/>
      </c>
      <c r="AZ10" s="89" t="n"/>
      <c r="BA10" s="71">
        <f>SUM(BA11:BA21)</f>
        <v/>
      </c>
    </row>
    <row r="11" outlineLevel="1" s="101">
      <c r="A11" s="24" t="inlineStr">
        <is>
          <t>Аренда</t>
        </is>
      </c>
      <c r="B11" s="83" t="n"/>
      <c r="C11" s="72" t="n">
        <v>67082</v>
      </c>
      <c r="D11" s="83" t="n"/>
      <c r="E11" s="72" t="n">
        <v>67082</v>
      </c>
      <c r="F11" s="83" t="n"/>
      <c r="G11" s="72" t="n">
        <v>67082</v>
      </c>
      <c r="H11" s="83" t="n"/>
      <c r="I11" s="72" t="n">
        <v>67082</v>
      </c>
      <c r="J11" s="83" t="n"/>
      <c r="K11" s="72" t="n">
        <v>67082</v>
      </c>
      <c r="L11" s="83" t="n"/>
      <c r="M11" s="72" t="n">
        <v>67082</v>
      </c>
      <c r="N11" s="83" t="n"/>
      <c r="O11" s="72" t="n">
        <v>67082</v>
      </c>
      <c r="P11" s="83" t="n"/>
      <c r="Q11" s="72" t="n">
        <v>67082</v>
      </c>
      <c r="R11" s="83" t="n"/>
      <c r="S11" s="72" t="n">
        <v>67082</v>
      </c>
      <c r="T11" s="83" t="n"/>
      <c r="U11" s="72" t="n">
        <v>67082</v>
      </c>
      <c r="V11" s="83" t="n"/>
      <c r="W11" s="72" t="n">
        <v>67082</v>
      </c>
      <c r="X11" s="83" t="n"/>
      <c r="Y11" s="72" t="n">
        <v>67082</v>
      </c>
      <c r="Z11" s="83" t="n"/>
      <c r="AA11" s="72" t="n">
        <v>67082</v>
      </c>
      <c r="AB11" s="83" t="n"/>
      <c r="AC11" s="72" t="n">
        <v>67082</v>
      </c>
      <c r="AD11" s="83" t="n"/>
      <c r="AE11" s="72" t="n">
        <v>67082</v>
      </c>
      <c r="AF11" s="83" t="n"/>
      <c r="AG11" s="72" t="n">
        <v>67082</v>
      </c>
      <c r="AH11" s="83" t="n"/>
      <c r="AI11" s="72" t="n">
        <v>67082</v>
      </c>
      <c r="AJ11" s="83" t="n"/>
      <c r="AK11" s="72" t="n">
        <v>67082</v>
      </c>
      <c r="AL11" s="83" t="n"/>
      <c r="AM11" s="72" t="n">
        <v>67082</v>
      </c>
      <c r="AN11" s="83" t="n"/>
      <c r="AO11" s="72" t="n">
        <v>67082</v>
      </c>
      <c r="AP11" s="83" t="n"/>
      <c r="AQ11" s="72" t="n">
        <v>67082</v>
      </c>
      <c r="AR11" s="83" t="n"/>
      <c r="AS11" s="72" t="n">
        <v>67082</v>
      </c>
      <c r="AT11" s="83" t="n"/>
      <c r="AU11" s="72" t="n">
        <v>67082</v>
      </c>
      <c r="AV11" s="83" t="n"/>
      <c r="AW11" s="72" t="n">
        <v>67082</v>
      </c>
      <c r="AX11" s="83" t="n"/>
      <c r="AY11" s="72" t="n">
        <v>67082</v>
      </c>
      <c r="AZ11" s="83" t="n"/>
      <c r="BA11" s="72" t="n">
        <v>67082</v>
      </c>
    </row>
    <row r="12" outlineLevel="1" s="101">
      <c r="A12" s="24" t="inlineStr">
        <is>
          <t>ЗП продавцов</t>
        </is>
      </c>
      <c r="B12" s="84" t="n"/>
      <c r="C12" s="84">
        <f>500*30+B3*2%+B4*20%+B5*180+B6*100+B7*50%</f>
        <v/>
      </c>
      <c r="D12" s="90" t="n"/>
      <c r="E12" s="90">
        <f>1000*31+D3*2%+D4*20%+D5*180+D6*100+D7*50%</f>
        <v/>
      </c>
      <c r="F12" s="90" t="n"/>
      <c r="G12" s="90" t="n">
        <v>36481</v>
      </c>
      <c r="H12" s="90" t="n"/>
      <c r="I12" s="90">
        <f>1000*31+H3*2%+H4*20%+H5*180+H6*100+H7*50%</f>
        <v/>
      </c>
      <c r="J12" s="90" t="n"/>
      <c r="K12" s="90" t="n">
        <v>50122</v>
      </c>
      <c r="L12" s="90" t="n"/>
      <c r="M12" s="90">
        <f>1000*31+L3*2%+L4*20%+L5*180+L6*100+L7*50%</f>
        <v/>
      </c>
      <c r="N12" s="90" t="n"/>
      <c r="O12" s="90" t="n">
        <v>64507</v>
      </c>
      <c r="P12" s="90" t="n"/>
      <c r="Q12" s="90">
        <f>1000*31+P3*2%+P4*20%+P5*180+P6*100+P7*50%</f>
        <v/>
      </c>
      <c r="R12" s="90" t="n"/>
      <c r="S12" s="90" t="n">
        <v>51658</v>
      </c>
      <c r="T12" s="90" t="n"/>
      <c r="U12" s="90">
        <f>1000*31+T3*2%+T4*20%+T5*180+T6*100+T7*50%</f>
        <v/>
      </c>
      <c r="V12" s="90" t="n"/>
      <c r="W12" s="90" t="n">
        <v>36491</v>
      </c>
      <c r="X12" s="90" t="n"/>
      <c r="Y12" s="90">
        <f>1000*31+X3*2%+X4*20%+X5*180+X6*100+X7*50%</f>
        <v/>
      </c>
      <c r="Z12" s="90" t="n"/>
      <c r="AA12" s="90" t="n">
        <v>40024</v>
      </c>
      <c r="AB12" s="90" t="n"/>
      <c r="AC12" s="90">
        <f>1000*31+AB3*2%+AB4*20%+AB5*180+AB6*100+AB7*50%</f>
        <v/>
      </c>
      <c r="AD12" s="90" t="n"/>
      <c r="AE12" s="90">
        <f>1000*31+AD3*2%+AD4*20%+AD5*180+AD6*100+AD7*50%</f>
        <v/>
      </c>
      <c r="AF12" s="90" t="n"/>
      <c r="AG12" s="90">
        <f>1000*31+AF3*2%+AF4*20%+AF5*180+AF6*100+AF7*50%</f>
        <v/>
      </c>
      <c r="AH12" s="90" t="n"/>
      <c r="AI12" s="90">
        <f>1000*31+AH3*2%+AH4*20%+AH5*180+AH6*100+AH7*50%</f>
        <v/>
      </c>
      <c r="AJ12" s="90" t="n"/>
      <c r="AK12" s="90">
        <f>1000*31+AJ3*2%+AJ4*20%+AJ5*180+AJ6*100+AJ7*50%</f>
        <v/>
      </c>
      <c r="AL12" s="90" t="n"/>
      <c r="AM12" s="90">
        <f>1000*31+AL3*2%+AL4*20%+AL5*180+AL6*100+AL7*50%</f>
        <v/>
      </c>
      <c r="AN12" s="90" t="n"/>
      <c r="AO12" s="90">
        <f>1000*31+AN3*2%+AN4*20%+AN5*180+AN6*100+AN7*50%</f>
        <v/>
      </c>
      <c r="AP12" s="90" t="n"/>
      <c r="AQ12" s="90">
        <f>1000*31+AP3*2%+AP4*20%+AP5*180+AP6*100+AP7*50%</f>
        <v/>
      </c>
      <c r="AR12" s="90" t="n"/>
      <c r="AS12" s="90">
        <f>1000*31+AR3*2%+AR4*20%+AR5*180+AR6*100+AR7*50%</f>
        <v/>
      </c>
      <c r="AT12" s="90" t="n"/>
      <c r="AU12" s="90">
        <f>1000*31+AT3*2%+AT4*20%+AT5*180+AT6*100+AT7*50%</f>
        <v/>
      </c>
      <c r="AV12" s="90" t="n"/>
      <c r="AW12" s="90">
        <f>1000*31+AV3*2%+AV4*20%+AV5*180+AV6*100+AV7*50%</f>
        <v/>
      </c>
      <c r="AX12" s="90" t="n"/>
      <c r="AY12" s="90">
        <f>1000*31+AX3*2%+AX4*20%+AX5*180+AX6*100+AX7*50%</f>
        <v/>
      </c>
      <c r="AZ12" s="90" t="n"/>
      <c r="BA12" s="90">
        <f>1000*31+AZ3*2%+AZ4*20%+AZ5*180+AZ6*100+AZ7*50%</f>
        <v/>
      </c>
    </row>
    <row r="13" outlineLevel="1" s="101">
      <c r="A13" s="24" t="inlineStr">
        <is>
          <t>Коммунальные расходы</t>
        </is>
      </c>
      <c r="B13" s="77" t="n"/>
      <c r="C13" s="77" t="n">
        <v>500</v>
      </c>
      <c r="D13" s="77" t="n"/>
      <c r="E13" s="77" t="n">
        <v>500</v>
      </c>
      <c r="F13" s="77" t="n"/>
      <c r="G13" s="77" t="n">
        <v>500</v>
      </c>
      <c r="H13" s="77" t="n"/>
      <c r="I13" s="77" t="n">
        <v>500</v>
      </c>
      <c r="J13" s="77" t="n"/>
      <c r="K13" s="77" t="n">
        <v>500</v>
      </c>
      <c r="L13" s="77" t="n"/>
      <c r="M13" s="77" t="n">
        <v>500</v>
      </c>
      <c r="N13" s="77" t="n"/>
      <c r="O13" s="77" t="n">
        <v>500</v>
      </c>
      <c r="P13" s="77" t="n"/>
      <c r="Q13" s="77" t="n">
        <v>500</v>
      </c>
      <c r="R13" s="77" t="n"/>
      <c r="S13" s="77" t="n">
        <v>500</v>
      </c>
      <c r="T13" s="77" t="n"/>
      <c r="U13" s="77" t="n">
        <v>500</v>
      </c>
      <c r="V13" s="77" t="n"/>
      <c r="W13" s="77" t="n">
        <v>500</v>
      </c>
      <c r="X13" s="77" t="n"/>
      <c r="Y13" s="77" t="n">
        <v>500</v>
      </c>
      <c r="Z13" s="77" t="n"/>
      <c r="AA13" s="77" t="n">
        <v>500</v>
      </c>
      <c r="AB13" s="77" t="n"/>
      <c r="AC13" s="77" t="n">
        <v>500</v>
      </c>
      <c r="AD13" s="77" t="n"/>
      <c r="AE13" s="77" t="n">
        <v>500</v>
      </c>
      <c r="AF13" s="77" t="n"/>
      <c r="AG13" s="77" t="n">
        <v>500</v>
      </c>
      <c r="AH13" s="77" t="n"/>
      <c r="AI13" s="77" t="n">
        <v>500</v>
      </c>
      <c r="AJ13" s="77" t="n"/>
      <c r="AK13" s="77" t="n">
        <v>500</v>
      </c>
      <c r="AL13" s="77" t="n"/>
      <c r="AM13" s="77" t="n">
        <v>500</v>
      </c>
      <c r="AN13" s="77" t="n"/>
      <c r="AO13" s="77" t="n">
        <v>500</v>
      </c>
      <c r="AP13" s="77" t="n"/>
      <c r="AQ13" s="77" t="n">
        <v>500</v>
      </c>
      <c r="AR13" s="77" t="n"/>
      <c r="AS13" s="77" t="n">
        <v>500</v>
      </c>
      <c r="AT13" s="77" t="n"/>
      <c r="AU13" s="77" t="n">
        <v>500</v>
      </c>
      <c r="AV13" s="77" t="n"/>
      <c r="AW13" s="77" t="n">
        <v>500</v>
      </c>
      <c r="AX13" s="77" t="n"/>
      <c r="AY13" s="77" t="n">
        <v>500</v>
      </c>
      <c r="AZ13" s="77" t="n"/>
      <c r="BA13" s="77" t="n">
        <v>500</v>
      </c>
    </row>
    <row r="14" outlineLevel="1" s="101">
      <c r="A14" s="24" t="inlineStr">
        <is>
          <t>Охрана и безопасность</t>
        </is>
      </c>
      <c r="B14" s="77" t="n"/>
      <c r="C14" s="77" t="n">
        <v>0</v>
      </c>
      <c r="D14" s="77" t="n"/>
      <c r="E14" s="77" t="n">
        <v>0</v>
      </c>
      <c r="F14" s="77" t="n"/>
      <c r="G14" s="77" t="n">
        <v>0</v>
      </c>
      <c r="H14" s="77" t="n"/>
      <c r="I14" s="77" t="n">
        <v>0</v>
      </c>
      <c r="J14" s="77" t="n"/>
      <c r="K14" s="77" t="n">
        <v>0</v>
      </c>
      <c r="L14" s="77" t="n"/>
      <c r="M14" s="77" t="n">
        <v>0</v>
      </c>
      <c r="N14" s="77" t="n"/>
      <c r="O14" s="77" t="n">
        <v>0</v>
      </c>
      <c r="P14" s="77" t="n"/>
      <c r="Q14" s="77" t="n">
        <v>0</v>
      </c>
      <c r="R14" s="77" t="n"/>
      <c r="S14" s="77" t="n">
        <v>0</v>
      </c>
      <c r="T14" s="77" t="n"/>
      <c r="U14" s="77" t="n">
        <v>0</v>
      </c>
      <c r="V14" s="77" t="n"/>
      <c r="W14" s="77" t="n">
        <v>0</v>
      </c>
      <c r="X14" s="77" t="n"/>
      <c r="Y14" s="77" t="n">
        <v>0</v>
      </c>
      <c r="Z14" s="77" t="n"/>
      <c r="AA14" s="77" t="n">
        <v>0</v>
      </c>
      <c r="AB14" s="77" t="n"/>
      <c r="AC14" s="77" t="n">
        <v>0</v>
      </c>
      <c r="AD14" s="77" t="n"/>
      <c r="AE14" s="77" t="n">
        <v>0</v>
      </c>
      <c r="AF14" s="77" t="n"/>
      <c r="AG14" s="77" t="n">
        <v>0</v>
      </c>
      <c r="AH14" s="77" t="n"/>
      <c r="AI14" s="77" t="n">
        <v>0</v>
      </c>
      <c r="AJ14" s="77" t="n"/>
      <c r="AK14" s="77" t="n">
        <v>0</v>
      </c>
      <c r="AL14" s="77" t="n"/>
      <c r="AM14" s="77" t="n">
        <v>0</v>
      </c>
      <c r="AN14" s="77" t="n"/>
      <c r="AO14" s="77" t="n">
        <v>0</v>
      </c>
      <c r="AP14" s="77" t="n"/>
      <c r="AQ14" s="77" t="n">
        <v>0</v>
      </c>
      <c r="AR14" s="77" t="n"/>
      <c r="AS14" s="77" t="n">
        <v>0</v>
      </c>
      <c r="AT14" s="77" t="n"/>
      <c r="AU14" s="77" t="n">
        <v>0</v>
      </c>
      <c r="AV14" s="77" t="n"/>
      <c r="AW14" s="77" t="n">
        <v>0</v>
      </c>
      <c r="AX14" s="77" t="n"/>
      <c r="AY14" s="77" t="n">
        <v>0</v>
      </c>
      <c r="AZ14" s="77" t="n"/>
      <c r="BA14" s="77" t="n">
        <v>0</v>
      </c>
    </row>
    <row r="15" outlineLevel="1" s="101">
      <c r="A15" s="24" t="inlineStr">
        <is>
          <t>Связь, интернет</t>
        </is>
      </c>
      <c r="B15" s="77" t="n"/>
      <c r="C15" s="77" t="n">
        <v>500</v>
      </c>
      <c r="D15" s="77" t="n"/>
      <c r="E15" s="77" t="n">
        <v>500</v>
      </c>
      <c r="F15" s="77" t="n"/>
      <c r="G15" s="77" t="n">
        <v>500</v>
      </c>
      <c r="H15" s="77" t="n"/>
      <c r="I15" s="77" t="n">
        <v>500</v>
      </c>
      <c r="J15" s="77" t="n"/>
      <c r="K15" s="77" t="n">
        <v>500</v>
      </c>
      <c r="L15" s="77" t="n"/>
      <c r="M15" s="77" t="n">
        <v>500</v>
      </c>
      <c r="N15" s="77" t="n"/>
      <c r="O15" s="77" t="n">
        <v>500</v>
      </c>
      <c r="P15" s="77" t="n"/>
      <c r="Q15" s="77" t="n">
        <v>500</v>
      </c>
      <c r="R15" s="77" t="n"/>
      <c r="S15" s="77" t="n">
        <v>500</v>
      </c>
      <c r="T15" s="77" t="n"/>
      <c r="U15" s="77" t="n">
        <v>500</v>
      </c>
      <c r="V15" s="77" t="n"/>
      <c r="W15" s="77" t="n">
        <v>500</v>
      </c>
      <c r="X15" s="77" t="n"/>
      <c r="Y15" s="77" t="n">
        <v>500</v>
      </c>
      <c r="Z15" s="77" t="n"/>
      <c r="AA15" s="77" t="n">
        <v>500</v>
      </c>
      <c r="AB15" s="77" t="n"/>
      <c r="AC15" s="77" t="n">
        <v>500</v>
      </c>
      <c r="AD15" s="77" t="n"/>
      <c r="AE15" s="77" t="n">
        <v>500</v>
      </c>
      <c r="AF15" s="77" t="n"/>
      <c r="AG15" s="77" t="n">
        <v>500</v>
      </c>
      <c r="AH15" s="77" t="n"/>
      <c r="AI15" s="77" t="n">
        <v>500</v>
      </c>
      <c r="AJ15" s="77" t="n"/>
      <c r="AK15" s="77" t="n">
        <v>500</v>
      </c>
      <c r="AL15" s="77" t="n"/>
      <c r="AM15" s="77" t="n">
        <v>500</v>
      </c>
      <c r="AN15" s="77" t="n"/>
      <c r="AO15" s="77" t="n">
        <v>500</v>
      </c>
      <c r="AP15" s="77" t="n"/>
      <c r="AQ15" s="77" t="n">
        <v>500</v>
      </c>
      <c r="AR15" s="77" t="n"/>
      <c r="AS15" s="77" t="n">
        <v>500</v>
      </c>
      <c r="AT15" s="77" t="n"/>
      <c r="AU15" s="77" t="n">
        <v>500</v>
      </c>
      <c r="AV15" s="77" t="n"/>
      <c r="AW15" s="77" t="n">
        <v>500</v>
      </c>
      <c r="AX15" s="77" t="n"/>
      <c r="AY15" s="77" t="n">
        <v>500</v>
      </c>
      <c r="AZ15" s="77" t="n"/>
      <c r="BA15" s="77" t="n">
        <v>500</v>
      </c>
    </row>
    <row r="16" outlineLevel="1" s="101">
      <c r="A16" s="24" t="inlineStr">
        <is>
          <t>Хоз. Расходы</t>
        </is>
      </c>
      <c r="B16" s="77" t="n"/>
      <c r="C16" s="77" t="n">
        <v>1000</v>
      </c>
      <c r="D16" s="77" t="n"/>
      <c r="E16" s="77" t="n">
        <v>1000</v>
      </c>
      <c r="F16" s="77" t="n"/>
      <c r="G16" s="77" t="n">
        <v>1000</v>
      </c>
      <c r="H16" s="77" t="n"/>
      <c r="I16" s="77" t="n">
        <v>1000</v>
      </c>
      <c r="J16" s="77" t="n"/>
      <c r="K16" s="77" t="n">
        <v>1000</v>
      </c>
      <c r="L16" s="77" t="n"/>
      <c r="M16" s="77" t="n">
        <v>1000</v>
      </c>
      <c r="N16" s="77" t="n"/>
      <c r="O16" s="77" t="n">
        <v>1000</v>
      </c>
      <c r="P16" s="77" t="n"/>
      <c r="Q16" s="77" t="n">
        <v>1000</v>
      </c>
      <c r="R16" s="77" t="n"/>
      <c r="S16" s="77" t="n">
        <v>1000</v>
      </c>
      <c r="T16" s="77" t="n"/>
      <c r="U16" s="77" t="n">
        <v>1000</v>
      </c>
      <c r="V16" s="77" t="n"/>
      <c r="W16" s="77" t="n">
        <v>1000</v>
      </c>
      <c r="X16" s="77" t="n"/>
      <c r="Y16" s="77" t="n">
        <v>1000</v>
      </c>
      <c r="Z16" s="77" t="n"/>
      <c r="AA16" s="77" t="n">
        <v>1000</v>
      </c>
      <c r="AB16" s="77" t="n"/>
      <c r="AC16" s="77" t="n">
        <v>1000</v>
      </c>
      <c r="AD16" s="77" t="n"/>
      <c r="AE16" s="77" t="n">
        <v>1000</v>
      </c>
      <c r="AF16" s="77" t="n"/>
      <c r="AG16" s="77" t="n">
        <v>1000</v>
      </c>
      <c r="AH16" s="77" t="n"/>
      <c r="AI16" s="77" t="n">
        <v>1000</v>
      </c>
      <c r="AJ16" s="77" t="n"/>
      <c r="AK16" s="77" t="n">
        <v>1000</v>
      </c>
      <c r="AL16" s="77" t="n"/>
      <c r="AM16" s="77" t="n">
        <v>1000</v>
      </c>
      <c r="AN16" s="77" t="n"/>
      <c r="AO16" s="77" t="n">
        <v>1000</v>
      </c>
      <c r="AP16" s="77" t="n"/>
      <c r="AQ16" s="77" t="n">
        <v>1000</v>
      </c>
      <c r="AR16" s="77" t="n"/>
      <c r="AS16" s="77" t="n">
        <v>1000</v>
      </c>
      <c r="AT16" s="77" t="n"/>
      <c r="AU16" s="77" t="n">
        <v>1000</v>
      </c>
      <c r="AV16" s="77" t="n"/>
      <c r="AW16" s="77" t="n">
        <v>1000</v>
      </c>
      <c r="AX16" s="77" t="n"/>
      <c r="AY16" s="77" t="n">
        <v>1000</v>
      </c>
      <c r="AZ16" s="77" t="n"/>
      <c r="BA16" s="77" t="n">
        <v>1000</v>
      </c>
    </row>
    <row r="17" outlineLevel="1" s="101">
      <c r="A17" s="24" t="inlineStr">
        <is>
          <t>Прочее</t>
        </is>
      </c>
      <c r="B17" s="77" t="n"/>
      <c r="C17" s="77" t="n">
        <v>0</v>
      </c>
      <c r="D17" s="77" t="n"/>
      <c r="E17" s="77" t="n">
        <v>0</v>
      </c>
      <c r="F17" s="77" t="n"/>
      <c r="G17" s="77" t="n">
        <v>0</v>
      </c>
      <c r="H17" s="77" t="n"/>
      <c r="I17" s="77" t="n">
        <v>0</v>
      </c>
      <c r="J17" s="77" t="n"/>
      <c r="K17" s="77" t="n">
        <v>0</v>
      </c>
      <c r="L17" s="77" t="n"/>
      <c r="M17" s="77" t="n">
        <v>0</v>
      </c>
      <c r="N17" s="77" t="n"/>
      <c r="O17" s="77" t="n">
        <v>0</v>
      </c>
      <c r="P17" s="77" t="n"/>
      <c r="Q17" s="77" t="n">
        <v>0</v>
      </c>
      <c r="R17" s="77" t="n"/>
      <c r="S17" s="77" t="n">
        <v>0</v>
      </c>
      <c r="T17" s="77" t="n"/>
      <c r="U17" s="77" t="n">
        <v>0</v>
      </c>
      <c r="V17" s="77" t="n"/>
      <c r="W17" s="77" t="n">
        <v>0</v>
      </c>
      <c r="X17" s="77" t="n"/>
      <c r="Y17" s="77" t="n">
        <v>0</v>
      </c>
      <c r="Z17" s="77" t="n"/>
      <c r="AA17" s="77" t="n">
        <v>0</v>
      </c>
      <c r="AB17" s="77" t="n"/>
      <c r="AC17" s="77" t="n">
        <v>0</v>
      </c>
      <c r="AD17" s="77" t="n"/>
      <c r="AE17" s="77" t="n">
        <v>0</v>
      </c>
      <c r="AF17" s="77" t="n"/>
      <c r="AG17" s="77" t="n">
        <v>0</v>
      </c>
      <c r="AH17" s="77" t="n"/>
      <c r="AI17" s="77" t="n">
        <v>0</v>
      </c>
      <c r="AJ17" s="77" t="n"/>
      <c r="AK17" s="77" t="n">
        <v>0</v>
      </c>
      <c r="AL17" s="77" t="n"/>
      <c r="AM17" s="77" t="n">
        <v>0</v>
      </c>
      <c r="AN17" s="77" t="n"/>
      <c r="AO17" s="77" t="n">
        <v>0</v>
      </c>
      <c r="AP17" s="77" t="n"/>
      <c r="AQ17" s="77" t="n">
        <v>0</v>
      </c>
      <c r="AR17" s="77" t="n"/>
      <c r="AS17" s="77" t="n">
        <v>0</v>
      </c>
      <c r="AT17" s="77" t="n"/>
      <c r="AU17" s="77" t="n">
        <v>0</v>
      </c>
      <c r="AV17" s="77" t="n"/>
      <c r="AW17" s="77" t="n">
        <v>0</v>
      </c>
      <c r="AX17" s="77" t="n"/>
      <c r="AY17" s="77" t="n">
        <v>0</v>
      </c>
      <c r="AZ17" s="77" t="n"/>
      <c r="BA17" s="77" t="n">
        <v>0</v>
      </c>
    </row>
    <row r="18" outlineLevel="1" s="101">
      <c r="A18" s="24" t="inlineStr">
        <is>
          <t>Эквайринг</t>
        </is>
      </c>
      <c r="B18" s="77" t="n"/>
      <c r="C18" s="77" t="n">
        <v>0</v>
      </c>
      <c r="D18" s="67" t="n">
        <v>120000</v>
      </c>
      <c r="E18" s="77">
        <f>D18*0.02</f>
        <v/>
      </c>
      <c r="F18" s="67" t="n">
        <v>120000</v>
      </c>
      <c r="G18" s="77">
        <f>F18*0.02</f>
        <v/>
      </c>
      <c r="H18" s="67" t="n">
        <v>120000</v>
      </c>
      <c r="I18" s="77">
        <f>H18*0.02</f>
        <v/>
      </c>
      <c r="J18" s="67" t="n">
        <v>120000</v>
      </c>
      <c r="K18" s="77">
        <f>J18*0.02</f>
        <v/>
      </c>
      <c r="L18" s="67" t="n">
        <v>120000</v>
      </c>
      <c r="M18" s="77">
        <f>L18*0.02</f>
        <v/>
      </c>
      <c r="N18" s="67" t="n">
        <v>48510</v>
      </c>
      <c r="O18" s="77">
        <f>N18*0.02</f>
        <v/>
      </c>
      <c r="P18" s="67" t="n">
        <v>120000</v>
      </c>
      <c r="Q18" s="77">
        <f>P18*0.02</f>
        <v/>
      </c>
      <c r="R18" s="67" t="n">
        <v>27271</v>
      </c>
      <c r="S18" s="77">
        <f>R18*0.02</f>
        <v/>
      </c>
      <c r="T18" s="67" t="n">
        <v>120000</v>
      </c>
      <c r="U18" s="77">
        <f>T18*0.02</f>
        <v/>
      </c>
      <c r="V18" s="67" t="n">
        <v>25769</v>
      </c>
      <c r="W18" s="77">
        <f>V18*0.02</f>
        <v/>
      </c>
      <c r="X18" s="67" t="n">
        <v>120000</v>
      </c>
      <c r="Y18" s="77">
        <f>X18*0.02</f>
        <v/>
      </c>
      <c r="Z18" s="67" t="n">
        <v>25769</v>
      </c>
      <c r="AA18" s="77">
        <f>Z18*0.02</f>
        <v/>
      </c>
      <c r="AB18" s="67" t="n">
        <v>120000</v>
      </c>
      <c r="AC18" s="77">
        <f>AB18*0.02</f>
        <v/>
      </c>
      <c r="AD18" s="67" t="n">
        <v>120000</v>
      </c>
      <c r="AE18" s="77">
        <f>AD18*0.02</f>
        <v/>
      </c>
      <c r="AF18" s="67" t="n">
        <v>120000</v>
      </c>
      <c r="AG18" s="77">
        <f>AF18*0.02</f>
        <v/>
      </c>
      <c r="AH18" s="67" t="n">
        <v>120001</v>
      </c>
      <c r="AI18" s="77">
        <f>AH18*0.02</f>
        <v/>
      </c>
      <c r="AJ18" s="67" t="n">
        <v>120001</v>
      </c>
      <c r="AK18" s="77">
        <f>AJ18*0.02</f>
        <v/>
      </c>
      <c r="AL18" s="67" t="n">
        <v>120002</v>
      </c>
      <c r="AM18" s="77">
        <f>AL18*0.02</f>
        <v/>
      </c>
      <c r="AN18" s="67" t="n">
        <v>120002</v>
      </c>
      <c r="AO18" s="77">
        <f>AN18*0.02</f>
        <v/>
      </c>
      <c r="AP18" s="67" t="n">
        <v>120003</v>
      </c>
      <c r="AQ18" s="77">
        <f>AP18*0.02</f>
        <v/>
      </c>
      <c r="AR18" s="67" t="n">
        <v>120003</v>
      </c>
      <c r="AS18" s="77">
        <f>AR18*0.02</f>
        <v/>
      </c>
      <c r="AT18" s="67" t="n">
        <v>120004</v>
      </c>
      <c r="AU18" s="77">
        <f>AT18*0.02</f>
        <v/>
      </c>
      <c r="AV18" s="67" t="n">
        <v>120004</v>
      </c>
      <c r="AW18" s="77">
        <f>AV18*0.02</f>
        <v/>
      </c>
      <c r="AX18" s="67" t="n">
        <v>120005</v>
      </c>
      <c r="AY18" s="77">
        <f>AX18*0.02</f>
        <v/>
      </c>
      <c r="AZ18" s="67" t="n">
        <v>120005</v>
      </c>
      <c r="BA18" s="77">
        <f>AZ18*0.02</f>
        <v/>
      </c>
    </row>
    <row r="19" outlineLevel="1" s="101">
      <c r="A19" s="24" t="inlineStr">
        <is>
          <t>ЕНВД</t>
        </is>
      </c>
      <c r="B19" s="77" t="n"/>
      <c r="C19" s="77" t="n">
        <v>1292</v>
      </c>
      <c r="D19" s="77" t="n"/>
      <c r="E19" s="77" t="n"/>
      <c r="F19" s="77" t="n"/>
      <c r="G19" s="77" t="n"/>
      <c r="H19" s="77" t="n"/>
      <c r="I19" s="77" t="n"/>
      <c r="J19" s="77" t="n"/>
      <c r="K19" s="77" t="n"/>
      <c r="L19" s="77" t="n"/>
      <c r="M19" s="77" t="n"/>
      <c r="N19" s="77" t="n"/>
      <c r="O19" s="77" t="n"/>
      <c r="P19" s="77" t="n"/>
      <c r="Q19" s="77" t="n"/>
      <c r="R19" s="77" t="n"/>
      <c r="S19" s="77" t="n"/>
      <c r="T19" s="77" t="n"/>
      <c r="U19" s="77" t="n"/>
      <c r="V19" s="77" t="n"/>
      <c r="W19" s="77" t="n"/>
      <c r="X19" s="77" t="n"/>
      <c r="Y19" s="77" t="n"/>
      <c r="Z19" s="77" t="n"/>
      <c r="AA19" s="77" t="n"/>
      <c r="AB19" s="77" t="n"/>
      <c r="AC19" s="77" t="n"/>
      <c r="AD19" s="77" t="n"/>
      <c r="AE19" s="77" t="n"/>
      <c r="AF19" s="77" t="n"/>
      <c r="AG19" s="77" t="n"/>
      <c r="AH19" s="77" t="n"/>
      <c r="AI19" s="77" t="n"/>
      <c r="AJ19" s="77" t="n"/>
      <c r="AK19" s="77" t="n"/>
      <c r="AL19" s="77" t="n"/>
      <c r="AM19" s="77" t="n"/>
      <c r="AN19" s="77" t="n"/>
      <c r="AO19" s="77" t="n"/>
      <c r="AP19" s="77" t="n"/>
      <c r="AQ19" s="77" t="n"/>
      <c r="AR19" s="77" t="n"/>
      <c r="AS19" s="77" t="n"/>
      <c r="AT19" s="77" t="n"/>
      <c r="AU19" s="77" t="n"/>
      <c r="AV19" s="77" t="n"/>
      <c r="AW19" s="77" t="n"/>
      <c r="AX19" s="77" t="n"/>
      <c r="AY19" s="77" t="n"/>
      <c r="AZ19" s="77" t="n"/>
      <c r="BA19" s="77" t="n"/>
    </row>
    <row r="20" outlineLevel="1" s="101">
      <c r="A20" s="24" t="inlineStr">
        <is>
          <t>Налоги ЗП</t>
        </is>
      </c>
      <c r="B20" s="77" t="n"/>
      <c r="C20" s="77" t="n">
        <v>3870</v>
      </c>
      <c r="D20" s="77" t="n"/>
      <c r="E20" s="77" t="n">
        <v>3870</v>
      </c>
      <c r="F20" s="77" t="n"/>
      <c r="G20" s="77" t="n">
        <v>3870</v>
      </c>
      <c r="H20" s="77" t="n"/>
      <c r="I20" s="77" t="n">
        <v>3870</v>
      </c>
      <c r="J20" s="77" t="n"/>
      <c r="K20" s="77" t="n">
        <v>3870</v>
      </c>
      <c r="L20" s="77" t="n"/>
      <c r="M20" s="77" t="n">
        <v>3870</v>
      </c>
      <c r="N20" s="77" t="n"/>
      <c r="O20" s="77" t="n">
        <v>3870</v>
      </c>
      <c r="P20" s="77" t="n"/>
      <c r="Q20" s="77" t="n">
        <v>3870</v>
      </c>
      <c r="R20" s="77" t="n"/>
      <c r="S20" s="77" t="n">
        <v>3870</v>
      </c>
      <c r="T20" s="77" t="n"/>
      <c r="U20" s="77" t="n">
        <v>3870</v>
      </c>
      <c r="V20" s="77" t="n"/>
      <c r="W20" s="77" t="n">
        <v>3870</v>
      </c>
      <c r="X20" s="77" t="n"/>
      <c r="Y20" s="77" t="n">
        <v>3870</v>
      </c>
      <c r="Z20" s="77" t="n"/>
      <c r="AA20" s="77" t="n">
        <v>3870</v>
      </c>
      <c r="AB20" s="77" t="n"/>
      <c r="AC20" s="77" t="n">
        <v>3870</v>
      </c>
      <c r="AD20" s="77" t="n"/>
      <c r="AE20" s="77" t="n">
        <v>3870</v>
      </c>
      <c r="AF20" s="77" t="n"/>
      <c r="AG20" s="77" t="n">
        <v>3870</v>
      </c>
      <c r="AH20" s="77" t="n"/>
      <c r="AI20" s="77" t="n">
        <v>3870</v>
      </c>
      <c r="AJ20" s="77" t="n"/>
      <c r="AK20" s="77" t="n">
        <v>3870</v>
      </c>
      <c r="AL20" s="77" t="n"/>
      <c r="AM20" s="77" t="n">
        <v>3870</v>
      </c>
      <c r="AN20" s="77" t="n"/>
      <c r="AO20" s="77" t="n">
        <v>3870</v>
      </c>
      <c r="AP20" s="77" t="n"/>
      <c r="AQ20" s="77" t="n">
        <v>3870</v>
      </c>
      <c r="AR20" s="77" t="n"/>
      <c r="AS20" s="77" t="n">
        <v>3870</v>
      </c>
      <c r="AT20" s="77" t="n"/>
      <c r="AU20" s="77" t="n">
        <v>3870</v>
      </c>
      <c r="AV20" s="77" t="n"/>
      <c r="AW20" s="77" t="n">
        <v>3870</v>
      </c>
      <c r="AX20" s="77" t="n"/>
      <c r="AY20" s="77" t="n">
        <v>3870</v>
      </c>
      <c r="AZ20" s="77" t="n"/>
      <c r="BA20" s="77" t="n">
        <v>3870</v>
      </c>
    </row>
    <row r="21" outlineLevel="1" s="101">
      <c r="A21" s="22" t="inlineStr">
        <is>
          <t>Альтернатива</t>
        </is>
      </c>
      <c r="B21" s="85" t="n"/>
      <c r="C21" s="85" t="n">
        <v>0</v>
      </c>
      <c r="D21" s="85" t="n"/>
      <c r="E21" s="85" t="n">
        <v>0</v>
      </c>
      <c r="F21" s="85" t="n"/>
      <c r="G21" s="85" t="n">
        <v>892</v>
      </c>
      <c r="H21" s="85" t="n"/>
      <c r="I21" s="85" t="n">
        <v>0</v>
      </c>
      <c r="J21" s="85" t="n"/>
      <c r="K21" s="85" t="n">
        <v>856</v>
      </c>
      <c r="L21" s="85" t="n"/>
      <c r="M21" s="85" t="n">
        <v>0</v>
      </c>
      <c r="N21" s="77" t="n"/>
      <c r="O21" s="77" t="n">
        <v>554</v>
      </c>
      <c r="P21" s="77" t="n"/>
      <c r="Q21" s="77" t="n">
        <v>0</v>
      </c>
      <c r="R21" s="77" t="n"/>
      <c r="S21" s="77" t="n">
        <v>5105</v>
      </c>
      <c r="T21" s="77" t="n"/>
      <c r="U21" s="77" t="n">
        <v>0</v>
      </c>
      <c r="V21" s="77" t="n"/>
      <c r="W21" s="77" t="n">
        <v>7982</v>
      </c>
      <c r="X21" s="77" t="n"/>
      <c r="Y21" s="77" t="n">
        <v>0</v>
      </c>
      <c r="Z21" s="77" t="n"/>
      <c r="AA21" s="77" t="n">
        <v>7982</v>
      </c>
      <c r="AB21" s="77" t="n"/>
      <c r="AC21" s="77" t="n">
        <v>0</v>
      </c>
      <c r="AD21" s="77" t="n"/>
      <c r="AE21" s="77" t="n">
        <v>0</v>
      </c>
      <c r="AF21" s="77" t="n"/>
      <c r="AG21" s="77" t="n">
        <v>0</v>
      </c>
      <c r="AH21" s="77" t="n"/>
      <c r="AI21" s="77" t="n">
        <v>0</v>
      </c>
      <c r="AJ21" s="77" t="n"/>
      <c r="AK21" s="77" t="n">
        <v>0</v>
      </c>
      <c r="AL21" s="77" t="n"/>
      <c r="AM21" s="77" t="n">
        <v>0</v>
      </c>
      <c r="AN21" s="77" t="n"/>
      <c r="AO21" s="77" t="n">
        <v>0</v>
      </c>
      <c r="AP21" s="77" t="n"/>
      <c r="AQ21" s="77" t="n">
        <v>0</v>
      </c>
      <c r="AR21" s="77" t="n"/>
      <c r="AS21" s="77" t="n">
        <v>0</v>
      </c>
      <c r="AT21" s="77" t="n"/>
      <c r="AU21" s="77" t="n">
        <v>0</v>
      </c>
      <c r="AV21" s="77" t="n"/>
      <c r="AW21" s="77" t="n">
        <v>0</v>
      </c>
      <c r="AX21" s="77" t="n"/>
      <c r="AY21" s="77" t="n">
        <v>0</v>
      </c>
      <c r="AZ21" s="77" t="n"/>
      <c r="BA21" s="77" t="n">
        <v>0</v>
      </c>
    </row>
    <row r="22" ht="15.75" customHeight="1" s="101" thickBot="1">
      <c r="A22" s="25" t="inlineStr">
        <is>
          <t>Общий Итог</t>
        </is>
      </c>
      <c r="B22" s="78" t="n"/>
      <c r="C22" s="78">
        <f>C9-C10</f>
        <v/>
      </c>
      <c r="D22" s="78" t="n"/>
      <c r="E22" s="78">
        <f>E9-E10</f>
        <v/>
      </c>
      <c r="F22" s="78" t="n"/>
      <c r="G22" s="78">
        <f>G9-G10</f>
        <v/>
      </c>
      <c r="H22" s="78" t="n"/>
      <c r="I22" s="78">
        <f>I9-I10</f>
        <v/>
      </c>
      <c r="J22" s="78" t="n"/>
      <c r="K22" s="78">
        <f>K9-K10</f>
        <v/>
      </c>
      <c r="L22" s="78" t="n"/>
      <c r="M22" s="78">
        <f>M9-M10</f>
        <v/>
      </c>
      <c r="N22" s="78" t="n"/>
      <c r="O22" s="78">
        <f>O9-O10</f>
        <v/>
      </c>
      <c r="P22" s="78" t="n"/>
      <c r="Q22" s="78">
        <f>Q9-Q10</f>
        <v/>
      </c>
      <c r="R22" s="78" t="n"/>
      <c r="S22" s="78">
        <f>S9-S10</f>
        <v/>
      </c>
      <c r="T22" s="78" t="n"/>
      <c r="U22" s="78">
        <f>U9-U10</f>
        <v/>
      </c>
      <c r="V22" s="78" t="n"/>
      <c r="W22" s="78">
        <f>W9-W10</f>
        <v/>
      </c>
      <c r="X22" s="78" t="n"/>
      <c r="Y22" s="78">
        <f>Y9-Y10</f>
        <v/>
      </c>
      <c r="Z22" s="78" t="n"/>
      <c r="AA22" s="78">
        <f>AA9-AA10</f>
        <v/>
      </c>
      <c r="AB22" s="78" t="n"/>
      <c r="AC22" s="78">
        <f>AC9-AC10</f>
        <v/>
      </c>
      <c r="AD22" s="78" t="n"/>
      <c r="AE22" s="78">
        <f>AE9-AE10</f>
        <v/>
      </c>
      <c r="AF22" s="78" t="n"/>
      <c r="AG22" s="78">
        <f>AG9-AG10</f>
        <v/>
      </c>
      <c r="AH22" s="78" t="n"/>
      <c r="AI22" s="78">
        <f>AI9-AI10</f>
        <v/>
      </c>
      <c r="AJ22" s="78" t="n"/>
      <c r="AK22" s="78">
        <f>AK9-AK10</f>
        <v/>
      </c>
      <c r="AL22" s="78" t="n"/>
      <c r="AM22" s="78">
        <f>AM9-AM10</f>
        <v/>
      </c>
      <c r="AN22" s="78" t="n"/>
      <c r="AO22" s="78">
        <f>AO9-AO10</f>
        <v/>
      </c>
      <c r="AP22" s="78" t="n"/>
      <c r="AQ22" s="78">
        <f>AQ9-AQ10</f>
        <v/>
      </c>
      <c r="AR22" s="78" t="n"/>
      <c r="AS22" s="78">
        <f>AS9-AS10</f>
        <v/>
      </c>
      <c r="AT22" s="78" t="n"/>
      <c r="AU22" s="78">
        <f>AU9-AU10</f>
        <v/>
      </c>
      <c r="AV22" s="78" t="n"/>
      <c r="AW22" s="78">
        <f>AW9-AW10</f>
        <v/>
      </c>
      <c r="AX22" s="78" t="n"/>
      <c r="AY22" s="78">
        <f>AY9-AY10</f>
        <v/>
      </c>
      <c r="AZ22" s="78" t="n"/>
      <c r="BA22" s="78">
        <f>BA9-BA10</f>
        <v/>
      </c>
    </row>
  </sheetData>
  <mergeCells count="14">
    <mergeCell ref="B1:C1"/>
    <mergeCell ref="D1:E1"/>
    <mergeCell ref="F1:G1"/>
    <mergeCell ref="H1:I1"/>
    <mergeCell ref="J1:K1"/>
    <mergeCell ref="V1:W1"/>
    <mergeCell ref="X1:Y1"/>
    <mergeCell ref="Z1:AA1"/>
    <mergeCell ref="AB1:AC1"/>
    <mergeCell ref="L1:M1"/>
    <mergeCell ref="N1:O1"/>
    <mergeCell ref="P1:Q1"/>
    <mergeCell ref="R1:S1"/>
    <mergeCell ref="T1:U1"/>
  </mergeCells>
  <pageMargins left="0.7" right="0.7" top="0.75" bottom="0.75" header="0.3" footer="0.3"/>
  <pageSetup orientation="portrait" paperSize="9" firstPageNumber="2147483648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22"/>
  <sheetViews>
    <sheetView topLeftCell="I1" workbookViewId="0">
      <selection activeCell="AD22" sqref="AD22"/>
    </sheetView>
  </sheetViews>
  <sheetFormatPr baseColWidth="8" defaultRowHeight="15" outlineLevelRow="1" outlineLevelCol="0"/>
  <cols>
    <col width="25.7109375" customWidth="1" style="101" min="1" max="1"/>
    <col width="15" customWidth="1" style="101" min="2" max="2"/>
    <col width="13" customWidth="1" style="101" min="3" max="3"/>
    <col width="9.42578125" bestFit="1" customWidth="1" style="101" min="4" max="4"/>
    <col width="11.28515625" customWidth="1" style="101" min="5" max="5"/>
    <col width="9.42578125" bestFit="1" customWidth="1" style="101" min="6" max="6"/>
    <col width="11.28515625" customWidth="1" style="101" min="7" max="7"/>
    <col width="9.42578125" bestFit="1" customWidth="1" style="101" min="8" max="8"/>
    <col width="10.42578125" bestFit="1" customWidth="1" style="101" min="9" max="9"/>
    <col width="9.42578125" bestFit="1" customWidth="1" style="101" min="10" max="10"/>
    <col width="10.42578125" bestFit="1" customWidth="1" style="101" min="11" max="11"/>
  </cols>
  <sheetData>
    <row r="1" ht="15.75" customHeight="1" s="101" thickBot="1">
      <c r="A1" s="1" t="inlineStr">
        <is>
          <t>СПБ Новаторов-2</t>
        </is>
      </c>
      <c r="B1" s="100" t="inlineStr">
        <is>
          <t>Кейс</t>
        </is>
      </c>
      <c r="D1" s="99" t="inlineStr">
        <is>
          <t xml:space="preserve">01.05.2022 факт </t>
        </is>
      </c>
      <c r="E1" s="98" t="n"/>
      <c r="F1" s="99" t="inlineStr">
        <is>
          <t>01.06.2022 план</t>
        </is>
      </c>
      <c r="G1" s="98" t="n"/>
      <c r="H1" s="97" t="inlineStr">
        <is>
          <t xml:space="preserve">01.06.2022 факт </t>
        </is>
      </c>
      <c r="I1" s="98" t="n"/>
      <c r="J1" s="97" t="inlineStr">
        <is>
          <t>01.07.2022 план</t>
        </is>
      </c>
      <c r="K1" s="98" t="n"/>
    </row>
    <row r="2" ht="15.75" customHeight="1" s="101" thickBot="1">
      <c r="B2" s="19" t="inlineStr">
        <is>
          <t>Оборот</t>
        </is>
      </c>
      <c r="C2" s="20" t="inlineStr">
        <is>
          <t>Прибыль</t>
        </is>
      </c>
      <c r="D2" s="19" t="inlineStr">
        <is>
          <t>Оборот</t>
        </is>
      </c>
      <c r="E2" s="20" t="inlineStr">
        <is>
          <t>Прибыль</t>
        </is>
      </c>
      <c r="F2" s="19" t="inlineStr">
        <is>
          <t>Оборот</t>
        </is>
      </c>
      <c r="G2" s="20" t="inlineStr">
        <is>
          <t>Прибыль</t>
        </is>
      </c>
      <c r="H2" s="61" t="inlineStr">
        <is>
          <t>Оборот</t>
        </is>
      </c>
      <c r="I2" s="62" t="inlineStr">
        <is>
          <t>Прибыль</t>
        </is>
      </c>
      <c r="J2" s="61" t="inlineStr">
        <is>
          <t>Оборот</t>
        </is>
      </c>
      <c r="K2" s="63" t="inlineStr">
        <is>
          <t>Прибыль</t>
        </is>
      </c>
      <c r="L2" s="61" t="inlineStr">
        <is>
          <t>Оборот</t>
        </is>
      </c>
      <c r="M2" s="63" t="inlineStr">
        <is>
          <t>Прибыль</t>
        </is>
      </c>
      <c r="N2" s="61" t="inlineStr">
        <is>
          <t>Оборот</t>
        </is>
      </c>
      <c r="O2" s="63" t="inlineStr">
        <is>
          <t>Прибыль</t>
        </is>
      </c>
      <c r="P2" s="61" t="inlineStr">
        <is>
          <t>Оборот</t>
        </is>
      </c>
      <c r="Q2" s="63" t="inlineStr">
        <is>
          <t>Прибыль</t>
        </is>
      </c>
      <c r="R2" s="61" t="inlineStr">
        <is>
          <t>Оборот</t>
        </is>
      </c>
      <c r="S2" s="63" t="inlineStr">
        <is>
          <t>Прибыль</t>
        </is>
      </c>
      <c r="T2" s="61" t="inlineStr">
        <is>
          <t>Оборот</t>
        </is>
      </c>
      <c r="U2" s="63" t="inlineStr">
        <is>
          <t>Прибыль</t>
        </is>
      </c>
      <c r="V2" s="61" t="inlineStr">
        <is>
          <t>Оборот</t>
        </is>
      </c>
      <c r="W2" s="63" t="inlineStr">
        <is>
          <t>Прибыль</t>
        </is>
      </c>
      <c r="X2" s="61" t="inlineStr">
        <is>
          <t>Оборот</t>
        </is>
      </c>
      <c r="Y2" s="63" t="inlineStr">
        <is>
          <t>Прибыль</t>
        </is>
      </c>
      <c r="Z2" s="61" t="inlineStr">
        <is>
          <t>Оборот</t>
        </is>
      </c>
      <c r="AA2" s="63" t="inlineStr">
        <is>
          <t>Прибыль</t>
        </is>
      </c>
      <c r="AB2" s="61" t="inlineStr">
        <is>
          <t>Оборот</t>
        </is>
      </c>
      <c r="AC2" s="63" t="inlineStr">
        <is>
          <t>Прибыль</t>
        </is>
      </c>
      <c r="AD2" s="61" t="inlineStr">
        <is>
          <t>Оборот</t>
        </is>
      </c>
      <c r="AE2" s="63" t="inlineStr">
        <is>
          <t>Прибыль</t>
        </is>
      </c>
      <c r="AF2" s="61" t="inlineStr">
        <is>
          <t>Оборот</t>
        </is>
      </c>
      <c r="AG2" s="63" t="inlineStr">
        <is>
          <t>Прибыль</t>
        </is>
      </c>
      <c r="AH2" s="61" t="inlineStr">
        <is>
          <t>Оборот</t>
        </is>
      </c>
      <c r="AI2" s="63" t="inlineStr">
        <is>
          <t>Прибыль</t>
        </is>
      </c>
      <c r="AJ2" s="61" t="inlineStr">
        <is>
          <t>Оборот</t>
        </is>
      </c>
    </row>
    <row r="3" outlineLevel="1" s="101">
      <c r="A3" s="22" t="inlineStr">
        <is>
          <t>оборудование</t>
        </is>
      </c>
      <c r="B3" s="66" t="n">
        <v>60000</v>
      </c>
      <c r="C3" s="66" t="n">
        <v>44540</v>
      </c>
      <c r="D3" s="91" t="n">
        <v>7480</v>
      </c>
      <c r="E3" s="91">
        <f>D3*0.16</f>
        <v/>
      </c>
      <c r="F3" s="92" t="n">
        <v>15000</v>
      </c>
      <c r="G3" s="92">
        <f>F3*0.16</f>
        <v/>
      </c>
      <c r="H3" s="92" t="n">
        <v>9460</v>
      </c>
      <c r="I3" s="92">
        <f>H3*0.16</f>
        <v/>
      </c>
      <c r="J3" s="92" t="n">
        <v>15000</v>
      </c>
      <c r="K3" s="92">
        <f>J3*0.16</f>
        <v/>
      </c>
      <c r="L3" s="92" t="n">
        <v>44540</v>
      </c>
      <c r="M3" s="92">
        <f>L3*0.16</f>
        <v/>
      </c>
      <c r="N3" s="92" t="n">
        <v>53448</v>
      </c>
      <c r="O3" s="92">
        <f>N3*0.16</f>
        <v/>
      </c>
      <c r="P3" s="92" t="n"/>
      <c r="Q3" s="92">
        <f>P3*0.16</f>
        <v/>
      </c>
      <c r="R3" s="92" t="n"/>
      <c r="S3" s="92">
        <f>R3*0.16</f>
        <v/>
      </c>
      <c r="T3" s="92" t="n"/>
      <c r="U3" s="92">
        <f>T3*0.16</f>
        <v/>
      </c>
      <c r="V3" s="92" t="n"/>
      <c r="W3" s="92">
        <f>V3*0.16</f>
        <v/>
      </c>
      <c r="X3" s="92" t="n"/>
      <c r="Y3" s="92">
        <f>X3*0.16</f>
        <v/>
      </c>
      <c r="Z3" s="92" t="n"/>
      <c r="AA3" s="92">
        <f>Z3*0.16</f>
        <v/>
      </c>
      <c r="AB3" s="92" t="n"/>
      <c r="AC3" s="92">
        <f>AB3*0.16</f>
        <v/>
      </c>
      <c r="AD3" s="92" t="n"/>
      <c r="AE3" s="92">
        <f>AD3*0.16</f>
        <v/>
      </c>
      <c r="AF3" s="92" t="n"/>
      <c r="AG3" s="92">
        <f>AF3*0.16</f>
        <v/>
      </c>
      <c r="AH3" s="92" t="n"/>
      <c r="AI3" s="92">
        <f>AH3*0.16</f>
        <v/>
      </c>
      <c r="AJ3" s="92" t="n"/>
    </row>
    <row r="4" outlineLevel="1" s="101">
      <c r="A4" s="22" t="inlineStr">
        <is>
          <t>аксессуары</t>
        </is>
      </c>
      <c r="B4" s="66" t="n">
        <v>5000</v>
      </c>
      <c r="C4" s="66" t="n">
        <v>15327</v>
      </c>
      <c r="D4" s="66" t="n">
        <v>240</v>
      </c>
      <c r="E4" s="66">
        <f>D4*0.45</f>
        <v/>
      </c>
      <c r="F4" s="66" t="n">
        <v>5000</v>
      </c>
      <c r="G4" s="66">
        <f>F4*0.45</f>
        <v/>
      </c>
      <c r="H4" s="66" t="n">
        <v>12197</v>
      </c>
      <c r="I4" s="66">
        <f>H4*0.45</f>
        <v/>
      </c>
      <c r="J4" s="66" t="n">
        <v>10000</v>
      </c>
      <c r="K4" s="66">
        <f>J4*0.45</f>
        <v/>
      </c>
      <c r="L4" s="66" t="n">
        <v>15327</v>
      </c>
      <c r="M4" s="66">
        <f>L4*0.45</f>
        <v/>
      </c>
      <c r="N4" s="66" t="n">
        <v>18392.4</v>
      </c>
      <c r="O4" s="66">
        <f>N4*0.45</f>
        <v/>
      </c>
      <c r="P4" s="66" t="n"/>
      <c r="Q4" s="66">
        <f>P4*0.45</f>
        <v/>
      </c>
      <c r="R4" s="66" t="n"/>
      <c r="S4" s="66">
        <f>R4*0.45</f>
        <v/>
      </c>
      <c r="T4" s="66" t="n"/>
      <c r="U4" s="66">
        <f>T4*0.45</f>
        <v/>
      </c>
      <c r="V4" s="66" t="n"/>
      <c r="W4" s="66">
        <f>V4*0.45</f>
        <v/>
      </c>
      <c r="X4" s="66" t="n"/>
      <c r="Y4" s="66">
        <f>X4*0.45</f>
        <v/>
      </c>
      <c r="Z4" s="66" t="n"/>
      <c r="AA4" s="66">
        <f>Z4*0.45</f>
        <v/>
      </c>
      <c r="AB4" s="66" t="n"/>
      <c r="AC4" s="66">
        <f>AB4*0.45</f>
        <v/>
      </c>
      <c r="AD4" s="66" t="n"/>
      <c r="AE4" s="66">
        <f>AD4*0.45</f>
        <v/>
      </c>
      <c r="AF4" s="66" t="n"/>
      <c r="AG4" s="66">
        <f>AF4*0.45</f>
        <v/>
      </c>
      <c r="AH4" s="66" t="n"/>
      <c r="AI4" s="66">
        <f>AH4*0.45</f>
        <v/>
      </c>
      <c r="AJ4" s="66" t="n"/>
    </row>
    <row r="5" outlineLevel="1" s="101">
      <c r="A5" s="22" t="inlineStr">
        <is>
          <t>СИМ Yota голос</t>
        </is>
      </c>
      <c r="B5" s="77" t="n">
        <v>80</v>
      </c>
      <c r="C5" s="66" t="n">
        <v>51</v>
      </c>
      <c r="D5" s="77" t="n">
        <v>24</v>
      </c>
      <c r="E5" s="66">
        <f>D5*1184</f>
        <v/>
      </c>
      <c r="F5" s="77" t="n">
        <v>60</v>
      </c>
      <c r="G5" s="66">
        <f>F5*1184</f>
        <v/>
      </c>
      <c r="H5" s="77" t="n">
        <v>34</v>
      </c>
      <c r="I5" s="66">
        <f>H5*1184</f>
        <v/>
      </c>
      <c r="J5" s="77" t="n">
        <v>60</v>
      </c>
      <c r="K5" s="66">
        <f>J5*1184</f>
        <v/>
      </c>
      <c r="L5" s="77" t="n">
        <v>51</v>
      </c>
      <c r="M5" s="66">
        <f>L5*1184</f>
        <v/>
      </c>
      <c r="N5" s="77" t="n">
        <v>60</v>
      </c>
      <c r="O5" s="66">
        <f>N5*1184</f>
        <v/>
      </c>
      <c r="P5" s="77" t="n"/>
      <c r="Q5" s="66">
        <f>P5*1184</f>
        <v/>
      </c>
      <c r="R5" s="77" t="n"/>
      <c r="S5" s="66">
        <f>R5*1184</f>
        <v/>
      </c>
      <c r="T5" s="77" t="n"/>
      <c r="U5" s="66">
        <f>T5*1184</f>
        <v/>
      </c>
      <c r="V5" s="77" t="n"/>
      <c r="W5" s="66">
        <f>V5*1184</f>
        <v/>
      </c>
      <c r="X5" s="77" t="n"/>
      <c r="Y5" s="66">
        <f>X5*1184</f>
        <v/>
      </c>
      <c r="Z5" s="77" t="n"/>
      <c r="AA5" s="66">
        <f>Z5*1184</f>
        <v/>
      </c>
      <c r="AB5" s="77" t="n"/>
      <c r="AC5" s="66">
        <f>AB5*1184</f>
        <v/>
      </c>
      <c r="AD5" s="77" t="n"/>
      <c r="AE5" s="66">
        <f>AD5*1184</f>
        <v/>
      </c>
      <c r="AF5" s="77" t="n"/>
      <c r="AG5" s="66">
        <f>AF5*1184</f>
        <v/>
      </c>
      <c r="AH5" s="77" t="n"/>
      <c r="AI5" s="66">
        <f>AH5*1184</f>
        <v/>
      </c>
      <c r="AJ5" s="77" t="n"/>
    </row>
    <row r="6" outlineLevel="1" s="101">
      <c r="A6" s="22" t="inlineStr">
        <is>
          <t>СИМ Yota дата</t>
        </is>
      </c>
      <c r="B6" s="66" t="n">
        <v>15</v>
      </c>
      <c r="C6" s="66" t="n">
        <v>13</v>
      </c>
      <c r="D6" s="66" t="n">
        <v>5</v>
      </c>
      <c r="E6" s="66">
        <f>D6*842</f>
        <v/>
      </c>
      <c r="F6" s="66" t="n">
        <v>20</v>
      </c>
      <c r="G6" s="66">
        <f>F6*842</f>
        <v/>
      </c>
      <c r="H6" s="66" t="n">
        <v>5</v>
      </c>
      <c r="I6" s="66">
        <f>H6*842</f>
        <v/>
      </c>
      <c r="J6" s="66" t="n">
        <v>20</v>
      </c>
      <c r="K6" s="66">
        <f>J6*842</f>
        <v/>
      </c>
      <c r="L6" s="66" t="n">
        <v>13</v>
      </c>
      <c r="M6" s="66">
        <f>L6*842</f>
        <v/>
      </c>
      <c r="N6" s="66" t="n">
        <v>20</v>
      </c>
      <c r="O6" s="66">
        <f>N6*842</f>
        <v/>
      </c>
      <c r="P6" s="66" t="n"/>
      <c r="Q6" s="66">
        <f>P6*842</f>
        <v/>
      </c>
      <c r="R6" s="66" t="n"/>
      <c r="S6" s="66">
        <f>R6*842</f>
        <v/>
      </c>
      <c r="T6" s="66" t="n"/>
      <c r="U6" s="66">
        <f>T6*842</f>
        <v/>
      </c>
      <c r="V6" s="66" t="n"/>
      <c r="W6" s="66">
        <f>V6*842</f>
        <v/>
      </c>
      <c r="X6" s="66" t="n"/>
      <c r="Y6" s="66">
        <f>X6*842</f>
        <v/>
      </c>
      <c r="Z6" s="66" t="n"/>
      <c r="AA6" s="66">
        <f>Z6*842</f>
        <v/>
      </c>
      <c r="AB6" s="66" t="n"/>
      <c r="AC6" s="66">
        <f>AB6*842</f>
        <v/>
      </c>
      <c r="AD6" s="66" t="n"/>
      <c r="AE6" s="66">
        <f>AD6*842</f>
        <v/>
      </c>
      <c r="AF6" s="66" t="n"/>
      <c r="AG6" s="66">
        <f>AF6*842</f>
        <v/>
      </c>
      <c r="AH6" s="66" t="n"/>
      <c r="AI6" s="66">
        <f>AH6*842</f>
        <v/>
      </c>
      <c r="AJ6" s="66" t="n"/>
    </row>
    <row r="7" outlineLevel="1" s="101">
      <c r="A7" s="22" t="inlineStr">
        <is>
          <t>Услуги</t>
        </is>
      </c>
      <c r="B7" s="66" t="n">
        <v>9000</v>
      </c>
      <c r="C7" s="66" t="n">
        <v>1095</v>
      </c>
      <c r="D7" s="66" t="n">
        <v>945</v>
      </c>
      <c r="E7" s="66">
        <f>D7</f>
        <v/>
      </c>
      <c r="F7" s="66" t="n">
        <v>6000</v>
      </c>
      <c r="G7" s="66">
        <f>F7</f>
        <v/>
      </c>
      <c r="H7" s="66" t="n">
        <v>348</v>
      </c>
      <c r="I7" s="66">
        <f>H7</f>
        <v/>
      </c>
      <c r="J7" s="66" t="n">
        <v>6000</v>
      </c>
      <c r="K7" s="66">
        <f>J7</f>
        <v/>
      </c>
      <c r="L7" s="66" t="n">
        <v>1095</v>
      </c>
      <c r="M7" s="66">
        <f>L7</f>
        <v/>
      </c>
      <c r="N7" s="66" t="n">
        <v>6000</v>
      </c>
      <c r="O7" s="66">
        <f>N7</f>
        <v/>
      </c>
      <c r="P7" s="66" t="n"/>
      <c r="Q7" s="66">
        <f>P7</f>
        <v/>
      </c>
      <c r="R7" s="66" t="n"/>
      <c r="S7" s="66">
        <f>R7</f>
        <v/>
      </c>
      <c r="T7" s="66" t="n"/>
      <c r="U7" s="66">
        <f>T7</f>
        <v/>
      </c>
      <c r="V7" s="66" t="n"/>
      <c r="W7" s="66">
        <f>V7</f>
        <v/>
      </c>
      <c r="X7" s="66" t="n"/>
      <c r="Y7" s="66">
        <f>X7</f>
        <v/>
      </c>
      <c r="Z7" s="66" t="n"/>
      <c r="AA7" s="66">
        <f>Z7</f>
        <v/>
      </c>
      <c r="AB7" s="66" t="n"/>
      <c r="AC7" s="66">
        <f>AB7</f>
        <v/>
      </c>
      <c r="AD7" s="66" t="n"/>
      <c r="AE7" s="66">
        <f>AD7</f>
        <v/>
      </c>
      <c r="AF7" s="66" t="n"/>
      <c r="AG7" s="66">
        <f>AF7</f>
        <v/>
      </c>
      <c r="AH7" s="66" t="n"/>
      <c r="AI7" s="66">
        <f>AH7</f>
        <v/>
      </c>
      <c r="AJ7" s="66" t="n"/>
    </row>
    <row r="8" outlineLevel="1" s="101">
      <c r="A8" s="22" t="inlineStr">
        <is>
          <t>Компенсация оператора</t>
        </is>
      </c>
      <c r="B8" s="66" t="n"/>
      <c r="C8" s="66" t="n">
        <v>100000</v>
      </c>
      <c r="D8" s="66" t="n"/>
      <c r="E8" s="66" t="n">
        <v>100000</v>
      </c>
      <c r="F8" s="66" t="n"/>
      <c r="G8" s="66" t="n">
        <v>100000</v>
      </c>
      <c r="H8" s="66" t="n"/>
      <c r="I8" s="66" t="n">
        <v>100000</v>
      </c>
      <c r="J8" s="66" t="n"/>
      <c r="K8" s="66" t="n">
        <v>100000</v>
      </c>
      <c r="L8" s="66" t="n"/>
      <c r="M8" s="66" t="n">
        <v>100000</v>
      </c>
      <c r="N8" s="66" t="n"/>
      <c r="O8" s="66" t="n">
        <v>100000</v>
      </c>
      <c r="P8" s="66" t="n"/>
      <c r="Q8" s="66" t="n">
        <v>100000</v>
      </c>
      <c r="R8" s="66" t="n"/>
      <c r="S8" s="66" t="n">
        <v>100000</v>
      </c>
      <c r="T8" s="66" t="n"/>
      <c r="U8" s="66" t="n">
        <v>100000</v>
      </c>
      <c r="V8" s="66" t="n"/>
      <c r="W8" s="66" t="n">
        <v>100000</v>
      </c>
      <c r="X8" s="66" t="n"/>
      <c r="Y8" s="66" t="n">
        <v>100000</v>
      </c>
      <c r="Z8" s="66" t="n"/>
      <c r="AA8" s="66" t="n">
        <v>100000</v>
      </c>
      <c r="AB8" s="66" t="n"/>
      <c r="AC8" s="66" t="n">
        <v>100000</v>
      </c>
      <c r="AD8" s="66" t="n"/>
      <c r="AE8" s="66" t="n">
        <v>100000</v>
      </c>
      <c r="AF8" s="66" t="n"/>
      <c r="AG8" s="66" t="n">
        <v>100000</v>
      </c>
      <c r="AH8" s="66" t="n"/>
      <c r="AI8" s="66" t="n">
        <v>100000</v>
      </c>
      <c r="AJ8" s="66" t="n"/>
    </row>
    <row r="9" ht="15.75" customHeight="1" s="101" thickBot="1">
      <c r="A9" s="23" t="inlineStr">
        <is>
          <t>Доход, руб.</t>
        </is>
      </c>
      <c r="B9" s="68" t="n"/>
      <c r="C9" s="68">
        <f>SUM(C3:C8)</f>
        <v/>
      </c>
      <c r="D9" s="68" t="n"/>
      <c r="E9" s="68">
        <f>SUM(E3:E8)</f>
        <v/>
      </c>
      <c r="F9" s="68" t="n"/>
      <c r="G9" s="68">
        <f>SUM(G3:G8)</f>
        <v/>
      </c>
      <c r="H9" s="68" t="n"/>
      <c r="I9" s="68">
        <f>SUM(I3:I8)</f>
        <v/>
      </c>
      <c r="J9" s="68" t="n"/>
      <c r="K9" s="68">
        <f>SUM(K3:K8)</f>
        <v/>
      </c>
      <c r="L9" s="68" t="n"/>
      <c r="M9" s="68">
        <f>SUM(M3:M8)</f>
        <v/>
      </c>
      <c r="N9" s="68" t="n"/>
      <c r="O9" s="68">
        <f>SUM(O3:O8)</f>
        <v/>
      </c>
      <c r="P9" s="68" t="n"/>
      <c r="Q9" s="68">
        <f>SUM(Q3:Q8)</f>
        <v/>
      </c>
      <c r="R9" s="68" t="n"/>
      <c r="S9" s="68">
        <f>SUM(S3:S8)</f>
        <v/>
      </c>
      <c r="T9" s="68" t="n"/>
      <c r="U9" s="68">
        <f>SUM(U3:U8)</f>
        <v/>
      </c>
      <c r="V9" s="68" t="n"/>
      <c r="W9" s="68">
        <f>SUM(W3:W8)</f>
        <v/>
      </c>
      <c r="X9" s="68" t="n"/>
      <c r="Y9" s="68">
        <f>SUM(Y3:Y8)</f>
        <v/>
      </c>
      <c r="Z9" s="68" t="n"/>
      <c r="AA9" s="68">
        <f>SUM(AA3:AA8)</f>
        <v/>
      </c>
      <c r="AB9" s="68" t="n"/>
      <c r="AC9" s="68">
        <f>SUM(AC3:AC8)</f>
        <v/>
      </c>
      <c r="AD9" s="68" t="n"/>
      <c r="AE9" s="68">
        <f>SUM(AE3:AE8)</f>
        <v/>
      </c>
      <c r="AF9" s="68" t="n"/>
      <c r="AG9" s="68">
        <f>SUM(AG3:AG8)</f>
        <v/>
      </c>
      <c r="AH9" s="68" t="n"/>
      <c r="AI9" s="68">
        <f>SUM(AI3:AI8)</f>
        <v/>
      </c>
      <c r="AJ9" s="68" t="n"/>
    </row>
    <row r="10" ht="15.75" customHeight="1" s="101" thickBot="1">
      <c r="A10" s="15" t="inlineStr">
        <is>
          <t>Расходы руб.</t>
        </is>
      </c>
      <c r="B10" s="80" t="n"/>
      <c r="C10" s="81">
        <f>SUM(C11:C21)</f>
        <v/>
      </c>
      <c r="D10" s="93" t="n"/>
      <c r="E10" s="94">
        <f>SUM(E11:E21)</f>
        <v/>
      </c>
      <c r="F10" s="89" t="n"/>
      <c r="G10" s="71">
        <f>SUM(G11:G21)</f>
        <v/>
      </c>
      <c r="H10" s="89" t="n"/>
      <c r="I10" s="71">
        <f>SUM(I11:I21)</f>
        <v/>
      </c>
      <c r="J10" s="89" t="n"/>
      <c r="K10" s="71">
        <f>SUM(K11:K21)</f>
        <v/>
      </c>
      <c r="L10" s="89" t="n"/>
      <c r="M10" s="71">
        <f>SUM(M11:M21)</f>
        <v/>
      </c>
      <c r="N10" s="89" t="n"/>
      <c r="O10" s="71">
        <f>SUM(O11:O21)</f>
        <v/>
      </c>
      <c r="P10" s="89" t="n"/>
      <c r="Q10" s="71">
        <f>SUM(Q11:Q21)</f>
        <v/>
      </c>
      <c r="R10" s="89" t="n"/>
      <c r="S10" s="71">
        <f>SUM(S11:S21)</f>
        <v/>
      </c>
      <c r="T10" s="89" t="n"/>
      <c r="U10" s="71">
        <f>SUM(U11:U21)</f>
        <v/>
      </c>
      <c r="V10" s="89" t="n"/>
      <c r="W10" s="71">
        <f>SUM(W11:W21)</f>
        <v/>
      </c>
      <c r="X10" s="89" t="n"/>
      <c r="Y10" s="71">
        <f>SUM(Y11:Y21)</f>
        <v/>
      </c>
      <c r="Z10" s="89" t="n"/>
      <c r="AA10" s="71">
        <f>SUM(AA11:AA21)</f>
        <v/>
      </c>
      <c r="AB10" s="89" t="n"/>
      <c r="AC10" s="71">
        <f>SUM(AC11:AC21)</f>
        <v/>
      </c>
      <c r="AD10" s="89" t="n"/>
      <c r="AE10" s="71">
        <f>SUM(AE11:AE21)</f>
        <v/>
      </c>
      <c r="AF10" s="89" t="n"/>
      <c r="AG10" s="71">
        <f>SUM(AG11:AG21)</f>
        <v/>
      </c>
      <c r="AH10" s="89" t="n"/>
      <c r="AI10" s="71">
        <f>SUM(AI11:AI21)</f>
        <v/>
      </c>
      <c r="AJ10" s="89" t="n"/>
    </row>
    <row r="11" outlineLevel="1" s="101">
      <c r="A11" s="24" t="inlineStr">
        <is>
          <t>Аренда</t>
        </is>
      </c>
      <c r="B11" s="83" t="n"/>
      <c r="C11" s="72" t="n">
        <v>36000</v>
      </c>
      <c r="D11" s="83" t="n"/>
      <c r="E11" s="72" t="n">
        <v>36000</v>
      </c>
      <c r="F11" s="83" t="n"/>
      <c r="G11" s="72" t="n">
        <v>36000</v>
      </c>
      <c r="H11" s="83" t="n"/>
      <c r="I11" s="72" t="n">
        <v>36000</v>
      </c>
      <c r="J11" s="83" t="n"/>
      <c r="K11" s="72" t="n">
        <v>36000</v>
      </c>
      <c r="L11" s="83" t="n"/>
      <c r="M11" s="72" t="n">
        <v>36000</v>
      </c>
      <c r="N11" s="83" t="n"/>
      <c r="O11" s="72" t="n">
        <v>36000</v>
      </c>
      <c r="P11" s="83" t="n"/>
      <c r="Q11" s="72" t="n">
        <v>36000</v>
      </c>
      <c r="R11" s="83" t="n"/>
      <c r="S11" s="72" t="n">
        <v>36000</v>
      </c>
      <c r="T11" s="83" t="n"/>
      <c r="U11" s="72" t="n">
        <v>36000</v>
      </c>
      <c r="V11" s="83" t="n"/>
      <c r="W11" s="72" t="n">
        <v>36000</v>
      </c>
      <c r="X11" s="83" t="n"/>
      <c r="Y11" s="72" t="n">
        <v>36000</v>
      </c>
      <c r="Z11" s="83" t="n"/>
      <c r="AA11" s="72" t="n">
        <v>36000</v>
      </c>
      <c r="AB11" s="83" t="n"/>
      <c r="AC11" s="72" t="n">
        <v>36000</v>
      </c>
      <c r="AD11" s="83" t="n"/>
      <c r="AE11" s="72" t="n">
        <v>36000</v>
      </c>
      <c r="AF11" s="83" t="n"/>
      <c r="AG11" s="72" t="n">
        <v>36000</v>
      </c>
      <c r="AH11" s="83" t="n"/>
      <c r="AI11" s="72" t="n">
        <v>36000</v>
      </c>
      <c r="AJ11" s="83" t="n"/>
    </row>
    <row r="12" outlineLevel="1" s="101">
      <c r="A12" s="24" t="inlineStr">
        <is>
          <t>ЗП продавцов</t>
        </is>
      </c>
      <c r="B12" s="84" t="n"/>
      <c r="C12" s="84">
        <f>1000*30+B3*2%+B4*20%+B5*180+B6*100+B7*50%</f>
        <v/>
      </c>
      <c r="D12" s="84" t="n"/>
      <c r="E12" s="84" t="n">
        <v>29561</v>
      </c>
      <c r="F12" s="84" t="n"/>
      <c r="G12" s="84">
        <f>1500*30+F3*2%+F4*20%+F5*180+F6*100+F7*50%</f>
        <v/>
      </c>
      <c r="H12" s="84" t="n"/>
      <c r="I12" s="84" t="n">
        <v>42658</v>
      </c>
      <c r="J12" s="84" t="n"/>
      <c r="K12" s="84">
        <f>1500*30+J3*2%+J4*20%+J5*180+J6*100+J7*50%</f>
        <v/>
      </c>
      <c r="L12" s="84" t="n"/>
      <c r="M12" s="84">
        <f>1500*30+L3*2%+L4*20%+L5*180+L6*100+L7*50%</f>
        <v/>
      </c>
      <c r="N12" s="84" t="n"/>
      <c r="O12" s="84">
        <f>1500*30+N3*2%+N4*20%+N5*180+N6*100+N7*50%</f>
        <v/>
      </c>
      <c r="P12" s="84" t="n"/>
      <c r="Q12" s="84">
        <f>1500*30+P3*2%+P4*20%+P5*180+P6*100+P7*50%</f>
        <v/>
      </c>
      <c r="R12" s="84" t="n"/>
      <c r="S12" s="84">
        <f>1500*30+R3*2%+R4*20%+R5*180+R6*100+R7*50%</f>
        <v/>
      </c>
      <c r="T12" s="84" t="n"/>
      <c r="U12" s="84">
        <f>1500*30+T3*2%+T4*20%+T5*180+T6*100+T7*50%</f>
        <v/>
      </c>
      <c r="V12" s="84" t="n"/>
      <c r="W12" s="84">
        <f>1500*30+V3*2%+V4*20%+V5*180+V6*100+V7*50%</f>
        <v/>
      </c>
      <c r="X12" s="84" t="n"/>
      <c r="Y12" s="84">
        <f>1500*30+X3*2%+X4*20%+X5*180+X6*100+X7*50%</f>
        <v/>
      </c>
      <c r="Z12" s="84" t="n"/>
      <c r="AA12" s="84">
        <f>1500*30+Z3*2%+Z4*20%+Z5*180+Z6*100+Z7*50%</f>
        <v/>
      </c>
      <c r="AB12" s="84" t="n"/>
      <c r="AC12" s="84">
        <f>1500*30+AB3*2%+AB4*20%+AB5*180+AB6*100+AB7*50%</f>
        <v/>
      </c>
      <c r="AD12" s="84" t="n"/>
      <c r="AE12" s="84">
        <f>1500*30+AD3*2%+AD4*20%+AD5*180+AD6*100+AD7*50%</f>
        <v/>
      </c>
      <c r="AF12" s="84" t="n"/>
      <c r="AG12" s="84">
        <f>1500*30+AF3*2%+AF4*20%+AF5*180+AF6*100+AF7*50%</f>
        <v/>
      </c>
      <c r="AH12" s="84" t="n"/>
      <c r="AI12" s="84">
        <f>1500*30+AH3*2%+AH4*20%+AH5*180+AH6*100+AH7*50%</f>
        <v/>
      </c>
      <c r="AJ12" s="84" t="n"/>
    </row>
    <row r="13" outlineLevel="1" s="101">
      <c r="A13" s="24" t="inlineStr">
        <is>
          <t>Коммунальные расходы</t>
        </is>
      </c>
      <c r="B13" s="77" t="n"/>
      <c r="C13" s="77" t="n">
        <v>500</v>
      </c>
      <c r="D13" s="77" t="n"/>
      <c r="E13" s="77" t="n">
        <v>500</v>
      </c>
      <c r="F13" s="77" t="n"/>
      <c r="G13" s="77" t="n">
        <v>500</v>
      </c>
      <c r="H13" s="77" t="n"/>
      <c r="I13" s="77" t="n">
        <v>500</v>
      </c>
      <c r="J13" s="77" t="n"/>
      <c r="K13" s="77" t="n">
        <v>500</v>
      </c>
      <c r="L13" s="77" t="n"/>
      <c r="M13" s="77" t="n">
        <v>500</v>
      </c>
      <c r="N13" s="77" t="n"/>
      <c r="O13" s="77" t="n">
        <v>500</v>
      </c>
      <c r="P13" s="77" t="n"/>
      <c r="Q13" s="77" t="n">
        <v>500</v>
      </c>
      <c r="R13" s="77" t="n"/>
      <c r="S13" s="77" t="n">
        <v>500</v>
      </c>
      <c r="T13" s="77" t="n"/>
      <c r="U13" s="77" t="n">
        <v>500</v>
      </c>
      <c r="V13" s="77" t="n"/>
      <c r="W13" s="77" t="n">
        <v>500</v>
      </c>
      <c r="X13" s="77" t="n"/>
      <c r="Y13" s="77" t="n">
        <v>500</v>
      </c>
      <c r="Z13" s="77" t="n"/>
      <c r="AA13" s="77" t="n">
        <v>500</v>
      </c>
      <c r="AB13" s="77" t="n"/>
      <c r="AC13" s="77" t="n">
        <v>500</v>
      </c>
      <c r="AD13" s="77" t="n"/>
      <c r="AE13" s="77" t="n">
        <v>500</v>
      </c>
      <c r="AF13" s="77" t="n"/>
      <c r="AG13" s="77" t="n">
        <v>500</v>
      </c>
      <c r="AH13" s="77" t="n"/>
      <c r="AI13" s="77" t="n">
        <v>500</v>
      </c>
      <c r="AJ13" s="77" t="n"/>
    </row>
    <row r="14" outlineLevel="1" s="101">
      <c r="A14" s="24" t="inlineStr">
        <is>
          <t>Охрана и безопасность</t>
        </is>
      </c>
      <c r="B14" s="77" t="n"/>
      <c r="C14" s="77" t="n">
        <v>0</v>
      </c>
      <c r="D14" s="77" t="n"/>
      <c r="E14" s="77" t="n">
        <v>0</v>
      </c>
      <c r="F14" s="77" t="n"/>
      <c r="G14" s="77" t="n">
        <v>0</v>
      </c>
      <c r="H14" s="77" t="n"/>
      <c r="I14" s="77" t="n">
        <v>0</v>
      </c>
      <c r="J14" s="77" t="n"/>
      <c r="K14" s="77" t="n">
        <v>0</v>
      </c>
      <c r="L14" s="77" t="n"/>
      <c r="M14" s="77" t="n">
        <v>0</v>
      </c>
      <c r="N14" s="77" t="n"/>
      <c r="O14" s="77" t="n">
        <v>0</v>
      </c>
      <c r="P14" s="77" t="n"/>
      <c r="Q14" s="77" t="n">
        <v>0</v>
      </c>
      <c r="R14" s="77" t="n"/>
      <c r="S14" s="77" t="n">
        <v>0</v>
      </c>
      <c r="T14" s="77" t="n"/>
      <c r="U14" s="77" t="n">
        <v>0</v>
      </c>
      <c r="V14" s="77" t="n"/>
      <c r="W14" s="77" t="n">
        <v>0</v>
      </c>
      <c r="X14" s="77" t="n"/>
      <c r="Y14" s="77" t="n">
        <v>0</v>
      </c>
      <c r="Z14" s="77" t="n"/>
      <c r="AA14" s="77" t="n">
        <v>0</v>
      </c>
      <c r="AB14" s="77" t="n"/>
      <c r="AC14" s="77" t="n">
        <v>0</v>
      </c>
      <c r="AD14" s="77" t="n"/>
      <c r="AE14" s="77" t="n">
        <v>0</v>
      </c>
      <c r="AF14" s="77" t="n"/>
      <c r="AG14" s="77" t="n">
        <v>0</v>
      </c>
      <c r="AH14" s="77" t="n"/>
      <c r="AI14" s="77" t="n">
        <v>0</v>
      </c>
      <c r="AJ14" s="77" t="n"/>
    </row>
    <row r="15" outlineLevel="1" s="101">
      <c r="A15" s="24" t="inlineStr">
        <is>
          <t>Связь, интернет</t>
        </is>
      </c>
      <c r="B15" s="77" t="n"/>
      <c r="C15" s="77" t="n">
        <v>500</v>
      </c>
      <c r="D15" s="77" t="n"/>
      <c r="E15" s="77" t="n">
        <v>500</v>
      </c>
      <c r="F15" s="77" t="n"/>
      <c r="G15" s="77" t="n">
        <v>500</v>
      </c>
      <c r="H15" s="77" t="n"/>
      <c r="I15" s="77" t="n">
        <v>500</v>
      </c>
      <c r="J15" s="77" t="n"/>
      <c r="K15" s="77" t="n">
        <v>500</v>
      </c>
      <c r="L15" s="77" t="n"/>
      <c r="M15" s="77" t="n">
        <v>500</v>
      </c>
      <c r="N15" s="77" t="n"/>
      <c r="O15" s="77" t="n">
        <v>500</v>
      </c>
      <c r="P15" s="77" t="n"/>
      <c r="Q15" s="77" t="n">
        <v>500</v>
      </c>
      <c r="R15" s="77" t="n"/>
      <c r="S15" s="77" t="n">
        <v>500</v>
      </c>
      <c r="T15" s="77" t="n"/>
      <c r="U15" s="77" t="n">
        <v>500</v>
      </c>
      <c r="V15" s="77" t="n"/>
      <c r="W15" s="77" t="n">
        <v>500</v>
      </c>
      <c r="X15" s="77" t="n"/>
      <c r="Y15" s="77" t="n">
        <v>500</v>
      </c>
      <c r="Z15" s="77" t="n"/>
      <c r="AA15" s="77" t="n">
        <v>500</v>
      </c>
      <c r="AB15" s="77" t="n"/>
      <c r="AC15" s="77" t="n">
        <v>500</v>
      </c>
      <c r="AD15" s="77" t="n"/>
      <c r="AE15" s="77" t="n">
        <v>500</v>
      </c>
      <c r="AF15" s="77" t="n"/>
      <c r="AG15" s="77" t="n">
        <v>500</v>
      </c>
      <c r="AH15" s="77" t="n"/>
      <c r="AI15" s="77" t="n">
        <v>500</v>
      </c>
      <c r="AJ15" s="77" t="n"/>
    </row>
    <row r="16" outlineLevel="1" s="101">
      <c r="A16" s="24" t="inlineStr">
        <is>
          <t>Хоз. Расходы</t>
        </is>
      </c>
      <c r="B16" s="77" t="n"/>
      <c r="C16" s="77" t="n">
        <v>1000</v>
      </c>
      <c r="D16" s="77" t="n"/>
      <c r="E16" s="77" t="n">
        <v>1000</v>
      </c>
      <c r="F16" s="77" t="n"/>
      <c r="G16" s="77" t="n">
        <v>1000</v>
      </c>
      <c r="H16" s="77" t="n"/>
      <c r="I16" s="77" t="n">
        <v>1000</v>
      </c>
      <c r="J16" s="77" t="n"/>
      <c r="K16" s="77" t="n">
        <v>1000</v>
      </c>
      <c r="L16" s="77" t="n"/>
      <c r="M16" s="77" t="n">
        <v>1000</v>
      </c>
      <c r="N16" s="77" t="n"/>
      <c r="O16" s="77" t="n">
        <v>1000</v>
      </c>
      <c r="P16" s="77" t="n"/>
      <c r="Q16" s="77" t="n">
        <v>1000</v>
      </c>
      <c r="R16" s="77" t="n"/>
      <c r="S16" s="77" t="n">
        <v>1000</v>
      </c>
      <c r="T16" s="77" t="n"/>
      <c r="U16" s="77" t="n">
        <v>1000</v>
      </c>
      <c r="V16" s="77" t="n"/>
      <c r="W16" s="77" t="n">
        <v>1000</v>
      </c>
      <c r="X16" s="77" t="n"/>
      <c r="Y16" s="77" t="n">
        <v>1000</v>
      </c>
      <c r="Z16" s="77" t="n"/>
      <c r="AA16" s="77" t="n">
        <v>1000</v>
      </c>
      <c r="AB16" s="77" t="n"/>
      <c r="AC16" s="77" t="n">
        <v>1000</v>
      </c>
      <c r="AD16" s="77" t="n"/>
      <c r="AE16" s="77" t="n">
        <v>1000</v>
      </c>
      <c r="AF16" s="77" t="n"/>
      <c r="AG16" s="77" t="n">
        <v>1000</v>
      </c>
      <c r="AH16" s="77" t="n"/>
      <c r="AI16" s="77" t="n">
        <v>1000</v>
      </c>
      <c r="AJ16" s="77" t="n"/>
    </row>
    <row r="17" outlineLevel="1" s="101">
      <c r="A17" s="24" t="inlineStr">
        <is>
          <t>Прочее</t>
        </is>
      </c>
      <c r="B17" s="77" t="n"/>
      <c r="C17" s="77" t="n">
        <v>0</v>
      </c>
      <c r="D17" s="77" t="n"/>
      <c r="E17" s="77" t="n">
        <v>0</v>
      </c>
      <c r="F17" s="77" t="n"/>
      <c r="G17" s="77" t="n">
        <v>0</v>
      </c>
      <c r="H17" s="77" t="n"/>
      <c r="I17" s="77" t="n">
        <v>0</v>
      </c>
      <c r="J17" s="77" t="n"/>
      <c r="K17" s="77" t="n">
        <v>0</v>
      </c>
      <c r="L17" s="77" t="n"/>
      <c r="M17" s="77" t="n">
        <v>0</v>
      </c>
      <c r="N17" s="77" t="n"/>
      <c r="O17" s="77" t="n">
        <v>0</v>
      </c>
      <c r="P17" s="77" t="n"/>
      <c r="Q17" s="77" t="n">
        <v>0</v>
      </c>
      <c r="R17" s="77" t="n"/>
      <c r="S17" s="77" t="n">
        <v>0</v>
      </c>
      <c r="T17" s="77" t="n"/>
      <c r="U17" s="77" t="n">
        <v>0</v>
      </c>
      <c r="V17" s="77" t="n"/>
      <c r="W17" s="77" t="n">
        <v>0</v>
      </c>
      <c r="X17" s="77" t="n"/>
      <c r="Y17" s="77" t="n">
        <v>0</v>
      </c>
      <c r="Z17" s="77" t="n"/>
      <c r="AA17" s="77" t="n">
        <v>0</v>
      </c>
      <c r="AB17" s="77" t="n"/>
      <c r="AC17" s="77" t="n">
        <v>0</v>
      </c>
      <c r="AD17" s="77" t="n"/>
      <c r="AE17" s="77" t="n">
        <v>0</v>
      </c>
      <c r="AF17" s="77" t="n"/>
      <c r="AG17" s="77" t="n">
        <v>0</v>
      </c>
      <c r="AH17" s="77" t="n"/>
      <c r="AI17" s="77" t="n">
        <v>0</v>
      </c>
      <c r="AJ17" s="77" t="n"/>
    </row>
    <row r="18" outlineLevel="1" s="101">
      <c r="A18" s="24" t="inlineStr">
        <is>
          <t>Эквайринг</t>
        </is>
      </c>
      <c r="B18" s="77" t="n"/>
      <c r="C18" s="77" t="n">
        <v>0</v>
      </c>
      <c r="D18" s="77" t="n">
        <v>12638</v>
      </c>
      <c r="E18" s="77">
        <f>D18*0.02</f>
        <v/>
      </c>
      <c r="F18" s="77" t="n">
        <v>12638</v>
      </c>
      <c r="G18" s="77">
        <f>F18*0.02</f>
        <v/>
      </c>
      <c r="H18" s="77" t="n">
        <v>12638</v>
      </c>
      <c r="I18" s="77">
        <f>H18*0.02</f>
        <v/>
      </c>
      <c r="J18" s="77" t="n">
        <v>12638</v>
      </c>
      <c r="K18" s="77">
        <f>J18*0.02</f>
        <v/>
      </c>
      <c r="L18" s="77" t="n">
        <v>12638</v>
      </c>
      <c r="M18" s="77">
        <f>L18*0.02</f>
        <v/>
      </c>
      <c r="N18" s="77" t="n">
        <v>12638</v>
      </c>
      <c r="O18" s="77">
        <f>N18*0.02</f>
        <v/>
      </c>
      <c r="P18" s="77" t="n">
        <v>12639</v>
      </c>
      <c r="Q18" s="77">
        <f>P18*0.02</f>
        <v/>
      </c>
      <c r="R18" s="77" t="n">
        <v>12639</v>
      </c>
      <c r="S18" s="77">
        <f>R18*0.02</f>
        <v/>
      </c>
      <c r="T18" s="77" t="n">
        <v>12640</v>
      </c>
      <c r="U18" s="77">
        <f>T18*0.02</f>
        <v/>
      </c>
      <c r="V18" s="77" t="n">
        <v>12640</v>
      </c>
      <c r="W18" s="77">
        <f>V18*0.02</f>
        <v/>
      </c>
      <c r="X18" s="77" t="n">
        <v>12641</v>
      </c>
      <c r="Y18" s="77">
        <f>X18*0.02</f>
        <v/>
      </c>
      <c r="Z18" s="77" t="n">
        <v>12641</v>
      </c>
      <c r="AA18" s="77">
        <f>Z18*0.02</f>
        <v/>
      </c>
      <c r="AB18" s="77" t="n">
        <v>12642</v>
      </c>
      <c r="AC18" s="77">
        <f>AB18*0.02</f>
        <v/>
      </c>
      <c r="AD18" s="77" t="n">
        <v>12642</v>
      </c>
      <c r="AE18" s="77">
        <f>AD18*0.02</f>
        <v/>
      </c>
      <c r="AF18" s="77" t="n">
        <v>12643</v>
      </c>
      <c r="AG18" s="77">
        <f>AF18*0.02</f>
        <v/>
      </c>
      <c r="AH18" s="77" t="n">
        <v>12643</v>
      </c>
      <c r="AI18" s="77">
        <f>AH18*0.02</f>
        <v/>
      </c>
      <c r="AJ18" s="77" t="n">
        <v>12644</v>
      </c>
    </row>
    <row r="19" outlineLevel="1" s="101">
      <c r="A19" s="24" t="inlineStr">
        <is>
          <t>ЕНВД</t>
        </is>
      </c>
      <c r="B19" s="77" t="n"/>
      <c r="C19" s="77" t="n">
        <v>1292</v>
      </c>
      <c r="D19" s="77" t="n"/>
      <c r="E19" s="77" t="n">
        <v>1292</v>
      </c>
      <c r="F19" s="77" t="n"/>
      <c r="G19" s="77" t="n">
        <v>1292</v>
      </c>
      <c r="H19" s="77" t="n"/>
      <c r="I19" s="77" t="n">
        <v>1292</v>
      </c>
      <c r="J19" s="77" t="n"/>
      <c r="K19" s="77" t="n">
        <v>1292</v>
      </c>
      <c r="L19" s="77" t="n"/>
      <c r="M19" s="77" t="n">
        <v>1292</v>
      </c>
      <c r="N19" s="77" t="n"/>
      <c r="O19" s="77" t="n">
        <v>1292</v>
      </c>
      <c r="P19" s="77" t="n"/>
      <c r="Q19" s="77" t="n">
        <v>1292</v>
      </c>
      <c r="R19" s="77" t="n"/>
      <c r="S19" s="77" t="n">
        <v>1292</v>
      </c>
      <c r="T19" s="77" t="n"/>
      <c r="U19" s="77" t="n">
        <v>1292</v>
      </c>
      <c r="V19" s="77" t="n"/>
      <c r="W19" s="77" t="n">
        <v>1292</v>
      </c>
      <c r="X19" s="77" t="n"/>
      <c r="Y19" s="77" t="n">
        <v>1292</v>
      </c>
      <c r="Z19" s="77" t="n"/>
      <c r="AA19" s="77" t="n">
        <v>1292</v>
      </c>
      <c r="AB19" s="77" t="n"/>
      <c r="AC19" s="77" t="n">
        <v>1292</v>
      </c>
      <c r="AD19" s="77" t="n"/>
      <c r="AE19" s="77" t="n">
        <v>1292</v>
      </c>
      <c r="AF19" s="77" t="n"/>
      <c r="AG19" s="77" t="n">
        <v>1292</v>
      </c>
      <c r="AH19" s="77" t="n"/>
      <c r="AI19" s="77" t="n">
        <v>1292</v>
      </c>
      <c r="AJ19" s="77" t="n"/>
    </row>
    <row r="20" outlineLevel="1" s="101">
      <c r="A20" s="24" t="inlineStr">
        <is>
          <t>Налоги ЗП</t>
        </is>
      </c>
      <c r="B20" s="77" t="n"/>
      <c r="C20" s="77" t="n">
        <v>3870</v>
      </c>
      <c r="D20" s="77" t="n"/>
      <c r="E20" s="77" t="n">
        <v>3870</v>
      </c>
      <c r="F20" s="77" t="n"/>
      <c r="G20" s="77" t="n">
        <v>3870</v>
      </c>
      <c r="H20" s="77" t="n"/>
      <c r="I20" s="77" t="n">
        <v>3870</v>
      </c>
      <c r="J20" s="77" t="n"/>
      <c r="K20" s="77" t="n">
        <v>3870</v>
      </c>
      <c r="L20" s="77" t="n"/>
      <c r="M20" s="77" t="n">
        <v>3870</v>
      </c>
      <c r="N20" s="77" t="n"/>
      <c r="O20" s="77" t="n">
        <v>3870</v>
      </c>
      <c r="P20" s="77" t="n"/>
      <c r="Q20" s="77" t="n">
        <v>3870</v>
      </c>
      <c r="R20" s="77" t="n"/>
      <c r="S20" s="77" t="n">
        <v>3870</v>
      </c>
      <c r="T20" s="77" t="n"/>
      <c r="U20" s="77" t="n">
        <v>3870</v>
      </c>
      <c r="V20" s="77" t="n"/>
      <c r="W20" s="77" t="n">
        <v>3870</v>
      </c>
      <c r="X20" s="77" t="n"/>
      <c r="Y20" s="77" t="n">
        <v>3870</v>
      </c>
      <c r="Z20" s="77" t="n"/>
      <c r="AA20" s="77" t="n">
        <v>3870</v>
      </c>
      <c r="AB20" s="77" t="n"/>
      <c r="AC20" s="77" t="n">
        <v>3870</v>
      </c>
      <c r="AD20" s="77" t="n"/>
      <c r="AE20" s="77" t="n">
        <v>3870</v>
      </c>
      <c r="AF20" s="77" t="n"/>
      <c r="AG20" s="77" t="n">
        <v>3870</v>
      </c>
      <c r="AH20" s="77" t="n"/>
      <c r="AI20" s="77" t="n">
        <v>3870</v>
      </c>
      <c r="AJ20" s="77" t="n"/>
    </row>
    <row r="21" outlineLevel="1" s="101">
      <c r="A21" s="22" t="inlineStr">
        <is>
          <t>Альтернатива</t>
        </is>
      </c>
      <c r="B21" s="85" t="n"/>
      <c r="C21" s="85" t="n">
        <v>0</v>
      </c>
      <c r="D21" s="77" t="n"/>
      <c r="E21" s="77" t="n">
        <v>9892</v>
      </c>
      <c r="F21" s="77" t="n"/>
      <c r="G21" s="77" t="n"/>
      <c r="H21" s="77" t="n"/>
      <c r="I21" s="77" t="n">
        <v>9892</v>
      </c>
      <c r="J21" s="77" t="n"/>
      <c r="K21" s="77" t="n"/>
      <c r="L21" s="77" t="n"/>
      <c r="M21" s="77" t="n"/>
      <c r="N21" s="77" t="n"/>
      <c r="O21" s="77" t="n"/>
      <c r="P21" s="77" t="n"/>
      <c r="Q21" s="77" t="n"/>
      <c r="R21" s="77" t="n"/>
      <c r="S21" s="77" t="n"/>
      <c r="T21" s="77" t="n"/>
      <c r="U21" s="77" t="n"/>
      <c r="V21" s="77" t="n"/>
      <c r="W21" s="77" t="n"/>
      <c r="X21" s="77" t="n"/>
      <c r="Y21" s="77" t="n"/>
      <c r="Z21" s="77" t="n"/>
      <c r="AA21" s="77" t="n"/>
      <c r="AB21" s="77" t="n"/>
      <c r="AC21" s="77" t="n"/>
      <c r="AD21" s="77" t="n"/>
      <c r="AE21" s="77" t="n"/>
      <c r="AF21" s="77" t="n"/>
      <c r="AG21" s="77" t="n"/>
      <c r="AH21" s="77" t="n"/>
      <c r="AI21" s="77" t="n"/>
      <c r="AJ21" s="77" t="n"/>
    </row>
    <row r="22" ht="15.75" customHeight="1" s="101" thickBot="1">
      <c r="A22" s="25" t="inlineStr">
        <is>
          <t>Общий Итог</t>
        </is>
      </c>
      <c r="B22" s="78" t="n"/>
      <c r="C22" s="78">
        <f>C9-C10</f>
        <v/>
      </c>
      <c r="D22" s="78" t="n"/>
      <c r="E22" s="78">
        <f>E9-E10</f>
        <v/>
      </c>
      <c r="F22" s="78" t="n"/>
      <c r="G22" s="78">
        <f>G9-G10</f>
        <v/>
      </c>
      <c r="H22" s="78" t="n"/>
      <c r="I22" s="78">
        <f>I9-I10</f>
        <v/>
      </c>
      <c r="J22" s="78" t="n"/>
      <c r="K22" s="78">
        <f>K9-K10</f>
        <v/>
      </c>
      <c r="L22" s="78" t="n"/>
      <c r="M22" s="78">
        <f>M9-M10</f>
        <v/>
      </c>
      <c r="N22" s="78" t="n"/>
      <c r="O22" s="78">
        <f>O9-O10</f>
        <v/>
      </c>
      <c r="P22" s="78" t="n"/>
      <c r="Q22" s="78">
        <f>Q9-Q10</f>
        <v/>
      </c>
      <c r="R22" s="78" t="n"/>
      <c r="S22" s="78">
        <f>S9-S10</f>
        <v/>
      </c>
      <c r="T22" s="78" t="n"/>
      <c r="U22" s="78">
        <f>U9-U10</f>
        <v/>
      </c>
      <c r="V22" s="78" t="n"/>
      <c r="W22" s="78">
        <f>W9-W10</f>
        <v/>
      </c>
      <c r="X22" s="78" t="n"/>
      <c r="Y22" s="78">
        <f>Y9-Y10</f>
        <v/>
      </c>
      <c r="Z22" s="78" t="n"/>
      <c r="AA22" s="78">
        <f>AA9-AA10</f>
        <v/>
      </c>
      <c r="AB22" s="78" t="n"/>
      <c r="AC22" s="78">
        <f>AC9-AC10</f>
        <v/>
      </c>
      <c r="AD22" s="78" t="n"/>
      <c r="AE22" s="78">
        <f>AE9-AE10</f>
        <v/>
      </c>
      <c r="AF22" s="78" t="n"/>
      <c r="AG22" s="78">
        <f>AG9-AG10</f>
        <v/>
      </c>
      <c r="AH22" s="78" t="n"/>
      <c r="AI22" s="78">
        <f>AI9-AI10</f>
        <v/>
      </c>
      <c r="AJ22" s="78" t="n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paperSize="9" firstPageNumber="2147483648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D22"/>
  <sheetViews>
    <sheetView topLeftCell="E1" workbookViewId="0">
      <selection activeCell="AB27" sqref="AB27"/>
    </sheetView>
  </sheetViews>
  <sheetFormatPr baseColWidth="8" defaultRowHeight="15" outlineLevelCol="0"/>
  <cols>
    <col width="23.85546875" bestFit="1" customWidth="1" style="101" min="1" max="1"/>
    <col width="10" bestFit="1" customWidth="1" style="101" min="2" max="2"/>
    <col width="10.42578125" bestFit="1" customWidth="1" style="101" min="3" max="3"/>
    <col width="10" bestFit="1" customWidth="1" style="101" min="4" max="4"/>
    <col width="10.42578125" bestFit="1" customWidth="1" style="101" min="5" max="5"/>
    <col width="10.42578125" bestFit="1" customWidth="1" style="101" min="7" max="7"/>
    <col width="10.42578125" bestFit="1" customWidth="1" style="101" min="9" max="9"/>
    <col width="10.42578125" bestFit="1" customWidth="1" style="101" min="11" max="11"/>
    <col width="10.42578125" bestFit="1" customWidth="1" style="101" min="13" max="13"/>
    <col width="9.42578125" bestFit="1" customWidth="1" style="101" min="14" max="14"/>
    <col width="10.42578125" bestFit="1" customWidth="1" style="101" min="15" max="15"/>
    <col width="9.42578125" bestFit="1" customWidth="1" style="101" min="16" max="16"/>
    <col width="10.42578125" bestFit="1" customWidth="1" style="101" min="17" max="17"/>
  </cols>
  <sheetData>
    <row r="1" ht="15.75" customHeight="1" s="101" thickBot="1">
      <c r="A1" s="1" t="inlineStr">
        <is>
          <t>Колпино Yota</t>
        </is>
      </c>
      <c r="B1" s="99" t="inlineStr">
        <is>
          <t>01.03.2022 - факт</t>
        </is>
      </c>
      <c r="C1" s="98" t="n"/>
      <c r="D1" s="99" t="inlineStr">
        <is>
          <t>01.04.2022 - план</t>
        </is>
      </c>
      <c r="E1" s="98" t="n"/>
      <c r="F1" s="99" t="inlineStr">
        <is>
          <t>01.04.2022 - факт</t>
        </is>
      </c>
      <c r="G1" s="98" t="n"/>
      <c r="H1" s="99" t="inlineStr">
        <is>
          <t>01.05.2022 - план</t>
        </is>
      </c>
      <c r="I1" s="98" t="n"/>
      <c r="J1" s="99" t="inlineStr">
        <is>
          <t>01.05.2022 - факт</t>
        </is>
      </c>
      <c r="K1" s="98" t="n"/>
      <c r="L1" s="99" t="inlineStr">
        <is>
          <t>01.06.2022 - план</t>
        </is>
      </c>
      <c r="M1" s="98" t="n"/>
      <c r="N1" s="97" t="inlineStr">
        <is>
          <t>01.06.2022 - факт</t>
        </is>
      </c>
      <c r="O1" s="98" t="n"/>
      <c r="P1" s="97" t="inlineStr">
        <is>
          <t>01.07.2022 - план</t>
        </is>
      </c>
      <c r="Q1" s="98" t="n"/>
    </row>
    <row r="2">
      <c r="A2" s="5" t="n"/>
      <c r="B2" s="6" t="inlineStr">
        <is>
          <t>Оборот</t>
        </is>
      </c>
      <c r="C2" s="7" t="inlineStr">
        <is>
          <t>Прибыль</t>
        </is>
      </c>
      <c r="D2" s="6" t="inlineStr">
        <is>
          <t>Оборот</t>
        </is>
      </c>
      <c r="E2" s="7" t="inlineStr">
        <is>
          <t>Прибыль</t>
        </is>
      </c>
      <c r="F2" s="6" t="inlineStr">
        <is>
          <t>Оборот</t>
        </is>
      </c>
      <c r="G2" s="7" t="inlineStr">
        <is>
          <t>Прибыль</t>
        </is>
      </c>
      <c r="H2" s="6" t="inlineStr">
        <is>
          <t>Оборот</t>
        </is>
      </c>
      <c r="I2" s="7" t="inlineStr">
        <is>
          <t>Прибыль</t>
        </is>
      </c>
      <c r="J2" s="6" t="inlineStr">
        <is>
          <t>Оборот</t>
        </is>
      </c>
      <c r="K2" s="7" t="inlineStr">
        <is>
          <t>Прибыль</t>
        </is>
      </c>
      <c r="L2" s="6" t="inlineStr">
        <is>
          <t>Оборот</t>
        </is>
      </c>
      <c r="M2" s="7" t="inlineStr">
        <is>
          <t>Прибыль</t>
        </is>
      </c>
      <c r="N2" s="10" t="inlineStr">
        <is>
          <t>Оборот</t>
        </is>
      </c>
      <c r="O2" s="11" t="inlineStr">
        <is>
          <t>Прибыль</t>
        </is>
      </c>
      <c r="P2" s="10" t="inlineStr">
        <is>
          <t>Оборот</t>
        </is>
      </c>
      <c r="Q2" s="11" t="inlineStr">
        <is>
          <t>Прибыль</t>
        </is>
      </c>
      <c r="R2" s="10" t="inlineStr">
        <is>
          <t>Оборот</t>
        </is>
      </c>
      <c r="S2" s="11" t="inlineStr">
        <is>
          <t>Прибыль</t>
        </is>
      </c>
      <c r="T2" s="10" t="inlineStr">
        <is>
          <t>Оборот</t>
        </is>
      </c>
      <c r="U2" s="11" t="inlineStr">
        <is>
          <t>Прибыль</t>
        </is>
      </c>
      <c r="V2" s="10" t="inlineStr">
        <is>
          <t>Оборот</t>
        </is>
      </c>
      <c r="W2" s="11" t="inlineStr">
        <is>
          <t>Прибыль</t>
        </is>
      </c>
      <c r="X2" s="10" t="inlineStr">
        <is>
          <t>Оборот</t>
        </is>
      </c>
      <c r="Y2" s="11" t="inlineStr">
        <is>
          <t>Прибыль</t>
        </is>
      </c>
      <c r="Z2" s="10" t="inlineStr">
        <is>
          <t>Оборот</t>
        </is>
      </c>
      <c r="AA2" s="11" t="inlineStr">
        <is>
          <t>Прибыль</t>
        </is>
      </c>
      <c r="AB2" s="10" t="inlineStr">
        <is>
          <t>Оборот</t>
        </is>
      </c>
      <c r="AC2" s="11" t="inlineStr">
        <is>
          <t>Прибыль</t>
        </is>
      </c>
      <c r="AD2" s="10" t="inlineStr">
        <is>
          <t>Оборот</t>
        </is>
      </c>
    </row>
    <row r="3">
      <c r="A3" s="12" t="inlineStr">
        <is>
          <t>оборудование</t>
        </is>
      </c>
      <c r="B3" s="65" t="n">
        <v>18350</v>
      </c>
      <c r="C3" s="66" t="n">
        <v>16750</v>
      </c>
      <c r="D3" s="65" t="n">
        <v>25000</v>
      </c>
      <c r="E3" s="66">
        <f>D3*0.16</f>
        <v/>
      </c>
      <c r="F3" s="65" t="n">
        <v>4980</v>
      </c>
      <c r="G3" s="66">
        <f>F3*0.16</f>
        <v/>
      </c>
      <c r="H3" s="65" t="n">
        <v>15000</v>
      </c>
      <c r="I3" s="66">
        <f>H3*0.16</f>
        <v/>
      </c>
      <c r="J3" s="65" t="n">
        <v>7480</v>
      </c>
      <c r="K3" s="66">
        <f>J3*0.16</f>
        <v/>
      </c>
      <c r="L3" s="65" t="n">
        <v>15000</v>
      </c>
      <c r="M3" s="66">
        <f>L3*0.16</f>
        <v/>
      </c>
      <c r="N3" s="65" t="n">
        <v>55130</v>
      </c>
      <c r="O3" s="66">
        <f>N3*0.16</f>
        <v/>
      </c>
      <c r="P3" s="65" t="n">
        <v>60000</v>
      </c>
      <c r="Q3" s="66">
        <f>P3*0.16</f>
        <v/>
      </c>
      <c r="R3" s="65" t="n">
        <v>16750</v>
      </c>
      <c r="S3" s="66">
        <f>R3*0.16</f>
        <v/>
      </c>
      <c r="T3" s="65" t="n">
        <v>60000</v>
      </c>
      <c r="U3" s="66">
        <f>T3*0.16</f>
        <v/>
      </c>
      <c r="V3" s="65" t="n"/>
      <c r="W3" s="66">
        <f>V3*0.16</f>
        <v/>
      </c>
      <c r="X3" s="65" t="n"/>
      <c r="Y3" s="66">
        <f>X3*0.16</f>
        <v/>
      </c>
      <c r="Z3" s="65" t="n"/>
      <c r="AA3" s="66">
        <f>Z3*0.16</f>
        <v/>
      </c>
      <c r="AB3" s="65" t="n"/>
      <c r="AC3" s="66">
        <f>AB3*0.16</f>
        <v/>
      </c>
      <c r="AD3" s="65" t="n"/>
    </row>
    <row r="4">
      <c r="A4" s="12" t="inlineStr">
        <is>
          <t>аксессуары</t>
        </is>
      </c>
      <c r="B4" s="65" t="n">
        <v>7599</v>
      </c>
      <c r="C4" s="66" t="n">
        <v>6397</v>
      </c>
      <c r="D4" s="65" t="n">
        <v>10000</v>
      </c>
      <c r="E4" s="66">
        <f>D4*0.45</f>
        <v/>
      </c>
      <c r="F4" s="65" t="n">
        <v>4927</v>
      </c>
      <c r="G4" s="66">
        <f>F4*0.45</f>
        <v/>
      </c>
      <c r="H4" s="65" t="n">
        <v>5000</v>
      </c>
      <c r="I4" s="66">
        <f>H4*0.45</f>
        <v/>
      </c>
      <c r="J4" s="65" t="n">
        <v>240</v>
      </c>
      <c r="K4" s="66">
        <f>J4*0.45</f>
        <v/>
      </c>
      <c r="L4" s="65" t="n">
        <v>5000</v>
      </c>
      <c r="M4" s="66">
        <f>L4*0.45</f>
        <v/>
      </c>
      <c r="N4" s="65" t="n">
        <v>6785</v>
      </c>
      <c r="O4" s="66">
        <f>N4*0.45</f>
        <v/>
      </c>
      <c r="P4" s="65" t="n">
        <v>5000</v>
      </c>
      <c r="Q4" s="66">
        <f>P4*0.45</f>
        <v/>
      </c>
      <c r="R4" s="65" t="n">
        <v>6397</v>
      </c>
      <c r="S4" s="66">
        <f>R4*0.45</f>
        <v/>
      </c>
      <c r="T4" s="65" t="n">
        <v>7676.4</v>
      </c>
      <c r="U4" s="66">
        <f>T4*0.45</f>
        <v/>
      </c>
      <c r="V4" s="65" t="n"/>
      <c r="W4" s="66">
        <f>V4*0.45</f>
        <v/>
      </c>
      <c r="X4" s="65" t="n"/>
      <c r="Y4" s="66">
        <f>X4*0.45</f>
        <v/>
      </c>
      <c r="Z4" s="65" t="n"/>
      <c r="AA4" s="66">
        <f>Z4*0.45</f>
        <v/>
      </c>
      <c r="AB4" s="65" t="n"/>
      <c r="AC4" s="66">
        <f>AB4*0.45</f>
        <v/>
      </c>
      <c r="AD4" s="65" t="n"/>
    </row>
    <row r="5">
      <c r="A5" s="12" t="inlineStr">
        <is>
          <t>СИМ Yota голос</t>
        </is>
      </c>
      <c r="B5" s="67" t="n">
        <v>27</v>
      </c>
      <c r="C5" s="66" t="n">
        <v>34</v>
      </c>
      <c r="D5" s="67" t="n">
        <v>45</v>
      </c>
      <c r="E5" s="66">
        <f>D5*1293</f>
        <v/>
      </c>
      <c r="F5" s="67" t="n">
        <v>16</v>
      </c>
      <c r="G5" s="66">
        <f>F5*1293</f>
        <v/>
      </c>
      <c r="H5" s="67" t="n">
        <v>25</v>
      </c>
      <c r="I5" s="66">
        <f>H5*1293</f>
        <v/>
      </c>
      <c r="J5" s="67" t="n">
        <v>22</v>
      </c>
      <c r="K5" s="66">
        <f>J5*1293</f>
        <v/>
      </c>
      <c r="L5" s="67" t="n">
        <v>30</v>
      </c>
      <c r="M5" s="66">
        <f>L5*1293</f>
        <v/>
      </c>
      <c r="N5" s="67" t="n">
        <v>38</v>
      </c>
      <c r="O5" s="66">
        <f>N5*1293</f>
        <v/>
      </c>
      <c r="P5" s="67" t="n">
        <v>45</v>
      </c>
      <c r="Q5" s="66">
        <f>P5*1293</f>
        <v/>
      </c>
      <c r="R5" s="67" t="n">
        <v>34</v>
      </c>
      <c r="S5" s="66">
        <f>R5*1293</f>
        <v/>
      </c>
      <c r="T5" s="67" t="n">
        <v>45</v>
      </c>
      <c r="U5" s="66">
        <f>T5*1293</f>
        <v/>
      </c>
      <c r="V5" s="67" t="n"/>
      <c r="W5" s="66">
        <f>V5*1293</f>
        <v/>
      </c>
      <c r="X5" s="67" t="n"/>
      <c r="Y5" s="66">
        <f>X5*1293</f>
        <v/>
      </c>
      <c r="Z5" s="67" t="n"/>
      <c r="AA5" s="66">
        <f>Z5*1293</f>
        <v/>
      </c>
      <c r="AB5" s="67" t="n"/>
      <c r="AC5" s="66">
        <f>AB5*1293</f>
        <v/>
      </c>
      <c r="AD5" s="67" t="n"/>
    </row>
    <row r="6">
      <c r="A6" s="12" t="inlineStr">
        <is>
          <t>СИМ Yota дата</t>
        </is>
      </c>
      <c r="B6" s="65" t="n">
        <v>9</v>
      </c>
      <c r="C6" s="66" t="n">
        <v>10</v>
      </c>
      <c r="D6" s="65" t="n">
        <v>15</v>
      </c>
      <c r="E6" s="66">
        <f>D6*1058</f>
        <v/>
      </c>
      <c r="F6" s="65" t="n">
        <v>4</v>
      </c>
      <c r="G6" s="66">
        <f>F6*1058</f>
        <v/>
      </c>
      <c r="H6" s="65" t="n">
        <v>10</v>
      </c>
      <c r="I6" s="66">
        <f>H6*1058</f>
        <v/>
      </c>
      <c r="J6" s="65" t="n">
        <v>8</v>
      </c>
      <c r="K6" s="66">
        <f>J6*1058</f>
        <v/>
      </c>
      <c r="L6" s="65" t="n">
        <v>15</v>
      </c>
      <c r="M6" s="66">
        <f>L6*1058</f>
        <v/>
      </c>
      <c r="N6" s="65" t="n">
        <v>11</v>
      </c>
      <c r="O6" s="66">
        <f>N6*1058</f>
        <v/>
      </c>
      <c r="P6" s="65" t="n">
        <v>15</v>
      </c>
      <c r="Q6" s="66">
        <f>P6*1058</f>
        <v/>
      </c>
      <c r="R6" s="65" t="n">
        <v>10</v>
      </c>
      <c r="S6" s="66">
        <f>R6*1058</f>
        <v/>
      </c>
      <c r="T6" s="65" t="n">
        <v>15</v>
      </c>
      <c r="U6" s="66">
        <f>T6*1058</f>
        <v/>
      </c>
      <c r="V6" s="65" t="n"/>
      <c r="W6" s="66">
        <f>V6*1058</f>
        <v/>
      </c>
      <c r="X6" s="65" t="n"/>
      <c r="Y6" s="66">
        <f>X6*1058</f>
        <v/>
      </c>
      <c r="Z6" s="65" t="n"/>
      <c r="AA6" s="66">
        <f>Z6*1058</f>
        <v/>
      </c>
      <c r="AB6" s="65" t="n"/>
      <c r="AC6" s="66">
        <f>AB6*1058</f>
        <v/>
      </c>
      <c r="AD6" s="65" t="n"/>
    </row>
    <row r="7">
      <c r="A7" s="12" t="inlineStr">
        <is>
          <t>Услуги</t>
        </is>
      </c>
      <c r="B7" s="65" t="n">
        <v>148</v>
      </c>
      <c r="C7" s="66" t="n">
        <v>100</v>
      </c>
      <c r="D7" s="65" t="n">
        <v>4500</v>
      </c>
      <c r="E7" s="66">
        <f>D7</f>
        <v/>
      </c>
      <c r="F7" s="65" t="n">
        <v>597</v>
      </c>
      <c r="G7" s="66">
        <f>F7</f>
        <v/>
      </c>
      <c r="H7" s="65" t="n">
        <v>4500</v>
      </c>
      <c r="I7" s="66">
        <f>H7</f>
        <v/>
      </c>
      <c r="J7" s="65" t="n">
        <v>891</v>
      </c>
      <c r="K7" s="66">
        <f>J7</f>
        <v/>
      </c>
      <c r="L7" s="65" t="n">
        <v>4500</v>
      </c>
      <c r="M7" s="66">
        <f>L7</f>
        <v/>
      </c>
      <c r="N7" s="65" t="n">
        <v>988</v>
      </c>
      <c r="O7" s="66">
        <f>N7</f>
        <v/>
      </c>
      <c r="P7" s="65" t="n">
        <v>4500</v>
      </c>
      <c r="Q7" s="66">
        <f>P7</f>
        <v/>
      </c>
      <c r="R7" s="65" t="n">
        <v>100</v>
      </c>
      <c r="S7" s="66">
        <f>R7</f>
        <v/>
      </c>
      <c r="T7" s="65" t="n">
        <v>4500</v>
      </c>
      <c r="U7" s="66">
        <f>T7</f>
        <v/>
      </c>
      <c r="V7" s="65" t="n"/>
      <c r="W7" s="66">
        <f>V7</f>
        <v/>
      </c>
      <c r="X7" s="65" t="n"/>
      <c r="Y7" s="66">
        <f>X7</f>
        <v/>
      </c>
      <c r="Z7" s="65" t="n"/>
      <c r="AA7" s="66">
        <f>Z7</f>
        <v/>
      </c>
      <c r="AB7" s="65" t="n"/>
      <c r="AC7" s="66">
        <f>AB7</f>
        <v/>
      </c>
      <c r="AD7" s="65" t="n"/>
    </row>
    <row r="8">
      <c r="A8" s="13" t="inlineStr">
        <is>
          <t>Компенсация оператора</t>
        </is>
      </c>
      <c r="B8" s="65" t="n"/>
      <c r="C8" s="66" t="n">
        <v>0</v>
      </c>
      <c r="D8" s="65" t="n"/>
      <c r="E8" s="66" t="n">
        <v>100000</v>
      </c>
      <c r="F8" s="65" t="n"/>
      <c r="G8" s="66" t="n">
        <v>100000</v>
      </c>
      <c r="H8" s="65" t="n"/>
      <c r="I8" s="66" t="n">
        <v>100000</v>
      </c>
      <c r="J8" s="65" t="n"/>
      <c r="K8" s="66" t="n">
        <v>100000</v>
      </c>
      <c r="L8" s="65" t="n"/>
      <c r="M8" s="66" t="n">
        <v>100000</v>
      </c>
      <c r="N8" s="65" t="n"/>
      <c r="O8" s="66" t="n">
        <v>100000</v>
      </c>
      <c r="P8" s="65" t="n"/>
      <c r="Q8" s="66" t="n">
        <v>100000</v>
      </c>
      <c r="R8" s="65" t="n"/>
      <c r="S8" s="66" t="n">
        <v>100000</v>
      </c>
      <c r="T8" s="65" t="n"/>
      <c r="U8" s="66" t="n">
        <v>100000</v>
      </c>
      <c r="V8" s="65" t="n"/>
      <c r="W8" s="66" t="n">
        <v>100000</v>
      </c>
      <c r="X8" s="65" t="n"/>
      <c r="Y8" s="66" t="n">
        <v>100000</v>
      </c>
      <c r="Z8" s="65" t="n"/>
      <c r="AA8" s="66" t="n">
        <v>100000</v>
      </c>
      <c r="AB8" s="65" t="n"/>
      <c r="AC8" s="66" t="n">
        <v>100000</v>
      </c>
      <c r="AD8" s="65" t="n"/>
    </row>
    <row r="9" ht="15.75" customHeight="1" s="101" thickBot="1">
      <c r="A9" s="14" t="inlineStr">
        <is>
          <t>Доход, руб.</t>
        </is>
      </c>
      <c r="B9" s="68" t="n"/>
      <c r="C9" s="68">
        <f>SUM(C3:C8)</f>
        <v/>
      </c>
      <c r="D9" s="68" t="n"/>
      <c r="E9" s="68">
        <f>SUM(E3:E8)</f>
        <v/>
      </c>
      <c r="F9" s="68" t="n"/>
      <c r="G9" s="68">
        <f>SUM(G3:G8)</f>
        <v/>
      </c>
      <c r="H9" s="68" t="n"/>
      <c r="I9" s="68">
        <f>SUM(I3:I8)</f>
        <v/>
      </c>
      <c r="J9" s="68" t="n"/>
      <c r="K9" s="68">
        <f>SUM(K3:K8)</f>
        <v/>
      </c>
      <c r="L9" s="68" t="n"/>
      <c r="M9" s="68">
        <f>SUM(M3:M8)</f>
        <v/>
      </c>
      <c r="N9" s="68" t="n"/>
      <c r="O9" s="68">
        <f>SUM(O3:O8)</f>
        <v/>
      </c>
      <c r="P9" s="68" t="n"/>
      <c r="Q9" s="68">
        <f>SUM(Q3:Q8)</f>
        <v/>
      </c>
      <c r="R9" s="68" t="n"/>
      <c r="S9" s="68">
        <f>SUM(S3:S8)</f>
        <v/>
      </c>
      <c r="T9" s="68" t="n"/>
      <c r="U9" s="68">
        <f>SUM(U3:U8)</f>
        <v/>
      </c>
      <c r="V9" s="68" t="n"/>
      <c r="W9" s="68">
        <f>SUM(W3:W8)</f>
        <v/>
      </c>
      <c r="X9" s="68" t="n"/>
      <c r="Y9" s="68">
        <f>SUM(Y3:Y8)</f>
        <v/>
      </c>
      <c r="Z9" s="68" t="n"/>
      <c r="AA9" s="68">
        <f>SUM(AA3:AA8)</f>
        <v/>
      </c>
      <c r="AB9" s="68" t="n"/>
      <c r="AC9" s="68">
        <f>SUM(AC3:AC8)</f>
        <v/>
      </c>
      <c r="AD9" s="68" t="n"/>
    </row>
    <row r="10" ht="15.75" customHeight="1" s="101" thickBot="1">
      <c r="A10" s="15" t="inlineStr">
        <is>
          <t>Расходы руб.</t>
        </is>
      </c>
      <c r="B10" s="69">
        <f>SUM(B11:B20)</f>
        <v/>
      </c>
      <c r="C10" s="69">
        <f>SUM(C11:C20)</f>
        <v/>
      </c>
      <c r="D10" s="69">
        <f>SUM(D11:D20)</f>
        <v/>
      </c>
      <c r="E10" s="71">
        <f>SUM(E11:E20)</f>
        <v/>
      </c>
      <c r="F10" s="69">
        <f>SUM(F11:F20)</f>
        <v/>
      </c>
      <c r="G10" s="70">
        <f>SUM(G11:G21)</f>
        <v/>
      </c>
      <c r="H10" s="70">
        <f>SUM(H11:H21)</f>
        <v/>
      </c>
      <c r="I10" s="70">
        <f>SUM(I11:I21)</f>
        <v/>
      </c>
      <c r="J10" s="70">
        <f>SUM(J11:J21)</f>
        <v/>
      </c>
      <c r="K10" s="70">
        <f>SUM(K11:K21)</f>
        <v/>
      </c>
      <c r="L10" s="69">
        <f>SUM(L11:L21)</f>
        <v/>
      </c>
      <c r="M10" s="70">
        <f>SUM(M11:M21)</f>
        <v/>
      </c>
      <c r="N10" s="69">
        <f>SUM(N11:N21)</f>
        <v/>
      </c>
      <c r="O10" s="69">
        <f>SUM(O11:O21)</f>
        <v/>
      </c>
      <c r="P10" s="69">
        <f>SUM(P11:P21)</f>
        <v/>
      </c>
      <c r="Q10" s="70">
        <f>SUM(Q11:Q21)</f>
        <v/>
      </c>
      <c r="R10" s="69">
        <f>SUM(R11:R21)</f>
        <v/>
      </c>
      <c r="S10" s="70">
        <f>SUM(S11:S21)</f>
        <v/>
      </c>
      <c r="T10" s="69">
        <f>SUM(T11:T21)</f>
        <v/>
      </c>
      <c r="U10" s="70">
        <f>SUM(U11:U21)</f>
        <v/>
      </c>
      <c r="V10" s="69">
        <f>SUM(V11:V21)</f>
        <v/>
      </c>
      <c r="W10" s="70">
        <f>SUM(W11:W21)</f>
        <v/>
      </c>
      <c r="X10" s="69">
        <f>SUM(X11:X21)</f>
        <v/>
      </c>
      <c r="Y10" s="70">
        <f>SUM(Y11:Y21)</f>
        <v/>
      </c>
      <c r="Z10" s="69">
        <f>SUM(Z11:Z21)</f>
        <v/>
      </c>
      <c r="AA10" s="70">
        <f>SUM(AA11:AA21)</f>
        <v/>
      </c>
      <c r="AB10" s="69">
        <f>SUM(AB11:AB21)</f>
        <v/>
      </c>
      <c r="AC10" s="70">
        <f>SUM(AC11:AC21)</f>
        <v/>
      </c>
      <c r="AD10" s="69">
        <f>SUM(AD11:AD21)</f>
        <v/>
      </c>
    </row>
    <row r="11">
      <c r="A11" s="16" t="inlineStr">
        <is>
          <t>Аренда</t>
        </is>
      </c>
      <c r="B11" s="72" t="n"/>
      <c r="C11" s="72" t="n">
        <v>30000</v>
      </c>
      <c r="D11" s="72" t="n"/>
      <c r="E11" s="72" t="n">
        <v>30000</v>
      </c>
      <c r="F11" s="72" t="n"/>
      <c r="G11" s="72" t="n">
        <v>30000</v>
      </c>
      <c r="H11" s="72" t="n"/>
      <c r="I11" s="72" t="n">
        <v>30000</v>
      </c>
      <c r="J11" s="72" t="n"/>
      <c r="K11" s="72" t="n">
        <v>30000</v>
      </c>
      <c r="L11" s="72" t="n"/>
      <c r="M11" s="72" t="n">
        <v>30000</v>
      </c>
      <c r="N11" s="72" t="n"/>
      <c r="O11" s="72" t="n">
        <v>30000</v>
      </c>
      <c r="P11" s="72" t="n"/>
      <c r="Q11" s="72" t="n">
        <v>30000</v>
      </c>
      <c r="R11" s="72" t="n"/>
      <c r="S11" s="72" t="n">
        <v>30000</v>
      </c>
      <c r="T11" s="72" t="n"/>
      <c r="U11" s="72" t="n">
        <v>30000</v>
      </c>
      <c r="V11" s="72" t="n"/>
      <c r="W11" s="72" t="n">
        <v>30000</v>
      </c>
      <c r="X11" s="72" t="n"/>
      <c r="Y11" s="72" t="n">
        <v>30000</v>
      </c>
      <c r="Z11" s="72" t="n"/>
      <c r="AA11" s="72" t="n">
        <v>30000</v>
      </c>
      <c r="AB11" s="72" t="n"/>
      <c r="AC11" s="72" t="n">
        <v>30000</v>
      </c>
      <c r="AD11" s="72" t="n"/>
    </row>
    <row r="12">
      <c r="A12" s="16" t="inlineStr">
        <is>
          <t>ЗП продавцов</t>
        </is>
      </c>
      <c r="B12" s="75" t="n"/>
      <c r="C12" s="34" t="n">
        <v>53661</v>
      </c>
      <c r="D12" s="75" t="n"/>
      <c r="E12" s="74">
        <f>1500*30+D3*2%+D4*20%+D5*180+D6*100+D7*50%</f>
        <v/>
      </c>
      <c r="F12" s="73" t="n"/>
      <c r="G12" s="74" t="n">
        <v>40103</v>
      </c>
      <c r="H12" s="73" t="n"/>
      <c r="I12" s="74">
        <f>1500*30+H3*2%+H4*20%+H5*180+H6*100+H7*50%</f>
        <v/>
      </c>
      <c r="J12" s="73" t="n"/>
      <c r="K12" s="74" t="n">
        <v>48404</v>
      </c>
      <c r="L12" s="73" t="n"/>
      <c r="M12" s="74">
        <f>1500*30+L3*2%+L4*20%+L5*180+L6*100+L7*50%</f>
        <v/>
      </c>
      <c r="N12" s="73" t="n"/>
      <c r="O12" s="76" t="n">
        <v>52130</v>
      </c>
      <c r="P12" s="73" t="n"/>
      <c r="Q12" s="76">
        <f>1500*30+P3*2%+P4*20%+P5*180+P6*100+P7*50%</f>
        <v/>
      </c>
      <c r="R12" s="73" t="n"/>
      <c r="S12" s="76">
        <f>1500*30+R3*2%+R4*20%+R5*180+R6*100+R7*50%</f>
        <v/>
      </c>
      <c r="T12" s="73" t="n"/>
      <c r="U12" s="76">
        <f>1500*30+T3*2%+T4*20%+T5*180+T6*100+T7*50%</f>
        <v/>
      </c>
      <c r="V12" s="73" t="n"/>
      <c r="W12" s="76">
        <f>1500*30+V3*2%+V4*20%+V5*180+V6*100+V7*50%</f>
        <v/>
      </c>
      <c r="X12" s="73" t="n"/>
      <c r="Y12" s="76">
        <f>1500*30+X3*2%+X4*20%+X5*180+X6*100+X7*50%</f>
        <v/>
      </c>
      <c r="Z12" s="73" t="n"/>
      <c r="AA12" s="76">
        <f>1500*30+Z3*2%+Z4*20%+Z5*180+Z6*100+Z7*50%</f>
        <v/>
      </c>
      <c r="AB12" s="73" t="n"/>
      <c r="AC12" s="76">
        <f>1500*30+AB3*2%+AB4*20%+AB5*180+AB6*100+AB7*50%</f>
        <v/>
      </c>
      <c r="AD12" s="73" t="n"/>
    </row>
    <row r="13">
      <c r="A13" s="16" t="inlineStr">
        <is>
          <t>Коммунальные расходы</t>
        </is>
      </c>
      <c r="B13" s="77" t="n"/>
      <c r="C13" s="77" t="n">
        <v>500</v>
      </c>
      <c r="D13" s="77" t="n"/>
      <c r="E13" s="77" t="n">
        <v>500</v>
      </c>
      <c r="F13" s="77" t="n"/>
      <c r="G13" s="77" t="n">
        <v>500</v>
      </c>
      <c r="H13" s="77" t="n"/>
      <c r="I13" s="77" t="n">
        <v>500</v>
      </c>
      <c r="J13" s="77" t="n"/>
      <c r="K13" s="77" t="n">
        <v>500</v>
      </c>
      <c r="L13" s="77" t="n"/>
      <c r="M13" s="77" t="n">
        <v>500</v>
      </c>
      <c r="N13" s="77" t="n"/>
      <c r="O13" s="77" t="n">
        <v>500</v>
      </c>
      <c r="P13" s="77" t="n"/>
      <c r="Q13" s="77" t="n">
        <v>500</v>
      </c>
      <c r="R13" s="77" t="n"/>
      <c r="S13" s="77" t="n">
        <v>500</v>
      </c>
      <c r="T13" s="77" t="n"/>
      <c r="U13" s="77" t="n">
        <v>500</v>
      </c>
      <c r="V13" s="77" t="n"/>
      <c r="W13" s="77" t="n">
        <v>500</v>
      </c>
      <c r="X13" s="77" t="n"/>
      <c r="Y13" s="77" t="n">
        <v>500</v>
      </c>
      <c r="Z13" s="77" t="n"/>
      <c r="AA13" s="77" t="n">
        <v>500</v>
      </c>
      <c r="AB13" s="77" t="n"/>
      <c r="AC13" s="77" t="n">
        <v>500</v>
      </c>
      <c r="AD13" s="77" t="n"/>
    </row>
    <row r="14">
      <c r="A14" s="16" t="inlineStr">
        <is>
          <t>Охрана и безопасность</t>
        </is>
      </c>
      <c r="B14" s="77" t="n"/>
      <c r="C14" s="77" t="n">
        <v>0</v>
      </c>
      <c r="D14" s="77" t="n"/>
      <c r="E14" s="77" t="n">
        <v>0</v>
      </c>
      <c r="F14" s="77" t="n"/>
      <c r="G14" s="77" t="n">
        <v>0</v>
      </c>
      <c r="H14" s="77" t="n"/>
      <c r="I14" s="77" t="n">
        <v>0</v>
      </c>
      <c r="J14" s="77" t="n"/>
      <c r="K14" s="77" t="n">
        <v>0</v>
      </c>
      <c r="L14" s="77" t="n"/>
      <c r="M14" s="77" t="n">
        <v>0</v>
      </c>
      <c r="N14" s="77" t="n"/>
      <c r="O14" s="77" t="n">
        <v>0</v>
      </c>
      <c r="P14" s="77" t="n"/>
      <c r="Q14" s="77" t="n">
        <v>0</v>
      </c>
      <c r="R14" s="77" t="n"/>
      <c r="S14" s="77" t="n">
        <v>0</v>
      </c>
      <c r="T14" s="77" t="n"/>
      <c r="U14" s="77" t="n">
        <v>0</v>
      </c>
      <c r="V14" s="77" t="n"/>
      <c r="W14" s="77" t="n">
        <v>0</v>
      </c>
      <c r="X14" s="77" t="n"/>
      <c r="Y14" s="77" t="n">
        <v>0</v>
      </c>
      <c r="Z14" s="77" t="n"/>
      <c r="AA14" s="77" t="n">
        <v>0</v>
      </c>
      <c r="AB14" s="77" t="n"/>
      <c r="AC14" s="77" t="n">
        <v>0</v>
      </c>
      <c r="AD14" s="77" t="n"/>
    </row>
    <row r="15">
      <c r="A15" s="16" t="inlineStr">
        <is>
          <t>Связь, интернет</t>
        </is>
      </c>
      <c r="B15" s="77" t="n"/>
      <c r="C15" s="77" t="n">
        <v>500</v>
      </c>
      <c r="D15" s="77" t="n"/>
      <c r="E15" s="77" t="n">
        <v>500</v>
      </c>
      <c r="F15" s="77" t="n"/>
      <c r="G15" s="77" t="n">
        <v>500</v>
      </c>
      <c r="H15" s="77" t="n"/>
      <c r="I15" s="77" t="n">
        <v>500</v>
      </c>
      <c r="J15" s="77" t="n"/>
      <c r="K15" s="77" t="n">
        <v>500</v>
      </c>
      <c r="L15" s="77" t="n"/>
      <c r="M15" s="77" t="n">
        <v>500</v>
      </c>
      <c r="N15" s="77" t="n"/>
      <c r="O15" s="77" t="n">
        <v>500</v>
      </c>
      <c r="P15" s="77" t="n"/>
      <c r="Q15" s="77" t="n">
        <v>500</v>
      </c>
      <c r="R15" s="77" t="n"/>
      <c r="S15" s="77" t="n">
        <v>500</v>
      </c>
      <c r="T15" s="77" t="n"/>
      <c r="U15" s="77" t="n">
        <v>500</v>
      </c>
      <c r="V15" s="77" t="n"/>
      <c r="W15" s="77" t="n">
        <v>500</v>
      </c>
      <c r="X15" s="77" t="n"/>
      <c r="Y15" s="77" t="n">
        <v>500</v>
      </c>
      <c r="Z15" s="77" t="n"/>
      <c r="AA15" s="77" t="n">
        <v>500</v>
      </c>
      <c r="AB15" s="77" t="n"/>
      <c r="AC15" s="77" t="n">
        <v>500</v>
      </c>
      <c r="AD15" s="77" t="n"/>
    </row>
    <row r="16">
      <c r="A16" s="16" t="inlineStr">
        <is>
          <t>Хоз. Расходы</t>
        </is>
      </c>
      <c r="B16" s="77" t="n"/>
      <c r="C16" s="77" t="n">
        <v>1000</v>
      </c>
      <c r="D16" s="77" t="n"/>
      <c r="E16" s="77" t="n">
        <v>1000</v>
      </c>
      <c r="F16" s="77" t="n"/>
      <c r="G16" s="77" t="n">
        <v>1000</v>
      </c>
      <c r="H16" s="77" t="n"/>
      <c r="I16" s="77" t="n">
        <v>1000</v>
      </c>
      <c r="J16" s="77" t="n"/>
      <c r="K16" s="77" t="n">
        <v>1000</v>
      </c>
      <c r="L16" s="77" t="n"/>
      <c r="M16" s="77" t="n">
        <v>1000</v>
      </c>
      <c r="N16" s="77" t="n"/>
      <c r="O16" s="77" t="n">
        <v>1000</v>
      </c>
      <c r="P16" s="77" t="n"/>
      <c r="Q16" s="77" t="n">
        <v>1000</v>
      </c>
      <c r="R16" s="77" t="n"/>
      <c r="S16" s="77" t="n">
        <v>1000</v>
      </c>
      <c r="T16" s="77" t="n"/>
      <c r="U16" s="77" t="n">
        <v>1000</v>
      </c>
      <c r="V16" s="77" t="n"/>
      <c r="W16" s="77" t="n">
        <v>1000</v>
      </c>
      <c r="X16" s="77" t="n"/>
      <c r="Y16" s="77" t="n">
        <v>1000</v>
      </c>
      <c r="Z16" s="77" t="n"/>
      <c r="AA16" s="77" t="n">
        <v>1000</v>
      </c>
      <c r="AB16" s="77" t="n"/>
      <c r="AC16" s="77" t="n">
        <v>1000</v>
      </c>
      <c r="AD16" s="77" t="n"/>
    </row>
    <row r="17">
      <c r="A17" s="16" t="inlineStr">
        <is>
          <t>Прочее</t>
        </is>
      </c>
      <c r="B17" s="77" t="n"/>
      <c r="C17" s="77" t="n">
        <v>0</v>
      </c>
      <c r="D17" s="77" t="n"/>
      <c r="E17" s="77" t="n">
        <v>0</v>
      </c>
      <c r="F17" s="77" t="n"/>
      <c r="G17" s="77" t="n">
        <v>0</v>
      </c>
      <c r="H17" s="77" t="n"/>
      <c r="I17" s="77" t="n">
        <v>0</v>
      </c>
      <c r="J17" s="77" t="n"/>
      <c r="K17" s="77" t="n">
        <v>0</v>
      </c>
      <c r="L17" s="77" t="n"/>
      <c r="M17" s="77" t="n">
        <v>0</v>
      </c>
      <c r="N17" s="77" t="n"/>
      <c r="O17" s="77" t="n">
        <v>0</v>
      </c>
      <c r="P17" s="77" t="n"/>
      <c r="Q17" s="77" t="n">
        <v>0</v>
      </c>
      <c r="R17" s="77" t="n"/>
      <c r="S17" s="77" t="n">
        <v>0</v>
      </c>
      <c r="T17" s="77" t="n"/>
      <c r="U17" s="77" t="n">
        <v>0</v>
      </c>
      <c r="V17" s="77" t="n"/>
      <c r="W17" s="77" t="n">
        <v>0</v>
      </c>
      <c r="X17" s="77" t="n"/>
      <c r="Y17" s="77" t="n">
        <v>0</v>
      </c>
      <c r="Z17" s="77" t="n"/>
      <c r="AA17" s="77" t="n">
        <v>0</v>
      </c>
      <c r="AB17" s="77" t="n"/>
      <c r="AC17" s="77" t="n">
        <v>0</v>
      </c>
      <c r="AD17" s="77" t="n"/>
    </row>
    <row r="18">
      <c r="A18" s="16" t="inlineStr">
        <is>
          <t>Эквайринг</t>
        </is>
      </c>
      <c r="B18" s="67" t="n">
        <v>10489</v>
      </c>
      <c r="C18" s="77">
        <f>B18*0.02</f>
        <v/>
      </c>
      <c r="D18" s="67" t="n">
        <v>15000</v>
      </c>
      <c r="E18" s="77">
        <f>D18*0.02</f>
        <v/>
      </c>
      <c r="F18" s="67" t="n">
        <v>1687</v>
      </c>
      <c r="G18" s="77">
        <f>F18*0.02</f>
        <v/>
      </c>
      <c r="H18" s="67" t="n">
        <v>15000</v>
      </c>
      <c r="I18" s="77">
        <f>H18*0.02</f>
        <v/>
      </c>
      <c r="J18" s="67" t="n">
        <v>7579</v>
      </c>
      <c r="K18" s="77">
        <f>J18*0.02</f>
        <v/>
      </c>
      <c r="L18" s="67" t="n">
        <v>15000</v>
      </c>
      <c r="M18" s="77">
        <f>L18*0.02</f>
        <v/>
      </c>
      <c r="N18" s="67" t="n">
        <v>7579</v>
      </c>
      <c r="O18" s="77">
        <f>N18*0.02</f>
        <v/>
      </c>
      <c r="P18" s="67" t="n">
        <v>15000</v>
      </c>
      <c r="Q18" s="77">
        <f>P18*0.02</f>
        <v/>
      </c>
      <c r="R18" s="67" t="n">
        <v>15000</v>
      </c>
      <c r="S18" s="77">
        <f>R18*0.02</f>
        <v/>
      </c>
      <c r="T18" s="67" t="n">
        <v>15000</v>
      </c>
      <c r="U18" s="77">
        <f>T18*0.02</f>
        <v/>
      </c>
      <c r="V18" s="67" t="n">
        <v>15001</v>
      </c>
      <c r="W18" s="77">
        <f>V18*0.02</f>
        <v/>
      </c>
      <c r="X18" s="67" t="n">
        <v>15001</v>
      </c>
      <c r="Y18" s="77">
        <f>X18*0.02</f>
        <v/>
      </c>
      <c r="Z18" s="67" t="n">
        <v>15002</v>
      </c>
      <c r="AA18" s="77">
        <f>Z18*0.02</f>
        <v/>
      </c>
      <c r="AB18" s="67" t="n">
        <v>15002</v>
      </c>
      <c r="AC18" s="77">
        <f>AB18*0.02</f>
        <v/>
      </c>
      <c r="AD18" s="67" t="n">
        <v>15003</v>
      </c>
    </row>
    <row r="19">
      <c r="A19" s="16" t="inlineStr">
        <is>
          <t>ЕНВД</t>
        </is>
      </c>
      <c r="B19" s="77" t="n"/>
      <c r="C19" s="77" t="n">
        <v>1292</v>
      </c>
      <c r="D19" s="77" t="n"/>
      <c r="E19" s="77" t="n">
        <v>1292</v>
      </c>
      <c r="F19" s="77" t="n"/>
      <c r="G19" s="77" t="n">
        <v>1292</v>
      </c>
      <c r="H19" s="77" t="n"/>
      <c r="I19" s="77" t="n">
        <v>1292</v>
      </c>
      <c r="J19" s="77" t="n"/>
      <c r="K19" s="77" t="n">
        <v>1292</v>
      </c>
      <c r="L19" s="77" t="n"/>
      <c r="M19" s="77" t="n">
        <v>1292</v>
      </c>
      <c r="N19" s="77" t="n"/>
      <c r="O19" s="77" t="n">
        <v>1292</v>
      </c>
      <c r="P19" s="77" t="n"/>
      <c r="Q19" s="77" t="n">
        <v>1292</v>
      </c>
      <c r="R19" s="77" t="n"/>
      <c r="S19" s="77" t="n">
        <v>1292</v>
      </c>
      <c r="T19" s="77" t="n"/>
      <c r="U19" s="77" t="n">
        <v>1292</v>
      </c>
      <c r="V19" s="77" t="n"/>
      <c r="W19" s="77" t="n">
        <v>1292</v>
      </c>
      <c r="X19" s="77" t="n"/>
      <c r="Y19" s="77" t="n">
        <v>1292</v>
      </c>
      <c r="Z19" s="77" t="n"/>
      <c r="AA19" s="77" t="n">
        <v>1292</v>
      </c>
      <c r="AB19" s="77" t="n"/>
      <c r="AC19" s="77" t="n">
        <v>1292</v>
      </c>
      <c r="AD19" s="77" t="n"/>
    </row>
    <row r="20">
      <c r="A20" s="16" t="inlineStr">
        <is>
          <t>Налоги ЗП</t>
        </is>
      </c>
      <c r="B20" s="77" t="n"/>
      <c r="C20" s="77" t="n">
        <v>3870</v>
      </c>
      <c r="D20" s="77" t="n"/>
      <c r="E20" s="77" t="n">
        <v>3870</v>
      </c>
      <c r="F20" s="77" t="n"/>
      <c r="G20" s="77" t="n">
        <v>3870</v>
      </c>
      <c r="H20" s="77" t="n"/>
      <c r="I20" s="77" t="n">
        <v>3870</v>
      </c>
      <c r="J20" s="77" t="n"/>
      <c r="K20" s="77" t="n">
        <v>3870</v>
      </c>
      <c r="L20" s="77" t="n"/>
      <c r="M20" s="77" t="n">
        <v>3870</v>
      </c>
      <c r="N20" s="77" t="n"/>
      <c r="O20" s="77" t="n">
        <v>3870</v>
      </c>
      <c r="P20" s="77" t="n"/>
      <c r="Q20" s="77" t="n">
        <v>3870</v>
      </c>
      <c r="R20" s="77" t="n"/>
      <c r="S20" s="77" t="n">
        <v>3870</v>
      </c>
      <c r="T20" s="77" t="n"/>
      <c r="U20" s="77" t="n">
        <v>3870</v>
      </c>
      <c r="V20" s="77" t="n"/>
      <c r="W20" s="77" t="n">
        <v>3870</v>
      </c>
      <c r="X20" s="77" t="n"/>
      <c r="Y20" s="77" t="n">
        <v>3870</v>
      </c>
      <c r="Z20" s="77" t="n"/>
      <c r="AA20" s="77" t="n">
        <v>3870</v>
      </c>
      <c r="AB20" s="77" t="n"/>
      <c r="AC20" s="77" t="n">
        <v>3870</v>
      </c>
      <c r="AD20" s="77" t="n"/>
    </row>
    <row r="21">
      <c r="A21" s="17" t="inlineStr">
        <is>
          <t>Альтернатива</t>
        </is>
      </c>
      <c r="B21" s="77" t="n"/>
      <c r="C21" s="77" t="n">
        <v>432</v>
      </c>
      <c r="D21" s="77" t="n"/>
      <c r="E21" s="77" t="n">
        <v>0</v>
      </c>
      <c r="F21" s="77" t="n"/>
      <c r="G21" s="77" t="n">
        <v>9319</v>
      </c>
      <c r="H21" s="77" t="n"/>
      <c r="I21" s="77" t="n">
        <v>0</v>
      </c>
      <c r="J21" s="77" t="n"/>
      <c r="K21" s="77" t="n">
        <v>8796</v>
      </c>
      <c r="L21" s="77" t="n"/>
      <c r="M21" s="77" t="n">
        <v>0</v>
      </c>
      <c r="N21" s="77" t="n"/>
      <c r="O21" s="77" t="n">
        <v>8796</v>
      </c>
      <c r="P21" s="77" t="n"/>
      <c r="Q21" s="77" t="n">
        <v>0</v>
      </c>
      <c r="R21" s="77" t="n"/>
      <c r="S21" s="77" t="n">
        <v>0</v>
      </c>
      <c r="T21" s="77" t="n"/>
      <c r="U21" s="77" t="n">
        <v>0</v>
      </c>
      <c r="V21" s="77" t="n"/>
      <c r="W21" s="77" t="n">
        <v>0</v>
      </c>
      <c r="X21" s="77" t="n"/>
      <c r="Y21" s="77" t="n">
        <v>0</v>
      </c>
      <c r="Z21" s="77" t="n"/>
      <c r="AA21" s="77" t="n">
        <v>0</v>
      </c>
      <c r="AB21" s="77" t="n"/>
      <c r="AC21" s="77" t="n">
        <v>0</v>
      </c>
      <c r="AD21" s="77" t="n"/>
    </row>
    <row r="22" ht="15.75" customHeight="1" s="101" thickBot="1">
      <c r="A22" s="18" t="inlineStr">
        <is>
          <t>Общий Итог</t>
        </is>
      </c>
      <c r="B22" s="78" t="n"/>
      <c r="C22" s="79">
        <f>C9-C10</f>
        <v/>
      </c>
      <c r="D22" s="78" t="n"/>
      <c r="E22" s="79">
        <f>E9-E10</f>
        <v/>
      </c>
      <c r="F22" s="78" t="n"/>
      <c r="G22" s="79">
        <f>G9-G10</f>
        <v/>
      </c>
      <c r="H22" s="78" t="n"/>
      <c r="I22" s="79">
        <f>I9-I10</f>
        <v/>
      </c>
      <c r="J22" s="78" t="n"/>
      <c r="K22" s="79">
        <f>K9-K10</f>
        <v/>
      </c>
      <c r="L22" s="78" t="n"/>
      <c r="M22" s="79">
        <f>M9-M10</f>
        <v/>
      </c>
      <c r="N22" s="78" t="n"/>
      <c r="O22" s="79">
        <f>O9-O10</f>
        <v/>
      </c>
      <c r="P22" s="78" t="n"/>
      <c r="Q22" s="79">
        <f>Q9-Q10</f>
        <v/>
      </c>
      <c r="R22" s="78" t="n"/>
      <c r="S22" s="79">
        <f>S9-S10</f>
        <v/>
      </c>
      <c r="T22" s="78" t="n"/>
      <c r="U22" s="79">
        <f>U9-U10</f>
        <v/>
      </c>
      <c r="V22" s="78" t="n"/>
      <c r="W22" s="79">
        <f>W9-W10</f>
        <v/>
      </c>
      <c r="X22" s="78" t="n"/>
      <c r="Y22" s="79">
        <f>Y9-Y10</f>
        <v/>
      </c>
      <c r="Z22" s="78" t="n"/>
      <c r="AA22" s="79">
        <f>AA9-AA10</f>
        <v/>
      </c>
      <c r="AB22" s="78" t="n"/>
      <c r="AC22" s="79">
        <f>AC9-AC10</f>
        <v/>
      </c>
      <c r="AD22" s="78" t="n"/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007874015748032" right="0.7007874015748032" top="0.7519685039370079" bottom="0.7519685039370079" header="0.3" footer="0.3"/>
  <pageSetup orientation="portrait" paperSize="9" firstPageNumber="2147483648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Sergey</dc:creator>
  <dcterms:created xmlns:dcterms="http://purl.org/dc/terms/" xmlns:xsi="http://www.w3.org/2001/XMLSchema-instance" xsi:type="dcterms:W3CDTF">2019-09-07T08:43:34Z</dcterms:created>
  <dcterms:modified xmlns:dcterms="http://purl.org/dc/terms/" xmlns:xsi="http://www.w3.org/2001/XMLSchema-instance" xsi:type="dcterms:W3CDTF">2022-08-16T14:40:41Z</dcterms:modified>
  <cp:lastModifiedBy>user</cp:lastModifiedBy>
  <cp:revision>10</cp:revision>
</cp:coreProperties>
</file>