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640" firstSheet="2" activeTab="8"/>
  </bookViews>
  <sheets>
    <sheet name="Sheet1" sheetId="1" r:id="rId1"/>
    <sheet name="Sheet2" sheetId="2" r:id="rId2"/>
    <sheet name="Sheet3" sheetId="3" r:id="rId3"/>
    <sheet name="Sheet4" sheetId="4" r:id="rId4"/>
    <sheet name="Agnet and Broker" sheetId="5" r:id="rId5"/>
    <sheet name="NewCore" sheetId="6" r:id="rId6"/>
    <sheet name="Search" sheetId="7" r:id="rId7"/>
    <sheet name="NoAsyncBroker" sheetId="8" r:id="rId8"/>
    <sheet name="OneTimeRun" sheetId="10" r:id="rId9"/>
    <sheet name="Sheet8" sheetId="11" r:id="rId10"/>
  </sheets>
  <calcPr calcId="125725"/>
  <fileRecoveryPr repairLoad="1"/>
</workbook>
</file>

<file path=xl/calcChain.xml><?xml version="1.0" encoding="utf-8"?>
<calcChain xmlns="http://schemas.openxmlformats.org/spreadsheetml/2006/main">
  <c r="N25" i="10"/>
  <c r="I25"/>
  <c r="N24"/>
  <c r="I24"/>
  <c r="N23"/>
  <c r="I23"/>
  <c r="N21"/>
  <c r="N20"/>
  <c r="I20"/>
  <c r="I21"/>
  <c r="N19"/>
  <c r="I19"/>
  <c r="N18"/>
  <c r="I18"/>
  <c r="N16"/>
  <c r="I16"/>
  <c r="N42" i="8"/>
  <c r="N43"/>
  <c r="I42"/>
  <c r="N10" i="10"/>
  <c r="I10"/>
  <c r="N8"/>
  <c r="I8"/>
  <c r="N7"/>
  <c r="I7"/>
  <c r="N6"/>
  <c r="I6"/>
  <c r="N45" i="8"/>
  <c r="I45"/>
  <c r="E47"/>
  <c r="N44"/>
  <c r="I44"/>
  <c r="I43"/>
  <c r="N34"/>
  <c r="I34"/>
  <c r="I33"/>
  <c r="N75"/>
  <c r="N65"/>
  <c r="I65"/>
  <c r="N56"/>
  <c r="I56"/>
  <c r="N21"/>
  <c r="N32"/>
  <c r="N33"/>
  <c r="I32"/>
  <c r="N22"/>
  <c r="I22"/>
  <c r="I21"/>
  <c r="N9"/>
  <c r="I9"/>
  <c r="N8"/>
  <c r="I8"/>
  <c r="V24" i="6"/>
  <c r="Q24"/>
  <c r="V18"/>
  <c r="Q18"/>
  <c r="V11"/>
  <c r="Q12"/>
  <c r="Q11"/>
  <c r="K15" i="7"/>
  <c r="F15"/>
  <c r="K14"/>
  <c r="F14"/>
  <c r="K13"/>
  <c r="F13"/>
  <c r="Q6" i="6"/>
  <c r="Q38"/>
  <c r="Q37"/>
  <c r="Q32"/>
  <c r="Q31"/>
  <c r="Q5"/>
  <c r="H28"/>
  <c r="H27"/>
  <c r="H22"/>
  <c r="H5"/>
  <c r="H21"/>
  <c r="H16"/>
  <c r="H11"/>
  <c r="M42" i="5"/>
  <c r="M39"/>
  <c r="M29"/>
  <c r="M28"/>
  <c r="M27"/>
  <c r="M25"/>
  <c r="M21"/>
  <c r="F7" i="3"/>
  <c r="F6"/>
  <c r="C7" i="5"/>
  <c r="M14"/>
  <c r="M13"/>
  <c r="M7"/>
  <c r="M11"/>
  <c r="M15"/>
  <c r="C28"/>
  <c r="C29"/>
  <c r="C27"/>
  <c r="C26"/>
  <c r="C16"/>
  <c r="C35"/>
  <c r="C36"/>
  <c r="C37"/>
  <c r="C38"/>
  <c r="C39"/>
  <c r="C8"/>
  <c r="C9"/>
  <c r="C10"/>
  <c r="C11"/>
  <c r="C12"/>
  <c r="C13"/>
  <c r="C14"/>
  <c r="C15"/>
  <c r="L23" i="3"/>
  <c r="L21"/>
  <c r="L19"/>
  <c r="L17"/>
  <c r="L15"/>
  <c r="L14"/>
  <c r="L13"/>
  <c r="L12"/>
  <c r="E17"/>
  <c r="E33"/>
  <c r="E22"/>
  <c r="E28"/>
  <c r="E39"/>
  <c r="E7"/>
  <c r="E6"/>
  <c r="E12"/>
  <c r="F41" i="2"/>
  <c r="F40"/>
  <c r="E41"/>
  <c r="E49"/>
  <c r="E40"/>
  <c r="M49"/>
  <c r="N49"/>
  <c r="M50"/>
  <c r="N50"/>
  <c r="F49"/>
  <c r="E50"/>
  <c r="F50"/>
  <c r="N48"/>
  <c r="M48"/>
  <c r="E48"/>
  <c r="F48"/>
  <c r="N47"/>
  <c r="M47"/>
  <c r="E47"/>
  <c r="F47"/>
  <c r="N46"/>
  <c r="F46"/>
  <c r="M40"/>
  <c r="N40"/>
  <c r="M41"/>
  <c r="N41"/>
  <c r="N39"/>
  <c r="M39"/>
  <c r="N38"/>
  <c r="M38"/>
  <c r="N37"/>
  <c r="E39"/>
  <c r="F39"/>
  <c r="E38"/>
  <c r="F38"/>
  <c r="F37"/>
  <c r="E31"/>
  <c r="F31"/>
  <c r="E32"/>
  <c r="F32"/>
  <c r="E30"/>
  <c r="F30"/>
  <c r="E29"/>
  <c r="F29"/>
  <c r="F28"/>
  <c r="M31"/>
  <c r="N31"/>
  <c r="M32"/>
  <c r="N32"/>
  <c r="M30"/>
  <c r="N30"/>
  <c r="M29"/>
  <c r="N29"/>
  <c r="N28"/>
  <c r="E21"/>
  <c r="F21"/>
  <c r="E22"/>
  <c r="F22"/>
  <c r="E20"/>
  <c r="F20"/>
  <c r="E19"/>
  <c r="F19"/>
  <c r="E18"/>
  <c r="F18"/>
  <c r="M21"/>
  <c r="N21"/>
  <c r="M22"/>
  <c r="N22"/>
  <c r="M20"/>
  <c r="N20"/>
  <c r="M19"/>
  <c r="N19"/>
  <c r="N18"/>
  <c r="E7"/>
  <c r="E8"/>
  <c r="F8"/>
  <c r="E9"/>
  <c r="M7"/>
  <c r="M8"/>
  <c r="N8"/>
  <c r="M9"/>
  <c r="N9"/>
  <c r="M10"/>
  <c r="N10"/>
  <c r="N7"/>
  <c r="M6"/>
  <c r="N6"/>
  <c r="F9"/>
  <c r="E10"/>
  <c r="F10"/>
  <c r="F7"/>
  <c r="E6"/>
  <c r="F6"/>
  <c r="N49" i="1"/>
  <c r="O49"/>
  <c r="N48"/>
  <c r="O48"/>
  <c r="N47"/>
  <c r="O47"/>
  <c r="N46"/>
  <c r="O46"/>
  <c r="N40"/>
  <c r="O40"/>
  <c r="N39"/>
  <c r="O39"/>
  <c r="N38"/>
  <c r="O38"/>
  <c r="N37"/>
  <c r="O37"/>
  <c r="N29"/>
  <c r="O29"/>
  <c r="N28"/>
  <c r="O28"/>
  <c r="N27"/>
  <c r="O27"/>
  <c r="N26"/>
  <c r="O26"/>
  <c r="N18"/>
  <c r="O18"/>
  <c r="N17"/>
  <c r="O17"/>
  <c r="N16"/>
  <c r="O16"/>
  <c r="N15"/>
  <c r="O15"/>
  <c r="N5"/>
  <c r="N6"/>
  <c r="O6"/>
  <c r="N7"/>
  <c r="O7"/>
  <c r="N4"/>
  <c r="O4"/>
  <c r="F5"/>
  <c r="F6"/>
  <c r="F7"/>
  <c r="E4"/>
  <c r="F4"/>
  <c r="O5"/>
  <c r="E8"/>
  <c r="F8"/>
  <c r="E5"/>
  <c r="E6"/>
  <c r="E7"/>
  <c r="N26" i="10" l="1"/>
  <c r="I26"/>
</calcChain>
</file>

<file path=xl/sharedStrings.xml><?xml version="1.0" encoding="utf-8"?>
<sst xmlns="http://schemas.openxmlformats.org/spreadsheetml/2006/main" count="527" uniqueCount="136">
  <si>
    <t>Loading</t>
  </si>
  <si>
    <t>Cache</t>
  </si>
  <si>
    <t>Production</t>
  </si>
  <si>
    <t xml:space="preserve">Total </t>
  </si>
  <si>
    <t>Time taken in milliseconds</t>
  </si>
  <si>
    <t>Users</t>
  </si>
  <si>
    <t>Time / Users</t>
  </si>
  <si>
    <t>errors:</t>
  </si>
  <si>
    <t>Test Case 2: Postgress MaxConnections 1000 with dlock</t>
  </si>
  <si>
    <t>Test Case 1: PostgreSQL with dlock</t>
  </si>
  <si>
    <t>max prod:</t>
  </si>
  <si>
    <t>Test Case 3: Postgress MaxConnections 1000 with NO dlock</t>
  </si>
  <si>
    <t>Test Case 4: Postgress MaxConnections 150 Bugffer 128MB with dlock</t>
  </si>
  <si>
    <t>Test Case 5: Postgress MaxConnections 150 Bugffer 128MB with dlock No write results to cache</t>
  </si>
  <si>
    <r>
      <t>JMeter is on the</t>
    </r>
    <r>
      <rPr>
        <b/>
        <sz val="11"/>
        <color theme="1"/>
        <rFont val="Calibri"/>
        <family val="2"/>
        <charset val="204"/>
        <scheme val="minor"/>
      </rPr>
      <t xml:space="preserve"> different server </t>
    </r>
    <r>
      <rPr>
        <sz val="11"/>
        <color theme="1"/>
        <rFont val="Calibri"/>
        <family val="2"/>
        <scheme val="minor"/>
      </rPr>
      <t>as Information Portal</t>
    </r>
  </si>
  <si>
    <r>
      <t xml:space="preserve">JMeter is on the </t>
    </r>
    <r>
      <rPr>
        <b/>
        <sz val="11"/>
        <color theme="1"/>
        <rFont val="Calibri"/>
        <family val="2"/>
        <charset val="204"/>
        <scheme val="minor"/>
      </rPr>
      <t xml:space="preserve">same server </t>
    </r>
    <r>
      <rPr>
        <sz val="11"/>
        <color theme="1"/>
        <rFont val="Calibri"/>
        <family val="2"/>
        <scheme val="minor"/>
      </rPr>
      <t>as Information Portal</t>
    </r>
  </si>
  <si>
    <t>Build 4.2.2.1882</t>
  </si>
  <si>
    <t>Errors: 0%</t>
  </si>
  <si>
    <t>Samples: 1355</t>
  </si>
  <si>
    <t>Samples (for 50 users)</t>
  </si>
  <si>
    <t>Disable Quest License ()</t>
  </si>
  <si>
    <t>Disable Django Templates and Quest License</t>
  </si>
  <si>
    <t>Install Django 1.3 and enable templates cache (quest licence and templates are disabled)</t>
  </si>
  <si>
    <r>
      <t xml:space="preserve">Install Django 1.3 and enable templates cache (quest licence is disabled and </t>
    </r>
    <r>
      <rPr>
        <b/>
        <sz val="11"/>
        <color theme="1"/>
        <rFont val="Calibri"/>
        <family val="2"/>
        <charset val="204"/>
        <scheme val="minor"/>
      </rPr>
      <t>templates are enabled</t>
    </r>
  </si>
  <si>
    <t>Django 1.3 QL is disabled</t>
  </si>
  <si>
    <t>10 databases</t>
  </si>
  <si>
    <t>1 database</t>
  </si>
  <si>
    <t>Single report 50 users</t>
  </si>
  <si>
    <t xml:space="preserve">Errors: </t>
  </si>
  <si>
    <t>4 Apaches 10 databases</t>
  </si>
  <si>
    <t>4 Apaches 1 database</t>
  </si>
  <si>
    <t>4 Apaches 50 databases</t>
  </si>
  <si>
    <t>50 databases</t>
  </si>
  <si>
    <t>4 App 10 db</t>
  </si>
  <si>
    <t>4 App 50 db</t>
  </si>
  <si>
    <t>1 App 10 db</t>
  </si>
  <si>
    <t>1 App 50 db</t>
  </si>
  <si>
    <t>4 App 50 db 128 th in ch</t>
  </si>
  <si>
    <t>1 App 50 db 128 in ch MAxRequest = 1</t>
  </si>
  <si>
    <t>with static proccessed by proxy</t>
  </si>
  <si>
    <t>1 App 50 db 4 listener &amp; virt dir</t>
  </si>
  <si>
    <t>Test Case 6: 3 reports (From SharePoint settings - All Reports, Site Permissions, User Permissions), Site Collection Administrator</t>
  </si>
  <si>
    <t>233 samples</t>
  </si>
  <si>
    <t>All Reports</t>
  </si>
  <si>
    <t>User Perm</t>
  </si>
  <si>
    <t>Site Perm</t>
  </si>
  <si>
    <t>1 User</t>
  </si>
  <si>
    <t>1 Apache, 1 cache db</t>
  </si>
  <si>
    <t>Broker Site Permission Report</t>
  </si>
  <si>
    <t>Avg</t>
  </si>
  <si>
    <t>Min</t>
  </si>
  <si>
    <t>Samples</t>
  </si>
  <si>
    <t>Single Production Site and Database</t>
  </si>
  <si>
    <t>Max</t>
  </si>
  <si>
    <t>50 production databases</t>
  </si>
  <si>
    <t>Cherrypy 128 threads</t>
  </si>
  <si>
    <t>5% errors socket timout (200 sec)</t>
  </si>
  <si>
    <t>Reqs / sec</t>
  </si>
  <si>
    <t>18% errors</t>
  </si>
  <si>
    <t>Agent (no logs 128 threads)</t>
  </si>
  <si>
    <t>No logging:</t>
  </si>
  <si>
    <t>0.27% errors request timeout</t>
  </si>
  <si>
    <t>0,20%</t>
  </si>
  <si>
    <t>0,19% request timeout</t>
  </si>
  <si>
    <t>4 Agents + Apache as load balancer (500 threads and keepalive = on)</t>
  </si>
  <si>
    <t>8 Agents + Apache as load balancer (500 threads and keepalive = on)</t>
  </si>
  <si>
    <t>0,62% request timeout</t>
  </si>
  <si>
    <t>0.29% errors request timeout</t>
  </si>
  <si>
    <t>Via Broker:</t>
  </si>
  <si>
    <t>Prod</t>
  </si>
  <si>
    <t>Total</t>
  </si>
  <si>
    <t>1 report 4 Apaches 4 Abrokers</t>
  </si>
  <si>
    <t>Cache 2</t>
  </si>
  <si>
    <t>State</t>
  </si>
  <si>
    <t>1 report 8 Apaches 4 Abrokers</t>
  </si>
  <si>
    <t>1 report 16 Apaches 4 Abrokers</t>
  </si>
  <si>
    <t>1 report 1 Apaches 4 Abrokers</t>
  </si>
  <si>
    <t>50 reports 16 apaches 4 agent, brokers and asyncbrokers</t>
  </si>
  <si>
    <t>New build 8 Apaches 4 other services</t>
  </si>
  <si>
    <t>Embedded disabled</t>
  </si>
  <si>
    <t>Single Report</t>
  </si>
  <si>
    <t>0.31% of errors</t>
  </si>
  <si>
    <t>Single Report with Embedded resources</t>
  </si>
  <si>
    <t>Socket Errors start after these sample</t>
  </si>
  <si>
    <t>Searching</t>
  </si>
  <si>
    <t>Build 4.2.2.2002</t>
  </si>
  <si>
    <t>1 Apache, 1 other services</t>
  </si>
  <si>
    <t>50 users try to open his All Reports from SharEPoint site settings</t>
  </si>
  <si>
    <t>&gt; 200 sec</t>
  </si>
  <si>
    <t>~60 sec</t>
  </si>
  <si>
    <t>8 apaches 4 others</t>
  </si>
  <si>
    <t>Prod Max</t>
  </si>
  <si>
    <t>Search Max</t>
  </si>
  <si>
    <t>Loading Max</t>
  </si>
  <si>
    <t>Total Max</t>
  </si>
  <si>
    <t>Agent: Cannot read data from content database</t>
  </si>
  <si>
    <t>Hang !!! And restored after 5 minutes</t>
  </si>
  <si>
    <t>8 Apaches 1 other services</t>
  </si>
  <si>
    <t>L Max</t>
  </si>
  <si>
    <t>C Max</t>
  </si>
  <si>
    <t>P Max</t>
  </si>
  <si>
    <t xml:space="preserve">8 Apaches 0 other services 5 sec sleep interval </t>
  </si>
  <si>
    <t xml:space="preserve">16 Apaches 0 other services 5 sec sleep interval </t>
  </si>
  <si>
    <t>Build  4.2.2.2013</t>
  </si>
  <si>
    <t xml:space="preserve">8 Apaches 0 other services 1 sec sleep interval </t>
  </si>
  <si>
    <t>No Async Broker</t>
  </si>
  <si>
    <t>Build 2028</t>
  </si>
  <si>
    <t xml:space="preserve">Customizations: 5 threads in Broker and Agent, Cache for SQLalchemy, pool_size = 100, pool_timeout=300 </t>
  </si>
  <si>
    <t>Every user see its own report</t>
  </si>
  <si>
    <t>Opened reports</t>
  </si>
  <si>
    <t xml:space="preserve">Customizations: 10 threads in Broker and Agent, Cache for SQLalchemy, pool_size = 100, pool_timeout=300 </t>
  </si>
  <si>
    <t xml:space="preserve">Customizations: 64 threads in Broker and Agent, Cache for SQLalchemy, pool_size = 200, pool_timeout=300 </t>
  </si>
  <si>
    <t>Errors !!!</t>
  </si>
  <si>
    <t xml:space="preserve">Customizations: 20 threads in Broker and Agent, Cache for SQLalchemy, pool_size = 200, pool_timeout=300 </t>
  </si>
  <si>
    <t xml:space="preserve">Customizations: 10 threads in Broker and Agent, Cache for SQLalchemy, pool_size = 200, pool_timeout=300 </t>
  </si>
  <si>
    <t xml:space="preserve">1 Apaches 0 other services 1 sec sleep interval </t>
  </si>
  <si>
    <t>Apaches</t>
  </si>
  <si>
    <t>10*20</t>
  </si>
  <si>
    <t>Memory: 200 * 15 + 8 * 70 + 10 * 5 + 150 + 50</t>
  </si>
  <si>
    <t>Total Report Views</t>
  </si>
  <si>
    <t>Unique Users (=threads)</t>
  </si>
  <si>
    <t xml:space="preserve">Unique reports </t>
  </si>
  <si>
    <t>Avg Time</t>
  </si>
  <si>
    <t>Max Time</t>
  </si>
  <si>
    <t>Memory Usage</t>
  </si>
  <si>
    <t>11 sec</t>
  </si>
  <si>
    <t>65 sec</t>
  </si>
  <si>
    <t>75 sec</t>
  </si>
  <si>
    <t>550 sec</t>
  </si>
  <si>
    <t>4 GB</t>
  </si>
  <si>
    <t>1 GB</t>
  </si>
  <si>
    <t>Build 2042. 8 apaches</t>
  </si>
  <si>
    <t>One time report open</t>
  </si>
  <si>
    <t>4 agents and 4 brokers</t>
  </si>
  <si>
    <t>Continues</t>
  </si>
  <si>
    <t>One Time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</si>
</sst>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Total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3918</c:v>
                </c:pt>
                <c:pt idx="1">
                  <c:v>4676</c:v>
                </c:pt>
                <c:pt idx="2">
                  <c:v>7710</c:v>
                </c:pt>
                <c:pt idx="3">
                  <c:v>23134</c:v>
                </c:pt>
              </c:numCache>
            </c:numRef>
          </c:yVal>
        </c:ser>
        <c:ser>
          <c:idx val="1"/>
          <c:order val="1"/>
          <c:tx>
            <c:v>Cache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405</c:v>
                </c:pt>
                <c:pt idx="1">
                  <c:v>1147</c:v>
                </c:pt>
                <c:pt idx="2">
                  <c:v>2643</c:v>
                </c:pt>
                <c:pt idx="3">
                  <c:v>6357</c:v>
                </c:pt>
              </c:numCache>
            </c:numRef>
          </c:yVal>
        </c:ser>
        <c:ser>
          <c:idx val="2"/>
          <c:order val="2"/>
          <c:tx>
            <c:v>Production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3073</c:v>
                </c:pt>
                <c:pt idx="1">
                  <c:v>3440</c:v>
                </c:pt>
                <c:pt idx="2">
                  <c:v>4970</c:v>
                </c:pt>
                <c:pt idx="3">
                  <c:v>16688</c:v>
                </c:pt>
              </c:numCache>
            </c:numRef>
          </c:yVal>
        </c:ser>
        <c:axId val="62862848"/>
        <c:axId val="62864384"/>
      </c:scatterChart>
      <c:valAx>
        <c:axId val="62862848"/>
        <c:scaling>
          <c:orientation val="minMax"/>
        </c:scaling>
        <c:axPos val="b"/>
        <c:numFmt formatCode="General" sourceLinked="1"/>
        <c:tickLblPos val="nextTo"/>
        <c:crossAx val="62864384"/>
        <c:crosses val="autoZero"/>
        <c:crossBetween val="midCat"/>
      </c:valAx>
      <c:valAx>
        <c:axId val="62864384"/>
        <c:scaling>
          <c:orientation val="minMax"/>
        </c:scaling>
        <c:axPos val="l"/>
        <c:majorGridlines/>
        <c:numFmt formatCode="General" sourceLinked="1"/>
        <c:tickLblPos val="nextTo"/>
        <c:crossAx val="62862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'Agnet and Broker'!$B$6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'Agnet and Broker'!$A$7:$A$16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'Agnet and Broker'!$B$7:$B$16</c:f>
              <c:numCache>
                <c:formatCode>General</c:formatCode>
                <c:ptCount val="10"/>
                <c:pt idx="0">
                  <c:v>693</c:v>
                </c:pt>
                <c:pt idx="1">
                  <c:v>1158</c:v>
                </c:pt>
                <c:pt idx="2">
                  <c:v>2049</c:v>
                </c:pt>
                <c:pt idx="3">
                  <c:v>3614</c:v>
                </c:pt>
                <c:pt idx="4">
                  <c:v>9136</c:v>
                </c:pt>
                <c:pt idx="5">
                  <c:v>18169</c:v>
                </c:pt>
                <c:pt idx="6">
                  <c:v>34570</c:v>
                </c:pt>
                <c:pt idx="7">
                  <c:v>32697</c:v>
                </c:pt>
                <c:pt idx="8">
                  <c:v>79224</c:v>
                </c:pt>
                <c:pt idx="9">
                  <c:v>147174</c:v>
                </c:pt>
              </c:numCache>
            </c:numRef>
          </c:yVal>
        </c:ser>
        <c:axId val="62220928"/>
        <c:axId val="64123264"/>
      </c:scatterChart>
      <c:valAx>
        <c:axId val="62220928"/>
        <c:scaling>
          <c:orientation val="minMax"/>
        </c:scaling>
        <c:axPos val="b"/>
        <c:numFmt formatCode="General" sourceLinked="1"/>
        <c:tickLblPos val="nextTo"/>
        <c:crossAx val="64123264"/>
        <c:crosses val="autoZero"/>
        <c:crossBetween val="midCat"/>
      </c:valAx>
      <c:valAx>
        <c:axId val="64123264"/>
        <c:scaling>
          <c:orientation val="minMax"/>
        </c:scaling>
        <c:axPos val="l"/>
        <c:majorGridlines/>
        <c:numFmt formatCode="General" sourceLinked="1"/>
        <c:tickLblPos val="nextTo"/>
        <c:crossAx val="62220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95250</xdr:rowOff>
    </xdr:from>
    <xdr:to>
      <xdr:col>5</xdr:col>
      <xdr:colOff>895350</xdr:colOff>
      <xdr:row>25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2</xdr:row>
      <xdr:rowOff>66675</xdr:rowOff>
    </xdr:from>
    <xdr:to>
      <xdr:col>25</xdr:col>
      <xdr:colOff>238125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N49" sqref="N49"/>
    </sheetView>
  </sheetViews>
  <sheetFormatPr defaultRowHeight="15"/>
  <cols>
    <col min="1" max="1" width="13.28515625" customWidth="1"/>
    <col min="4" max="4" width="13.140625" customWidth="1"/>
    <col min="5" max="5" width="10.42578125" customWidth="1"/>
    <col min="6" max="6" width="15" customWidth="1"/>
  </cols>
  <sheetData>
    <row r="1" spans="1:15">
      <c r="A1" t="s">
        <v>4</v>
      </c>
      <c r="I1" t="s">
        <v>9</v>
      </c>
    </row>
    <row r="3" spans="1:1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J3" t="s">
        <v>5</v>
      </c>
      <c r="K3" t="s">
        <v>0</v>
      </c>
      <c r="L3" t="s">
        <v>1</v>
      </c>
      <c r="M3" t="s">
        <v>2</v>
      </c>
      <c r="N3" t="s">
        <v>3</v>
      </c>
      <c r="O3" t="s">
        <v>6</v>
      </c>
    </row>
    <row r="4" spans="1:15">
      <c r="A4">
        <v>1</v>
      </c>
      <c r="B4">
        <v>35</v>
      </c>
      <c r="C4">
        <v>405</v>
      </c>
      <c r="D4">
        <v>3073</v>
      </c>
      <c r="E4">
        <f>B4+C4+C4+D4</f>
        <v>3918</v>
      </c>
      <c r="F4">
        <f>E4/A4</f>
        <v>3918</v>
      </c>
      <c r="J4">
        <v>1</v>
      </c>
      <c r="K4">
        <v>149</v>
      </c>
      <c r="L4">
        <v>980</v>
      </c>
      <c r="M4">
        <v>2058</v>
      </c>
      <c r="N4">
        <f>K4+L4+L4+M4</f>
        <v>4167</v>
      </c>
      <c r="O4">
        <f>N4/J4</f>
        <v>4167</v>
      </c>
    </row>
    <row r="5" spans="1:15">
      <c r="A5">
        <v>10</v>
      </c>
      <c r="B5">
        <v>89</v>
      </c>
      <c r="C5">
        <v>1147</v>
      </c>
      <c r="D5">
        <v>3440</v>
      </c>
      <c r="E5">
        <f t="shared" ref="E5:E7" si="0">B5+C5+D5</f>
        <v>4676</v>
      </c>
      <c r="F5">
        <f t="shared" ref="F5:F7" si="1">E5/A5</f>
        <v>467.6</v>
      </c>
      <c r="J5">
        <v>10</v>
      </c>
      <c r="N5">
        <f t="shared" ref="N5:N7" si="2">K5+L5+L5+M5</f>
        <v>0</v>
      </c>
      <c r="O5">
        <f t="shared" ref="O5:O7" si="3">N5/J5</f>
        <v>0</v>
      </c>
    </row>
    <row r="6" spans="1:15">
      <c r="A6">
        <v>20</v>
      </c>
      <c r="B6">
        <v>97</v>
      </c>
      <c r="C6">
        <v>2643</v>
      </c>
      <c r="D6">
        <v>4970</v>
      </c>
      <c r="E6">
        <f t="shared" si="0"/>
        <v>7710</v>
      </c>
      <c r="F6">
        <f t="shared" si="1"/>
        <v>385.5</v>
      </c>
      <c r="J6">
        <v>20</v>
      </c>
      <c r="K6">
        <v>212</v>
      </c>
      <c r="L6">
        <v>2900</v>
      </c>
      <c r="M6">
        <v>1870</v>
      </c>
      <c r="N6">
        <f t="shared" si="2"/>
        <v>7882</v>
      </c>
      <c r="O6">
        <f t="shared" si="3"/>
        <v>394.1</v>
      </c>
    </row>
    <row r="7" spans="1:15">
      <c r="A7">
        <v>50</v>
      </c>
      <c r="B7">
        <v>89</v>
      </c>
      <c r="C7">
        <v>6357</v>
      </c>
      <c r="D7">
        <v>16688</v>
      </c>
      <c r="E7">
        <f t="shared" si="0"/>
        <v>23134</v>
      </c>
      <c r="F7">
        <f t="shared" si="1"/>
        <v>462.68</v>
      </c>
      <c r="J7">
        <v>50</v>
      </c>
      <c r="K7">
        <v>224</v>
      </c>
      <c r="L7">
        <v>5400</v>
      </c>
      <c r="M7">
        <v>10337</v>
      </c>
      <c r="N7">
        <f t="shared" si="2"/>
        <v>21361</v>
      </c>
      <c r="O7">
        <f t="shared" si="3"/>
        <v>427.22</v>
      </c>
    </row>
    <row r="8" spans="1:15">
      <c r="A8">
        <v>128</v>
      </c>
      <c r="E8">
        <f>F7*A8</f>
        <v>59223.040000000001</v>
      </c>
      <c r="F8">
        <f t="shared" ref="F8" si="4">E8/A8</f>
        <v>462.68</v>
      </c>
    </row>
    <row r="9" spans="1:15">
      <c r="I9" t="s">
        <v>7</v>
      </c>
      <c r="M9" s="1">
        <v>4.5199999999999997E-2</v>
      </c>
    </row>
    <row r="12" spans="1:15">
      <c r="I12" t="s">
        <v>8</v>
      </c>
    </row>
    <row r="14" spans="1:15">
      <c r="J14" t="s">
        <v>5</v>
      </c>
      <c r="K14" t="s">
        <v>0</v>
      </c>
      <c r="L14" t="s">
        <v>1</v>
      </c>
      <c r="M14" t="s">
        <v>2</v>
      </c>
      <c r="N14" t="s">
        <v>3</v>
      </c>
      <c r="O14" t="s">
        <v>6</v>
      </c>
    </row>
    <row r="15" spans="1:15">
      <c r="A15">
        <v>1</v>
      </c>
      <c r="B15">
        <v>45</v>
      </c>
      <c r="J15">
        <v>1</v>
      </c>
      <c r="N15">
        <f>K15+L15+L15+M15</f>
        <v>0</v>
      </c>
      <c r="O15">
        <f>N15/J15</f>
        <v>0</v>
      </c>
    </row>
    <row r="16" spans="1:15">
      <c r="A16">
        <v>3</v>
      </c>
      <c r="B16">
        <v>56</v>
      </c>
      <c r="J16">
        <v>10</v>
      </c>
      <c r="N16">
        <f t="shared" ref="N16:N18" si="5">K16+L16+L16+M16</f>
        <v>0</v>
      </c>
      <c r="O16">
        <f t="shared" ref="O16:O18" si="6">N16/J16</f>
        <v>0</v>
      </c>
    </row>
    <row r="17" spans="1:15">
      <c r="A17">
        <v>5</v>
      </c>
      <c r="B17">
        <v>78</v>
      </c>
      <c r="J17">
        <v>20</v>
      </c>
      <c r="N17">
        <f t="shared" si="5"/>
        <v>0</v>
      </c>
      <c r="O17">
        <f t="shared" si="6"/>
        <v>0</v>
      </c>
    </row>
    <row r="18" spans="1:15">
      <c r="A18">
        <v>4</v>
      </c>
      <c r="B18">
        <v>90</v>
      </c>
      <c r="J18">
        <v>50</v>
      </c>
      <c r="K18">
        <v>195</v>
      </c>
      <c r="L18">
        <v>5800</v>
      </c>
      <c r="M18">
        <v>10391</v>
      </c>
      <c r="N18">
        <f t="shared" si="5"/>
        <v>22186</v>
      </c>
      <c r="O18">
        <f t="shared" si="6"/>
        <v>443.72</v>
      </c>
    </row>
    <row r="20" spans="1:15">
      <c r="I20" t="s">
        <v>7</v>
      </c>
      <c r="M20" s="1">
        <v>1.5900000000000001E-2</v>
      </c>
    </row>
    <row r="21" spans="1:15">
      <c r="I21" t="s">
        <v>10</v>
      </c>
      <c r="J21">
        <v>200000</v>
      </c>
    </row>
    <row r="23" spans="1:15">
      <c r="I23" t="s">
        <v>11</v>
      </c>
    </row>
    <row r="25" spans="1:15">
      <c r="J25" t="s">
        <v>5</v>
      </c>
      <c r="K25" t="s">
        <v>0</v>
      </c>
      <c r="L25" t="s">
        <v>1</v>
      </c>
      <c r="M25" t="s">
        <v>2</v>
      </c>
      <c r="N25" t="s">
        <v>3</v>
      </c>
      <c r="O25" t="s">
        <v>6</v>
      </c>
    </row>
    <row r="26" spans="1:15">
      <c r="J26">
        <v>1</v>
      </c>
      <c r="N26">
        <f>K26+L26+L26+M26</f>
        <v>0</v>
      </c>
      <c r="O26">
        <f>N26/J26</f>
        <v>0</v>
      </c>
    </row>
    <row r="27" spans="1:15">
      <c r="J27">
        <v>10</v>
      </c>
      <c r="N27">
        <f t="shared" ref="N27:N29" si="7">K27+L27+L27+M27</f>
        <v>0</v>
      </c>
      <c r="O27">
        <f t="shared" ref="O27:O29" si="8">N27/J27</f>
        <v>0</v>
      </c>
    </row>
    <row r="28" spans="1:15">
      <c r="J28">
        <v>20</v>
      </c>
      <c r="N28">
        <f t="shared" si="7"/>
        <v>0</v>
      </c>
      <c r="O28">
        <f t="shared" si="8"/>
        <v>0</v>
      </c>
    </row>
    <row r="29" spans="1:15">
      <c r="J29">
        <v>50</v>
      </c>
      <c r="K29">
        <v>308</v>
      </c>
      <c r="L29">
        <v>7100</v>
      </c>
      <c r="M29">
        <v>2059</v>
      </c>
      <c r="N29">
        <f t="shared" si="7"/>
        <v>16567</v>
      </c>
      <c r="O29">
        <f t="shared" si="8"/>
        <v>331.34</v>
      </c>
    </row>
    <row r="31" spans="1:15">
      <c r="I31" t="s">
        <v>7</v>
      </c>
      <c r="M31" s="1">
        <v>0</v>
      </c>
    </row>
    <row r="32" spans="1:15">
      <c r="I32" t="s">
        <v>10</v>
      </c>
      <c r="J32">
        <v>93000</v>
      </c>
    </row>
    <row r="34" spans="9:15">
      <c r="I34" t="s">
        <v>12</v>
      </c>
    </row>
    <row r="36" spans="9:15">
      <c r="J36" t="s">
        <v>5</v>
      </c>
      <c r="K36" t="s">
        <v>0</v>
      </c>
      <c r="L36" t="s">
        <v>1</v>
      </c>
      <c r="M36" t="s">
        <v>2</v>
      </c>
      <c r="N36" t="s">
        <v>3</v>
      </c>
      <c r="O36" t="s">
        <v>6</v>
      </c>
    </row>
    <row r="37" spans="9:15">
      <c r="J37">
        <v>1</v>
      </c>
      <c r="N37">
        <f>K37+L37+L37+M37</f>
        <v>0</v>
      </c>
      <c r="O37">
        <f>N37/J37</f>
        <v>0</v>
      </c>
    </row>
    <row r="38" spans="9:15">
      <c r="J38">
        <v>10</v>
      </c>
      <c r="N38">
        <f t="shared" ref="N38:N40" si="9">K38+L38+L38+M38</f>
        <v>0</v>
      </c>
      <c r="O38">
        <f t="shared" ref="O38:O40" si="10">N38/J38</f>
        <v>0</v>
      </c>
    </row>
    <row r="39" spans="9:15">
      <c r="J39">
        <v>20</v>
      </c>
      <c r="N39">
        <f t="shared" si="9"/>
        <v>0</v>
      </c>
      <c r="O39">
        <f t="shared" si="10"/>
        <v>0</v>
      </c>
    </row>
    <row r="40" spans="9:15">
      <c r="J40">
        <v>50</v>
      </c>
      <c r="K40">
        <v>300</v>
      </c>
      <c r="L40">
        <v>6400</v>
      </c>
      <c r="M40">
        <v>8930</v>
      </c>
      <c r="N40">
        <f t="shared" si="9"/>
        <v>22030</v>
      </c>
      <c r="O40">
        <f t="shared" si="10"/>
        <v>440.6</v>
      </c>
    </row>
    <row r="43" spans="9:15">
      <c r="I43" t="s">
        <v>13</v>
      </c>
    </row>
    <row r="45" spans="9:15">
      <c r="J45" t="s">
        <v>5</v>
      </c>
      <c r="K45" t="s">
        <v>0</v>
      </c>
      <c r="L45" t="s">
        <v>1</v>
      </c>
      <c r="M45" t="s">
        <v>2</v>
      </c>
      <c r="N45" t="s">
        <v>3</v>
      </c>
      <c r="O45" t="s">
        <v>6</v>
      </c>
    </row>
    <row r="46" spans="9:15">
      <c r="J46">
        <v>1</v>
      </c>
      <c r="N46">
        <f>K46+L46+L46+M46</f>
        <v>0</v>
      </c>
      <c r="O46">
        <f>N46/J46</f>
        <v>0</v>
      </c>
    </row>
    <row r="47" spans="9:15">
      <c r="J47">
        <v>10</v>
      </c>
      <c r="N47">
        <f t="shared" ref="N47:N49" si="11">K47+L47+L47+M47</f>
        <v>0</v>
      </c>
      <c r="O47">
        <f t="shared" ref="O47:O49" si="12">N47/J47</f>
        <v>0</v>
      </c>
    </row>
    <row r="48" spans="9:15">
      <c r="J48">
        <v>20</v>
      </c>
      <c r="N48">
        <f t="shared" si="11"/>
        <v>0</v>
      </c>
      <c r="O48">
        <f t="shared" si="12"/>
        <v>0</v>
      </c>
    </row>
    <row r="49" spans="10:15">
      <c r="J49">
        <v>50</v>
      </c>
      <c r="K49">
        <v>273</v>
      </c>
      <c r="L49">
        <v>4350</v>
      </c>
      <c r="M49">
        <v>5809</v>
      </c>
      <c r="N49">
        <f t="shared" si="11"/>
        <v>14782</v>
      </c>
      <c r="O49">
        <f t="shared" si="12"/>
        <v>295.64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"/>
  <sheetViews>
    <sheetView topLeftCell="A25" workbookViewId="0">
      <selection activeCell="I5" sqref="I5:N12"/>
    </sheetView>
  </sheetViews>
  <sheetFormatPr defaultRowHeight="15"/>
  <cols>
    <col min="4" max="4" width="10.7109375" customWidth="1"/>
    <col min="6" max="6" width="13.7109375" customWidth="1"/>
  </cols>
  <sheetData>
    <row r="1" spans="1:14">
      <c r="A1" t="s">
        <v>16</v>
      </c>
    </row>
    <row r="2" spans="1:14">
      <c r="A2" t="s">
        <v>15</v>
      </c>
      <c r="I2" t="s">
        <v>14</v>
      </c>
    </row>
    <row r="3" spans="1:14">
      <c r="A3" t="s">
        <v>4</v>
      </c>
    </row>
    <row r="5" spans="1:14">
      <c r="A5" t="s">
        <v>5</v>
      </c>
      <c r="B5" t="s">
        <v>0</v>
      </c>
      <c r="C5" t="s">
        <v>1</v>
      </c>
      <c r="D5" t="s">
        <v>2</v>
      </c>
      <c r="E5" t="s">
        <v>3</v>
      </c>
      <c r="F5" t="s">
        <v>6</v>
      </c>
      <c r="I5" t="s">
        <v>5</v>
      </c>
      <c r="J5" t="s">
        <v>0</v>
      </c>
      <c r="K5" t="s">
        <v>1</v>
      </c>
      <c r="L5" t="s">
        <v>2</v>
      </c>
      <c r="M5" t="s">
        <v>3</v>
      </c>
      <c r="N5" t="s">
        <v>6</v>
      </c>
    </row>
    <row r="6" spans="1:14">
      <c r="A6">
        <v>1</v>
      </c>
      <c r="B6">
        <v>93</v>
      </c>
      <c r="C6">
        <v>910</v>
      </c>
      <c r="D6">
        <v>2094</v>
      </c>
      <c r="E6">
        <f>B6+C6+C6+D6</f>
        <v>4007</v>
      </c>
      <c r="F6">
        <f>E6/A6</f>
        <v>4007</v>
      </c>
      <c r="I6">
        <v>1</v>
      </c>
      <c r="J6">
        <v>140</v>
      </c>
      <c r="K6">
        <v>430</v>
      </c>
      <c r="L6">
        <v>3100</v>
      </c>
      <c r="M6">
        <f>J6+K6+K6+L6</f>
        <v>4100</v>
      </c>
      <c r="N6">
        <f>M6/I6</f>
        <v>4100</v>
      </c>
    </row>
    <row r="7" spans="1:14">
      <c r="A7">
        <v>10</v>
      </c>
      <c r="E7">
        <f t="shared" ref="E7:E9" si="0">B7+C7+C7+D7</f>
        <v>0</v>
      </c>
      <c r="F7">
        <f t="shared" ref="F7:F10" si="1">E7/A7</f>
        <v>0</v>
      </c>
      <c r="I7">
        <v>10</v>
      </c>
      <c r="M7">
        <f t="shared" ref="M7:M9" si="2">J7+K7+K7+L7</f>
        <v>0</v>
      </c>
      <c r="N7">
        <f t="shared" ref="N7:N10" si="3">M7/I7</f>
        <v>0</v>
      </c>
    </row>
    <row r="8" spans="1:14">
      <c r="A8">
        <v>20</v>
      </c>
      <c r="E8">
        <f t="shared" si="0"/>
        <v>0</v>
      </c>
      <c r="F8">
        <f t="shared" si="1"/>
        <v>0</v>
      </c>
      <c r="I8">
        <v>20</v>
      </c>
      <c r="M8">
        <f t="shared" si="2"/>
        <v>0</v>
      </c>
      <c r="N8">
        <f t="shared" si="3"/>
        <v>0</v>
      </c>
    </row>
    <row r="9" spans="1:14">
      <c r="A9">
        <v>50</v>
      </c>
      <c r="B9">
        <v>106</v>
      </c>
      <c r="C9">
        <v>6150</v>
      </c>
      <c r="D9">
        <v>12515</v>
      </c>
      <c r="E9">
        <f t="shared" si="0"/>
        <v>24921</v>
      </c>
      <c r="F9">
        <f t="shared" si="1"/>
        <v>498.42</v>
      </c>
      <c r="I9">
        <v>50</v>
      </c>
      <c r="J9">
        <v>197</v>
      </c>
      <c r="K9">
        <v>5750</v>
      </c>
      <c r="L9">
        <v>12567</v>
      </c>
      <c r="M9">
        <f t="shared" si="2"/>
        <v>24264</v>
      </c>
      <c r="N9">
        <f t="shared" si="3"/>
        <v>485.28</v>
      </c>
    </row>
    <row r="10" spans="1:14">
      <c r="A10">
        <v>128</v>
      </c>
      <c r="E10">
        <f>F9*A10</f>
        <v>63797.760000000002</v>
      </c>
      <c r="F10">
        <f t="shared" si="1"/>
        <v>498.42</v>
      </c>
      <c r="I10">
        <v>128</v>
      </c>
      <c r="M10">
        <f>N9*I10</f>
        <v>62115.839999999997</v>
      </c>
      <c r="N10">
        <f t="shared" si="3"/>
        <v>485.28</v>
      </c>
    </row>
    <row r="12" spans="1:14">
      <c r="A12" t="s">
        <v>17</v>
      </c>
      <c r="C12" t="s">
        <v>19</v>
      </c>
      <c r="F12">
        <v>1354</v>
      </c>
      <c r="I12" t="s">
        <v>17</v>
      </c>
      <c r="K12" t="s">
        <v>18</v>
      </c>
    </row>
    <row r="15" spans="1:14">
      <c r="A15" t="s">
        <v>20</v>
      </c>
    </row>
    <row r="17" spans="1:14">
      <c r="A17" t="s">
        <v>5</v>
      </c>
      <c r="B17" t="s">
        <v>0</v>
      </c>
      <c r="C17" t="s">
        <v>1</v>
      </c>
      <c r="D17" t="s">
        <v>2</v>
      </c>
      <c r="E17" t="s">
        <v>3</v>
      </c>
      <c r="F17" t="s">
        <v>6</v>
      </c>
      <c r="I17" t="s">
        <v>5</v>
      </c>
      <c r="J17" t="s">
        <v>0</v>
      </c>
      <c r="K17" t="s">
        <v>1</v>
      </c>
      <c r="L17" t="s">
        <v>2</v>
      </c>
      <c r="M17" t="s">
        <v>3</v>
      </c>
      <c r="N17" t="s">
        <v>6</v>
      </c>
    </row>
    <row r="18" spans="1:14">
      <c r="A18">
        <v>1</v>
      </c>
      <c r="E18">
        <f>B18+C18+C18+D18</f>
        <v>0</v>
      </c>
      <c r="F18">
        <f>E18/A18</f>
        <v>0</v>
      </c>
      <c r="I18">
        <v>1</v>
      </c>
      <c r="N18">
        <f>M18/I18</f>
        <v>0</v>
      </c>
    </row>
    <row r="19" spans="1:14">
      <c r="A19">
        <v>10</v>
      </c>
      <c r="E19">
        <f t="shared" ref="E19:E21" si="4">B19+C19+C19+D19</f>
        <v>0</v>
      </c>
      <c r="F19">
        <f t="shared" ref="F19:F22" si="5">E19/A19</f>
        <v>0</v>
      </c>
      <c r="I19">
        <v>10</v>
      </c>
      <c r="M19">
        <f t="shared" ref="M19:M21" si="6">J19+K19+K19+L19</f>
        <v>0</v>
      </c>
      <c r="N19">
        <f t="shared" ref="N19:N22" si="7">M19/I19</f>
        <v>0</v>
      </c>
    </row>
    <row r="20" spans="1:14">
      <c r="A20">
        <v>20</v>
      </c>
      <c r="E20">
        <f t="shared" si="4"/>
        <v>0</v>
      </c>
      <c r="F20">
        <f t="shared" si="5"/>
        <v>0</v>
      </c>
      <c r="I20">
        <v>20</v>
      </c>
      <c r="M20">
        <f t="shared" si="6"/>
        <v>0</v>
      </c>
      <c r="N20">
        <f t="shared" si="7"/>
        <v>0</v>
      </c>
    </row>
    <row r="21" spans="1:14">
      <c r="A21">
        <v>50</v>
      </c>
      <c r="B21">
        <v>106</v>
      </c>
      <c r="C21">
        <v>5600</v>
      </c>
      <c r="D21">
        <v>12191</v>
      </c>
      <c r="E21">
        <f t="shared" si="4"/>
        <v>23497</v>
      </c>
      <c r="F21">
        <f t="shared" si="5"/>
        <v>469.94</v>
      </c>
      <c r="I21">
        <v>50</v>
      </c>
      <c r="J21">
        <v>180</v>
      </c>
      <c r="K21">
        <v>5400</v>
      </c>
      <c r="L21">
        <v>12347</v>
      </c>
      <c r="M21">
        <f t="shared" si="6"/>
        <v>23327</v>
      </c>
      <c r="N21">
        <f t="shared" si="7"/>
        <v>466.54</v>
      </c>
    </row>
    <row r="22" spans="1:14">
      <c r="A22">
        <v>128</v>
      </c>
      <c r="E22">
        <f>F21*A22</f>
        <v>60152.32</v>
      </c>
      <c r="F22">
        <f t="shared" si="5"/>
        <v>469.94</v>
      </c>
      <c r="I22">
        <v>128</v>
      </c>
      <c r="M22">
        <f>N21*I22</f>
        <v>59717.120000000003</v>
      </c>
      <c r="N22">
        <f t="shared" si="7"/>
        <v>466.54</v>
      </c>
    </row>
    <row r="25" spans="1:14">
      <c r="A25" t="s">
        <v>21</v>
      </c>
    </row>
    <row r="27" spans="1:14">
      <c r="A27" t="s">
        <v>5</v>
      </c>
      <c r="B27" t="s">
        <v>0</v>
      </c>
      <c r="C27" t="s">
        <v>1</v>
      </c>
      <c r="D27" t="s">
        <v>2</v>
      </c>
      <c r="E27" t="s">
        <v>3</v>
      </c>
      <c r="F27" t="s">
        <v>6</v>
      </c>
      <c r="I27" t="s">
        <v>5</v>
      </c>
      <c r="J27" t="s">
        <v>0</v>
      </c>
      <c r="K27" t="s">
        <v>1</v>
      </c>
      <c r="L27" t="s">
        <v>2</v>
      </c>
      <c r="M27" t="s">
        <v>3</v>
      </c>
      <c r="N27" t="s">
        <v>6</v>
      </c>
    </row>
    <row r="28" spans="1:14">
      <c r="A28">
        <v>1</v>
      </c>
      <c r="F28">
        <f>E28/A28</f>
        <v>0</v>
      </c>
      <c r="I28">
        <v>1</v>
      </c>
      <c r="N28">
        <f>M28/I28</f>
        <v>0</v>
      </c>
    </row>
    <row r="29" spans="1:14">
      <c r="A29">
        <v>10</v>
      </c>
      <c r="E29">
        <f t="shared" ref="E29:E31" si="8">B29+C29+C29+D29</f>
        <v>0</v>
      </c>
      <c r="F29">
        <f t="shared" ref="F29:F32" si="9">E29/A29</f>
        <v>0</v>
      </c>
      <c r="I29">
        <v>10</v>
      </c>
      <c r="M29">
        <f t="shared" ref="M29:M31" si="10">J29+K29+K29+L29</f>
        <v>0</v>
      </c>
      <c r="N29">
        <f t="shared" ref="N29:N32" si="11">M29/I29</f>
        <v>0</v>
      </c>
    </row>
    <row r="30" spans="1:14">
      <c r="A30">
        <v>20</v>
      </c>
      <c r="E30">
        <f t="shared" si="8"/>
        <v>0</v>
      </c>
      <c r="F30">
        <f t="shared" si="9"/>
        <v>0</v>
      </c>
      <c r="I30">
        <v>20</v>
      </c>
      <c r="M30">
        <f t="shared" si="10"/>
        <v>0</v>
      </c>
      <c r="N30">
        <f t="shared" si="11"/>
        <v>0</v>
      </c>
    </row>
    <row r="31" spans="1:14">
      <c r="A31">
        <v>50</v>
      </c>
      <c r="B31">
        <v>105</v>
      </c>
      <c r="C31">
        <v>4110</v>
      </c>
      <c r="D31">
        <v>11177</v>
      </c>
      <c r="E31">
        <f t="shared" si="8"/>
        <v>19502</v>
      </c>
      <c r="F31">
        <f t="shared" si="9"/>
        <v>390.04</v>
      </c>
      <c r="I31">
        <v>50</v>
      </c>
      <c r="J31">
        <v>184</v>
      </c>
      <c r="K31">
        <v>4100</v>
      </c>
      <c r="L31">
        <v>10867</v>
      </c>
      <c r="M31">
        <f t="shared" si="10"/>
        <v>19251</v>
      </c>
      <c r="N31">
        <f t="shared" si="11"/>
        <v>385.02</v>
      </c>
    </row>
    <row r="32" spans="1:14">
      <c r="A32">
        <v>128</v>
      </c>
      <c r="E32">
        <f>F31*A32</f>
        <v>49925.120000000003</v>
      </c>
      <c r="F32">
        <f t="shared" si="9"/>
        <v>390.04</v>
      </c>
      <c r="I32">
        <v>128</v>
      </c>
      <c r="M32">
        <f>N31*I32</f>
        <v>49282.559999999998</v>
      </c>
      <c r="N32">
        <f t="shared" si="11"/>
        <v>385.02</v>
      </c>
    </row>
    <row r="34" spans="1:14">
      <c r="A34" t="s">
        <v>22</v>
      </c>
    </row>
    <row r="36" spans="1:14">
      <c r="A36" t="s">
        <v>5</v>
      </c>
      <c r="B36" t="s">
        <v>0</v>
      </c>
      <c r="C36" t="s">
        <v>1</v>
      </c>
      <c r="D36" t="s">
        <v>2</v>
      </c>
      <c r="E36" t="s">
        <v>3</v>
      </c>
      <c r="F36" t="s">
        <v>6</v>
      </c>
      <c r="I36" t="s">
        <v>5</v>
      </c>
      <c r="J36" t="s">
        <v>0</v>
      </c>
      <c r="K36" t="s">
        <v>1</v>
      </c>
      <c r="L36" t="s">
        <v>2</v>
      </c>
      <c r="M36" t="s">
        <v>3</v>
      </c>
      <c r="N36" t="s">
        <v>6</v>
      </c>
    </row>
    <row r="37" spans="1:14">
      <c r="A37">
        <v>1</v>
      </c>
      <c r="F37">
        <f>E37/A37</f>
        <v>0</v>
      </c>
      <c r="I37">
        <v>1</v>
      </c>
      <c r="N37">
        <f>M37/I37</f>
        <v>0</v>
      </c>
    </row>
    <row r="38" spans="1:14">
      <c r="A38">
        <v>10</v>
      </c>
      <c r="E38">
        <f t="shared" ref="E38:E40" si="12">B38+C38+C38+D38</f>
        <v>0</v>
      </c>
      <c r="F38">
        <f t="shared" ref="F38:F39" si="13">E38/A38</f>
        <v>0</v>
      </c>
      <c r="I38">
        <v>10</v>
      </c>
      <c r="M38">
        <f t="shared" ref="M38:M40" si="14">J38+K38+K38+L38</f>
        <v>0</v>
      </c>
      <c r="N38">
        <f t="shared" ref="N38:N41" si="15">M38/I38</f>
        <v>0</v>
      </c>
    </row>
    <row r="39" spans="1:14">
      <c r="A39">
        <v>20</v>
      </c>
      <c r="E39">
        <f t="shared" si="12"/>
        <v>0</v>
      </c>
      <c r="F39">
        <f t="shared" si="13"/>
        <v>0</v>
      </c>
      <c r="I39">
        <v>20</v>
      </c>
      <c r="M39">
        <f t="shared" si="14"/>
        <v>0</v>
      </c>
      <c r="N39">
        <f t="shared" si="15"/>
        <v>0</v>
      </c>
    </row>
    <row r="40" spans="1:14">
      <c r="A40">
        <v>50</v>
      </c>
      <c r="B40">
        <v>105</v>
      </c>
      <c r="C40">
        <v>4500</v>
      </c>
      <c r="D40">
        <v>13570</v>
      </c>
      <c r="E40">
        <f t="shared" si="12"/>
        <v>22675</v>
      </c>
      <c r="F40">
        <f>E31/A40</f>
        <v>390.04</v>
      </c>
      <c r="I40">
        <v>50</v>
      </c>
      <c r="J40">
        <v>175</v>
      </c>
      <c r="K40">
        <v>4300</v>
      </c>
      <c r="L40">
        <v>13180</v>
      </c>
      <c r="M40">
        <f t="shared" si="14"/>
        <v>21955</v>
      </c>
      <c r="N40">
        <f t="shared" si="15"/>
        <v>439.1</v>
      </c>
    </row>
    <row r="41" spans="1:14">
      <c r="A41">
        <v>128</v>
      </c>
      <c r="E41">
        <f>F40*A41</f>
        <v>49925.120000000003</v>
      </c>
      <c r="F41">
        <f>E41/A41</f>
        <v>390.04</v>
      </c>
      <c r="I41">
        <v>128</v>
      </c>
      <c r="M41">
        <f>N40*I41</f>
        <v>56204.800000000003</v>
      </c>
      <c r="N41">
        <f t="shared" si="15"/>
        <v>439.1</v>
      </c>
    </row>
    <row r="43" spans="1:14">
      <c r="A43" t="s">
        <v>23</v>
      </c>
    </row>
    <row r="45" spans="1:14">
      <c r="A45" t="s">
        <v>5</v>
      </c>
      <c r="B45" t="s">
        <v>0</v>
      </c>
      <c r="C45" t="s">
        <v>1</v>
      </c>
      <c r="D45" t="s">
        <v>2</v>
      </c>
      <c r="E45" t="s">
        <v>3</v>
      </c>
      <c r="F45" t="s">
        <v>6</v>
      </c>
      <c r="I45" t="s">
        <v>5</v>
      </c>
      <c r="J45" t="s">
        <v>0</v>
      </c>
      <c r="K45" t="s">
        <v>1</v>
      </c>
      <c r="L45" t="s">
        <v>2</v>
      </c>
      <c r="M45" t="s">
        <v>3</v>
      </c>
      <c r="N45" t="s">
        <v>6</v>
      </c>
    </row>
    <row r="46" spans="1:14">
      <c r="A46">
        <v>1</v>
      </c>
      <c r="F46">
        <f>E46/A46</f>
        <v>0</v>
      </c>
      <c r="I46">
        <v>1</v>
      </c>
      <c r="N46">
        <f>M46/I46</f>
        <v>0</v>
      </c>
    </row>
    <row r="47" spans="1:14">
      <c r="A47">
        <v>10</v>
      </c>
      <c r="E47">
        <f t="shared" ref="E47:E48" si="16">B47+C47+C47+D47</f>
        <v>0</v>
      </c>
      <c r="F47">
        <f t="shared" ref="F47:F50" si="17">E47/A47</f>
        <v>0</v>
      </c>
      <c r="I47">
        <v>10</v>
      </c>
      <c r="M47">
        <f t="shared" ref="M47:M49" si="18">J47+K47+K47+L47</f>
        <v>0</v>
      </c>
      <c r="N47">
        <f t="shared" ref="N47:N50" si="19">M47/I47</f>
        <v>0</v>
      </c>
    </row>
    <row r="48" spans="1:14">
      <c r="A48">
        <v>20</v>
      </c>
      <c r="E48">
        <f t="shared" si="16"/>
        <v>0</v>
      </c>
      <c r="F48">
        <f t="shared" si="17"/>
        <v>0</v>
      </c>
      <c r="I48">
        <v>20</v>
      </c>
      <c r="M48">
        <f t="shared" si="18"/>
        <v>0</v>
      </c>
      <c r="N48">
        <f t="shared" si="19"/>
        <v>0</v>
      </c>
    </row>
    <row r="49" spans="1:14">
      <c r="A49">
        <v>50</v>
      </c>
      <c r="B49">
        <v>109</v>
      </c>
      <c r="C49">
        <v>6220</v>
      </c>
      <c r="D49">
        <v>14405</v>
      </c>
      <c r="E49">
        <f>B49+C49+C49+D49</f>
        <v>26954</v>
      </c>
      <c r="F49">
        <f>E40/A49</f>
        <v>453.5</v>
      </c>
      <c r="I49">
        <v>50</v>
      </c>
      <c r="J49">
        <v>187</v>
      </c>
      <c r="K49">
        <v>5900</v>
      </c>
      <c r="L49">
        <v>14447</v>
      </c>
      <c r="M49">
        <f t="shared" si="18"/>
        <v>26434</v>
      </c>
      <c r="N49">
        <f t="shared" si="19"/>
        <v>528.67999999999995</v>
      </c>
    </row>
    <row r="50" spans="1:14">
      <c r="A50">
        <v>128</v>
      </c>
      <c r="E50">
        <f>F49*A50</f>
        <v>58048</v>
      </c>
      <c r="F50">
        <f t="shared" si="17"/>
        <v>453.5</v>
      </c>
      <c r="I50">
        <v>128</v>
      </c>
      <c r="M50">
        <f>N49*I50</f>
        <v>67671.039999999994</v>
      </c>
      <c r="N50">
        <f t="shared" si="19"/>
        <v>528.67999999999995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E7" sqref="E7"/>
    </sheetView>
  </sheetViews>
  <sheetFormatPr defaultRowHeight="15"/>
  <cols>
    <col min="4" max="4" width="11.7109375" customWidth="1"/>
    <col min="8" max="8" width="37.85546875" customWidth="1"/>
    <col min="11" max="11" width="11.7109375" customWidth="1"/>
  </cols>
  <sheetData>
    <row r="1" spans="1:12">
      <c r="A1" s="2" t="s">
        <v>24</v>
      </c>
    </row>
    <row r="3" spans="1:12">
      <c r="A3" s="2" t="s">
        <v>26</v>
      </c>
    </row>
    <row r="5" spans="1:12">
      <c r="A5" t="s">
        <v>5</v>
      </c>
      <c r="B5" t="s">
        <v>0</v>
      </c>
      <c r="C5" t="s">
        <v>1</v>
      </c>
      <c r="D5" t="s">
        <v>2</v>
      </c>
      <c r="E5" t="s">
        <v>3</v>
      </c>
    </row>
    <row r="6" spans="1:12">
      <c r="A6">
        <v>1</v>
      </c>
      <c r="B6">
        <v>34</v>
      </c>
      <c r="C6">
        <v>375</v>
      </c>
      <c r="D6">
        <v>3107</v>
      </c>
      <c r="E6">
        <f>B6+C6+C6+D6</f>
        <v>3891</v>
      </c>
      <c r="F6">
        <f>1000*A6/B6</f>
        <v>29.411764705882351</v>
      </c>
    </row>
    <row r="7" spans="1:12">
      <c r="A7">
        <v>50</v>
      </c>
      <c r="B7">
        <v>176</v>
      </c>
      <c r="C7">
        <v>5613</v>
      </c>
      <c r="D7">
        <v>14040</v>
      </c>
      <c r="E7">
        <f t="shared" ref="E7" si="0">B7+C7+C7+D7</f>
        <v>25442</v>
      </c>
      <c r="F7">
        <f>1000*A7/B7</f>
        <v>284.09090909090907</v>
      </c>
    </row>
    <row r="9" spans="1:12">
      <c r="A9" s="2" t="s">
        <v>25</v>
      </c>
    </row>
    <row r="11" spans="1:12">
      <c r="A11" t="s">
        <v>5</v>
      </c>
      <c r="B11" t="s">
        <v>0</v>
      </c>
      <c r="C11" t="s">
        <v>1</v>
      </c>
      <c r="D11" t="s">
        <v>2</v>
      </c>
      <c r="E11" t="s">
        <v>3</v>
      </c>
      <c r="I11" t="s">
        <v>0</v>
      </c>
      <c r="J11" t="s">
        <v>1</v>
      </c>
      <c r="K11" t="s">
        <v>2</v>
      </c>
      <c r="L11" t="s">
        <v>3</v>
      </c>
    </row>
    <row r="12" spans="1:12">
      <c r="A12">
        <v>50</v>
      </c>
      <c r="B12">
        <v>210</v>
      </c>
      <c r="C12">
        <v>4830</v>
      </c>
      <c r="D12">
        <v>10341</v>
      </c>
      <c r="E12">
        <f>B12+C12+C12+D12</f>
        <v>20211</v>
      </c>
      <c r="H12" t="s">
        <v>35</v>
      </c>
      <c r="I12">
        <v>210</v>
      </c>
      <c r="J12">
        <v>4830</v>
      </c>
      <c r="K12">
        <v>10341</v>
      </c>
      <c r="L12">
        <f>I12+J12+J12+K12</f>
        <v>20211</v>
      </c>
    </row>
    <row r="13" spans="1:12">
      <c r="H13" t="s">
        <v>36</v>
      </c>
      <c r="I13">
        <v>197</v>
      </c>
      <c r="J13">
        <v>5027</v>
      </c>
      <c r="K13">
        <v>10648</v>
      </c>
      <c r="L13">
        <f>I13+J13+J13+K13</f>
        <v>20899</v>
      </c>
    </row>
    <row r="14" spans="1:12">
      <c r="A14" s="2" t="s">
        <v>32</v>
      </c>
      <c r="H14" t="s">
        <v>33</v>
      </c>
      <c r="I14">
        <v>285</v>
      </c>
      <c r="J14">
        <v>1758</v>
      </c>
      <c r="K14">
        <v>9334</v>
      </c>
      <c r="L14">
        <f t="shared" ref="L14:L23" si="1">I14+J14+J14+K14</f>
        <v>13135</v>
      </c>
    </row>
    <row r="15" spans="1:12">
      <c r="H15" t="s">
        <v>34</v>
      </c>
      <c r="I15">
        <v>295</v>
      </c>
      <c r="J15">
        <v>1725</v>
      </c>
      <c r="K15">
        <v>9570</v>
      </c>
      <c r="L15">
        <f t="shared" si="1"/>
        <v>13315</v>
      </c>
    </row>
    <row r="16" spans="1:12">
      <c r="A16" t="s">
        <v>5</v>
      </c>
      <c r="B16" t="s">
        <v>0</v>
      </c>
      <c r="C16" t="s">
        <v>1</v>
      </c>
      <c r="D16" t="s">
        <v>2</v>
      </c>
      <c r="E16" t="s">
        <v>3</v>
      </c>
    </row>
    <row r="17" spans="1:12">
      <c r="A17">
        <v>50</v>
      </c>
      <c r="B17">
        <v>197</v>
      </c>
      <c r="C17">
        <v>5027</v>
      </c>
      <c r="D17">
        <v>10648</v>
      </c>
      <c r="E17">
        <f>B17+C17+C17+D17</f>
        <v>20899</v>
      </c>
      <c r="H17" t="s">
        <v>37</v>
      </c>
      <c r="I17">
        <v>365</v>
      </c>
      <c r="J17">
        <v>1840</v>
      </c>
      <c r="K17">
        <v>7645</v>
      </c>
      <c r="L17">
        <f t="shared" si="1"/>
        <v>11690</v>
      </c>
    </row>
    <row r="19" spans="1:12">
      <c r="A19" s="2" t="s">
        <v>30</v>
      </c>
      <c r="H19" t="s">
        <v>38</v>
      </c>
      <c r="I19">
        <v>1487</v>
      </c>
      <c r="J19">
        <v>4987</v>
      </c>
      <c r="K19">
        <v>8785</v>
      </c>
      <c r="L19">
        <f t="shared" si="1"/>
        <v>20246</v>
      </c>
    </row>
    <row r="21" spans="1:12">
      <c r="A21" t="s">
        <v>5</v>
      </c>
      <c r="B21" t="s">
        <v>0</v>
      </c>
      <c r="C21" t="s">
        <v>1</v>
      </c>
      <c r="D21" t="s">
        <v>2</v>
      </c>
      <c r="E21" t="s">
        <v>3</v>
      </c>
      <c r="H21" t="s">
        <v>39</v>
      </c>
      <c r="I21">
        <v>346</v>
      </c>
      <c r="J21">
        <v>1602</v>
      </c>
      <c r="K21">
        <v>7936</v>
      </c>
      <c r="L21">
        <f t="shared" si="1"/>
        <v>11486</v>
      </c>
    </row>
    <row r="22" spans="1:12">
      <c r="A22">
        <v>50</v>
      </c>
      <c r="B22">
        <v>230</v>
      </c>
      <c r="C22">
        <v>4373</v>
      </c>
      <c r="D22">
        <v>11075</v>
      </c>
      <c r="E22">
        <f t="shared" ref="E22" si="2">B22+C22+C22+D22</f>
        <v>20051</v>
      </c>
    </row>
    <row r="23" spans="1:12">
      <c r="H23" t="s">
        <v>40</v>
      </c>
      <c r="I23">
        <v>213</v>
      </c>
      <c r="J23">
        <v>4922</v>
      </c>
      <c r="K23">
        <v>11204</v>
      </c>
      <c r="L23">
        <f t="shared" si="1"/>
        <v>21261</v>
      </c>
    </row>
    <row r="25" spans="1:12">
      <c r="A25" s="2" t="s">
        <v>29</v>
      </c>
    </row>
    <row r="27" spans="1:12">
      <c r="A27" t="s">
        <v>5</v>
      </c>
      <c r="B27" t="s">
        <v>0</v>
      </c>
      <c r="C27" t="s">
        <v>1</v>
      </c>
      <c r="D27" t="s">
        <v>2</v>
      </c>
      <c r="E27" t="s">
        <v>3</v>
      </c>
    </row>
    <row r="28" spans="1:12">
      <c r="A28">
        <v>50</v>
      </c>
      <c r="B28">
        <v>285</v>
      </c>
      <c r="C28">
        <v>1758</v>
      </c>
      <c r="D28">
        <v>9334</v>
      </c>
      <c r="E28">
        <f t="shared" ref="E28" si="3">B28+C28+C28+D28</f>
        <v>13135</v>
      </c>
    </row>
    <row r="30" spans="1:12">
      <c r="A30" s="2" t="s">
        <v>31</v>
      </c>
    </row>
    <row r="32" spans="1:1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>
      <c r="A33">
        <v>50</v>
      </c>
      <c r="B33">
        <v>295</v>
      </c>
      <c r="C33">
        <v>1725</v>
      </c>
      <c r="D33">
        <v>9570</v>
      </c>
      <c r="E33">
        <f t="shared" ref="E33" si="4">B33+C33+C33+D33</f>
        <v>13315</v>
      </c>
    </row>
    <row r="36" spans="1:5">
      <c r="A36" s="2" t="s">
        <v>27</v>
      </c>
    </row>
    <row r="38" spans="1:5">
      <c r="A38" t="s">
        <v>5</v>
      </c>
      <c r="B38" t="s">
        <v>0</v>
      </c>
      <c r="C38" t="s">
        <v>1</v>
      </c>
      <c r="D38" t="s">
        <v>2</v>
      </c>
      <c r="E38" t="s">
        <v>3</v>
      </c>
    </row>
    <row r="39" spans="1:5">
      <c r="A39">
        <v>50</v>
      </c>
      <c r="B39">
        <v>209</v>
      </c>
      <c r="C39">
        <v>5222</v>
      </c>
      <c r="D39">
        <v>6820</v>
      </c>
      <c r="E39">
        <f t="shared" ref="E39" si="5">B39+C39+C39+D39</f>
        <v>17473</v>
      </c>
    </row>
    <row r="40" spans="1:5">
      <c r="A40" t="s">
        <v>28</v>
      </c>
      <c r="B40" s="1">
        <v>8.2000000000000007E-3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3" sqref="A3"/>
    </sheetView>
  </sheetViews>
  <sheetFormatPr defaultRowHeight="15"/>
  <cols>
    <col min="3" max="3" width="11.28515625" customWidth="1"/>
    <col min="4" max="4" width="11.7109375" customWidth="1"/>
    <col min="5" max="5" width="10" customWidth="1"/>
  </cols>
  <sheetData>
    <row r="1" spans="1:5">
      <c r="A1" s="2" t="s">
        <v>41</v>
      </c>
    </row>
    <row r="2" spans="1:5">
      <c r="A2" s="2"/>
    </row>
    <row r="3" spans="1:5">
      <c r="A3" s="2" t="s">
        <v>47</v>
      </c>
    </row>
    <row r="4" spans="1:5">
      <c r="A4" s="2"/>
    </row>
    <row r="6" spans="1:5">
      <c r="A6" t="s">
        <v>42</v>
      </c>
    </row>
    <row r="8" spans="1:5">
      <c r="C8" t="s">
        <v>43</v>
      </c>
      <c r="D8" t="s">
        <v>45</v>
      </c>
      <c r="E8" t="s">
        <v>44</v>
      </c>
    </row>
    <row r="9" spans="1:5">
      <c r="A9" t="s">
        <v>46</v>
      </c>
      <c r="D9">
        <v>14551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3"/>
  <sheetViews>
    <sheetView workbookViewId="0">
      <selection activeCell="B13" sqref="B13"/>
    </sheetView>
  </sheetViews>
  <sheetFormatPr defaultRowHeight="15"/>
  <cols>
    <col min="1" max="1" width="9.140625" style="2"/>
    <col min="2" max="2" width="15.85546875" style="2" customWidth="1"/>
    <col min="3" max="3" width="15.5703125" customWidth="1"/>
  </cols>
  <sheetData>
    <row r="1" spans="1:15">
      <c r="A1" s="3" t="s">
        <v>55</v>
      </c>
    </row>
    <row r="2" spans="1:15">
      <c r="A2" s="3" t="s">
        <v>48</v>
      </c>
    </row>
    <row r="3" spans="1:15">
      <c r="K3" t="s">
        <v>59</v>
      </c>
    </row>
    <row r="4" spans="1:15">
      <c r="A4" s="3" t="s">
        <v>52</v>
      </c>
    </row>
    <row r="6" spans="1:15">
      <c r="A6" s="2" t="s">
        <v>5</v>
      </c>
      <c r="B6" s="2" t="s">
        <v>49</v>
      </c>
      <c r="C6" t="s">
        <v>57</v>
      </c>
      <c r="D6" t="s">
        <v>50</v>
      </c>
      <c r="E6" t="s">
        <v>53</v>
      </c>
      <c r="F6" t="s">
        <v>51</v>
      </c>
      <c r="K6" s="2" t="s">
        <v>5</v>
      </c>
      <c r="L6" s="2" t="s">
        <v>49</v>
      </c>
      <c r="M6" t="s">
        <v>57</v>
      </c>
      <c r="N6" t="s">
        <v>53</v>
      </c>
      <c r="O6" t="s">
        <v>51</v>
      </c>
    </row>
    <row r="7" spans="1:15">
      <c r="A7" s="2">
        <v>1</v>
      </c>
      <c r="B7" s="2">
        <v>693</v>
      </c>
      <c r="C7" s="5">
        <f t="shared" ref="C7:C16" si="0">A7*1000/B7</f>
        <v>1.4430014430014431</v>
      </c>
      <c r="D7">
        <v>670</v>
      </c>
      <c r="E7">
        <v>980</v>
      </c>
      <c r="F7">
        <v>112</v>
      </c>
      <c r="K7" s="2">
        <v>1</v>
      </c>
      <c r="L7" s="2">
        <v>638</v>
      </c>
      <c r="M7" s="5">
        <f>K7*1000/L7</f>
        <v>1.567398119122257</v>
      </c>
      <c r="N7">
        <v>688</v>
      </c>
      <c r="O7">
        <v>36</v>
      </c>
    </row>
    <row r="8" spans="1:15">
      <c r="A8" s="2">
        <v>5</v>
      </c>
      <c r="B8" s="2">
        <v>1158</v>
      </c>
      <c r="C8" s="5">
        <f t="shared" si="0"/>
        <v>4.3177892918825558</v>
      </c>
      <c r="D8">
        <v>711</v>
      </c>
      <c r="E8">
        <v>2246</v>
      </c>
      <c r="F8">
        <v>523</v>
      </c>
      <c r="K8" s="2">
        <v>5</v>
      </c>
      <c r="L8" s="2"/>
      <c r="M8" s="5"/>
    </row>
    <row r="9" spans="1:15">
      <c r="A9" s="2">
        <v>10</v>
      </c>
      <c r="B9" s="2">
        <v>2049</v>
      </c>
      <c r="C9" s="5">
        <f t="shared" si="0"/>
        <v>4.8804294777940456</v>
      </c>
      <c r="D9">
        <v>643</v>
      </c>
      <c r="E9">
        <v>3037</v>
      </c>
      <c r="F9">
        <v>694</v>
      </c>
      <c r="K9" s="2">
        <v>10</v>
      </c>
      <c r="L9" s="2"/>
      <c r="M9" s="5"/>
    </row>
    <row r="10" spans="1:15">
      <c r="A10" s="2">
        <v>20</v>
      </c>
      <c r="B10" s="2">
        <v>3614</v>
      </c>
      <c r="C10" s="5">
        <f t="shared" si="0"/>
        <v>5.5340343110127286</v>
      </c>
      <c r="D10">
        <v>1139</v>
      </c>
      <c r="E10">
        <v>5587</v>
      </c>
      <c r="F10">
        <v>846</v>
      </c>
      <c r="K10" s="2">
        <v>20</v>
      </c>
      <c r="L10" s="2"/>
      <c r="M10" s="5"/>
    </row>
    <row r="11" spans="1:15">
      <c r="A11" s="2">
        <v>50</v>
      </c>
      <c r="B11" s="2">
        <v>9136</v>
      </c>
      <c r="C11" s="5">
        <f t="shared" si="0"/>
        <v>5.4728546409807359</v>
      </c>
      <c r="D11">
        <v>705</v>
      </c>
      <c r="E11">
        <v>10641</v>
      </c>
      <c r="F11">
        <v>1030</v>
      </c>
      <c r="K11" s="2">
        <v>50</v>
      </c>
      <c r="L11" s="2">
        <v>5582</v>
      </c>
      <c r="M11" s="5">
        <f>K11*1000/L11</f>
        <v>8.9573629523468288</v>
      </c>
      <c r="N11">
        <v>7966</v>
      </c>
      <c r="O11">
        <v>500</v>
      </c>
    </row>
    <row r="12" spans="1:15">
      <c r="A12" s="2">
        <v>100</v>
      </c>
      <c r="B12" s="2">
        <v>18169</v>
      </c>
      <c r="C12" s="5">
        <f t="shared" si="0"/>
        <v>5.5038802355660739</v>
      </c>
      <c r="D12">
        <v>1204</v>
      </c>
      <c r="E12">
        <v>20510</v>
      </c>
      <c r="F12">
        <v>1484</v>
      </c>
      <c r="K12" s="2">
        <v>100</v>
      </c>
      <c r="L12" s="2"/>
      <c r="M12" s="5"/>
    </row>
    <row r="13" spans="1:15">
      <c r="A13" s="2">
        <v>200</v>
      </c>
      <c r="B13" s="2">
        <v>34570</v>
      </c>
      <c r="C13" s="5">
        <f t="shared" si="0"/>
        <v>5.7853630315302285</v>
      </c>
      <c r="D13">
        <v>2165</v>
      </c>
      <c r="E13">
        <v>200000</v>
      </c>
      <c r="F13">
        <v>1149</v>
      </c>
      <c r="G13" t="s">
        <v>56</v>
      </c>
      <c r="K13" s="2">
        <v>200</v>
      </c>
      <c r="L13" s="2">
        <v>26083</v>
      </c>
      <c r="M13" s="5">
        <f t="shared" ref="M13:M15" si="1">K13*1000/L13</f>
        <v>7.6678296208258256</v>
      </c>
      <c r="N13">
        <v>130699</v>
      </c>
      <c r="O13">
        <v>993</v>
      </c>
    </row>
    <row r="14" spans="1:15">
      <c r="A14" s="2">
        <v>200</v>
      </c>
      <c r="B14" s="2">
        <v>32697</v>
      </c>
      <c r="C14" s="5">
        <f t="shared" si="0"/>
        <v>6.1167691225494698</v>
      </c>
      <c r="D14">
        <v>9812</v>
      </c>
      <c r="E14">
        <v>114443</v>
      </c>
      <c r="F14">
        <v>675</v>
      </c>
      <c r="G14" s="4">
        <v>0</v>
      </c>
      <c r="K14" s="2">
        <v>500</v>
      </c>
      <c r="L14" s="2">
        <v>66452</v>
      </c>
      <c r="M14" s="5">
        <f t="shared" si="1"/>
        <v>7.5242280142057423</v>
      </c>
      <c r="N14">
        <v>294801</v>
      </c>
      <c r="O14">
        <v>2067</v>
      </c>
    </row>
    <row r="15" spans="1:15">
      <c r="A15" s="2">
        <v>500</v>
      </c>
      <c r="B15" s="2">
        <v>79224</v>
      </c>
      <c r="C15" s="5">
        <f t="shared" si="0"/>
        <v>6.3112188225790167</v>
      </c>
      <c r="D15">
        <v>6708</v>
      </c>
      <c r="E15">
        <v>267805</v>
      </c>
      <c r="F15">
        <v>1507</v>
      </c>
      <c r="K15" s="2">
        <v>1000</v>
      </c>
      <c r="L15" s="2">
        <v>123403</v>
      </c>
      <c r="M15" s="5">
        <f t="shared" si="1"/>
        <v>8.10353070832962</v>
      </c>
      <c r="N15">
        <v>375476</v>
      </c>
      <c r="O15">
        <v>2550</v>
      </c>
    </row>
    <row r="16" spans="1:15">
      <c r="A16" s="2">
        <v>1000</v>
      </c>
      <c r="B16" s="2">
        <v>147174</v>
      </c>
      <c r="C16" s="5">
        <f t="shared" si="0"/>
        <v>6.7946784078709559</v>
      </c>
      <c r="D16">
        <v>6273</v>
      </c>
      <c r="E16">
        <v>400000</v>
      </c>
      <c r="F16">
        <v>2539</v>
      </c>
      <c r="G16" t="s">
        <v>58</v>
      </c>
    </row>
    <row r="17" spans="1:16">
      <c r="C17" s="5"/>
    </row>
    <row r="18" spans="1:16">
      <c r="A18" s="3" t="s">
        <v>60</v>
      </c>
      <c r="C18" s="5"/>
      <c r="K18" t="s">
        <v>64</v>
      </c>
    </row>
    <row r="19" spans="1:16">
      <c r="C19" s="5"/>
    </row>
    <row r="20" spans="1:16">
      <c r="A20" s="2" t="s">
        <v>5</v>
      </c>
      <c r="B20" s="2" t="s">
        <v>49</v>
      </c>
      <c r="C20" t="s">
        <v>57</v>
      </c>
      <c r="D20" t="s">
        <v>50</v>
      </c>
      <c r="E20" t="s">
        <v>53</v>
      </c>
      <c r="F20" t="s">
        <v>51</v>
      </c>
      <c r="K20" s="2" t="s">
        <v>5</v>
      </c>
      <c r="L20" s="2" t="s">
        <v>49</v>
      </c>
      <c r="M20" t="s">
        <v>57</v>
      </c>
      <c r="N20" t="s">
        <v>53</v>
      </c>
      <c r="O20" t="s">
        <v>51</v>
      </c>
    </row>
    <row r="21" spans="1:16">
      <c r="A21" s="2">
        <v>1</v>
      </c>
      <c r="C21" s="5"/>
      <c r="K21" s="2">
        <v>1</v>
      </c>
      <c r="L21" s="2">
        <v>525</v>
      </c>
      <c r="M21" s="5">
        <f>K21*1000/L21</f>
        <v>1.9047619047619047</v>
      </c>
      <c r="N21">
        <v>1097</v>
      </c>
      <c r="O21">
        <v>60</v>
      </c>
    </row>
    <row r="22" spans="1:16">
      <c r="A22" s="2">
        <v>5</v>
      </c>
      <c r="C22" s="5"/>
      <c r="K22" s="2">
        <v>5</v>
      </c>
      <c r="L22" s="2"/>
      <c r="M22" s="5"/>
    </row>
    <row r="23" spans="1:16">
      <c r="A23" s="2">
        <v>10</v>
      </c>
      <c r="C23" s="5"/>
      <c r="K23" s="2">
        <v>10</v>
      </c>
      <c r="L23" s="2"/>
      <c r="M23" s="5"/>
    </row>
    <row r="24" spans="1:16">
      <c r="A24" s="2">
        <v>20</v>
      </c>
      <c r="C24" s="5"/>
      <c r="K24" s="2">
        <v>20</v>
      </c>
      <c r="L24" s="2"/>
      <c r="M24" s="5"/>
    </row>
    <row r="25" spans="1:16">
      <c r="A25" s="2">
        <v>50</v>
      </c>
      <c r="C25" s="5"/>
      <c r="K25" s="2">
        <v>50</v>
      </c>
      <c r="L25" s="2">
        <v>2173</v>
      </c>
      <c r="M25" s="5">
        <f>K25*1000/L25</f>
        <v>23.00966405890474</v>
      </c>
      <c r="N25">
        <v>3191</v>
      </c>
      <c r="O25">
        <v>1458</v>
      </c>
      <c r="P25" t="s">
        <v>61</v>
      </c>
    </row>
    <row r="26" spans="1:16">
      <c r="A26" s="2">
        <v>100</v>
      </c>
      <c r="B26" s="2">
        <v>13870</v>
      </c>
      <c r="C26" s="5">
        <f>A26*1000/B26</f>
        <v>7.2098053352559477</v>
      </c>
      <c r="D26">
        <v>853</v>
      </c>
      <c r="E26">
        <v>17296</v>
      </c>
      <c r="F26">
        <v>1418</v>
      </c>
      <c r="K26" s="2">
        <v>100</v>
      </c>
      <c r="L26" s="2"/>
      <c r="M26" s="5"/>
    </row>
    <row r="27" spans="1:16">
      <c r="A27" s="2">
        <v>200</v>
      </c>
      <c r="B27" s="2">
        <v>26493</v>
      </c>
      <c r="C27" s="5">
        <f>A27*1000/B27</f>
        <v>7.5491639300947417</v>
      </c>
      <c r="D27">
        <v>1442</v>
      </c>
      <c r="E27">
        <v>121211</v>
      </c>
      <c r="F27">
        <v>902</v>
      </c>
      <c r="K27" s="2">
        <v>200</v>
      </c>
      <c r="L27" s="2">
        <v>8242</v>
      </c>
      <c r="M27" s="5">
        <f t="shared" ref="M27:M29" si="2">K27*1000/L27</f>
        <v>24.265954865323952</v>
      </c>
      <c r="O27">
        <v>1977</v>
      </c>
      <c r="P27" t="s">
        <v>62</v>
      </c>
    </row>
    <row r="28" spans="1:16">
      <c r="A28" s="2">
        <v>500</v>
      </c>
      <c r="B28" s="2">
        <v>62810</v>
      </c>
      <c r="C28" s="5">
        <f t="shared" ref="C28:C29" si="3">A28*1000/B28</f>
        <v>7.960515841426524</v>
      </c>
      <c r="D28">
        <v>2139</v>
      </c>
      <c r="E28">
        <v>212681</v>
      </c>
      <c r="F28">
        <v>1527</v>
      </c>
      <c r="K28" s="2">
        <v>500</v>
      </c>
      <c r="L28" s="2">
        <v>19208</v>
      </c>
      <c r="M28" s="5">
        <f t="shared" si="2"/>
        <v>26.030820491461892</v>
      </c>
      <c r="N28">
        <v>79097</v>
      </c>
      <c r="O28">
        <v>2140</v>
      </c>
      <c r="P28" t="s">
        <v>63</v>
      </c>
    </row>
    <row r="29" spans="1:16">
      <c r="A29" s="2">
        <v>1000</v>
      </c>
      <c r="B29" s="2">
        <v>126695</v>
      </c>
      <c r="C29" s="5">
        <f t="shared" si="3"/>
        <v>7.8929713090492912</v>
      </c>
      <c r="D29">
        <v>9679</v>
      </c>
      <c r="E29">
        <v>400000</v>
      </c>
      <c r="F29">
        <v>2743</v>
      </c>
      <c r="G29" s="4">
        <v>0.05</v>
      </c>
      <c r="K29" s="2">
        <v>1000</v>
      </c>
      <c r="L29" s="2"/>
      <c r="M29" s="5" t="e">
        <f t="shared" si="2"/>
        <v>#DIV/0!</v>
      </c>
    </row>
    <row r="30" spans="1:16">
      <c r="C30" s="5"/>
    </row>
    <row r="31" spans="1:16">
      <c r="C31" s="5"/>
    </row>
    <row r="32" spans="1:16">
      <c r="A32" s="3" t="s">
        <v>54</v>
      </c>
      <c r="C32" s="5"/>
      <c r="K32" t="s">
        <v>65</v>
      </c>
    </row>
    <row r="33" spans="1:19">
      <c r="C33" s="5"/>
      <c r="R33" t="s">
        <v>68</v>
      </c>
    </row>
    <row r="34" spans="1:19">
      <c r="A34" s="2" t="s">
        <v>5</v>
      </c>
      <c r="B34" s="2" t="s">
        <v>49</v>
      </c>
      <c r="C34" t="s">
        <v>57</v>
      </c>
      <c r="D34" t="s">
        <v>50</v>
      </c>
      <c r="E34" t="s">
        <v>53</v>
      </c>
      <c r="F34" t="s">
        <v>51</v>
      </c>
      <c r="K34" s="2" t="s">
        <v>5</v>
      </c>
      <c r="L34" s="2" t="s">
        <v>49</v>
      </c>
      <c r="M34" t="s">
        <v>57</v>
      </c>
      <c r="N34" t="s">
        <v>53</v>
      </c>
      <c r="O34" t="s">
        <v>51</v>
      </c>
      <c r="R34" t="s">
        <v>49</v>
      </c>
    </row>
    <row r="35" spans="1:19">
      <c r="A35" s="2">
        <v>1</v>
      </c>
      <c r="B35" s="2">
        <v>693</v>
      </c>
      <c r="C35" s="5">
        <f t="shared" ref="C35:C39" si="4">A35*1000/B35</f>
        <v>1.4430014430014431</v>
      </c>
      <c r="D35">
        <v>670</v>
      </c>
      <c r="E35">
        <v>980</v>
      </c>
      <c r="F35">
        <v>112</v>
      </c>
      <c r="K35" s="2">
        <v>1</v>
      </c>
      <c r="L35" s="2"/>
      <c r="M35" s="5"/>
      <c r="R35" s="2">
        <v>674</v>
      </c>
    </row>
    <row r="36" spans="1:19">
      <c r="A36" s="2">
        <v>5</v>
      </c>
      <c r="B36" s="2">
        <v>1158</v>
      </c>
      <c r="C36" s="5">
        <f t="shared" si="4"/>
        <v>4.3177892918825558</v>
      </c>
      <c r="D36">
        <v>851</v>
      </c>
      <c r="E36">
        <v>4092</v>
      </c>
      <c r="F36">
        <v>535</v>
      </c>
      <c r="K36" s="2">
        <v>5</v>
      </c>
      <c r="L36" s="2"/>
      <c r="M36" s="5"/>
      <c r="R36" s="2"/>
    </row>
    <row r="37" spans="1:19">
      <c r="A37" s="2">
        <v>10</v>
      </c>
      <c r="B37" s="2">
        <v>2180</v>
      </c>
      <c r="C37" s="5">
        <f t="shared" si="4"/>
        <v>4.5871559633027523</v>
      </c>
      <c r="D37">
        <v>1536</v>
      </c>
      <c r="E37">
        <v>4618</v>
      </c>
      <c r="F37">
        <v>1229</v>
      </c>
      <c r="K37" s="2">
        <v>10</v>
      </c>
      <c r="L37" s="2"/>
      <c r="M37" s="5"/>
      <c r="R37" s="2"/>
    </row>
    <row r="38" spans="1:19">
      <c r="A38" s="2">
        <v>20</v>
      </c>
      <c r="B38" s="2">
        <v>3855</v>
      </c>
      <c r="C38" s="5">
        <f t="shared" si="4"/>
        <v>5.1880674448767836</v>
      </c>
      <c r="D38">
        <v>2573</v>
      </c>
      <c r="E38">
        <v>4932</v>
      </c>
      <c r="F38">
        <v>892</v>
      </c>
      <c r="K38" s="2">
        <v>20</v>
      </c>
      <c r="L38" s="2"/>
      <c r="M38" s="5"/>
      <c r="R38" s="2"/>
    </row>
    <row r="39" spans="1:19">
      <c r="A39" s="2">
        <v>50</v>
      </c>
      <c r="B39" s="2">
        <v>9894</v>
      </c>
      <c r="C39" s="5">
        <f t="shared" si="4"/>
        <v>5.0535678188801292</v>
      </c>
      <c r="D39">
        <v>7015</v>
      </c>
      <c r="E39">
        <v>11366</v>
      </c>
      <c r="F39">
        <v>1034</v>
      </c>
      <c r="K39" s="2">
        <v>50</v>
      </c>
      <c r="L39" s="2">
        <v>1676</v>
      </c>
      <c r="M39" s="5">
        <f>K39*1000/L39</f>
        <v>29.832935560859188</v>
      </c>
      <c r="N39">
        <v>3524</v>
      </c>
      <c r="O39">
        <v>1036</v>
      </c>
      <c r="P39" t="s">
        <v>67</v>
      </c>
      <c r="R39" s="2">
        <v>6918</v>
      </c>
    </row>
    <row r="40" spans="1:19">
      <c r="A40" s="2">
        <v>100</v>
      </c>
      <c r="K40" s="2">
        <v>100</v>
      </c>
      <c r="L40" s="2"/>
      <c r="M40" s="5"/>
      <c r="R40" s="2"/>
    </row>
    <row r="41" spans="1:19">
      <c r="K41" s="2">
        <v>200</v>
      </c>
      <c r="L41" s="2"/>
      <c r="M41" s="5"/>
      <c r="R41" s="2">
        <v>26845</v>
      </c>
    </row>
    <row r="42" spans="1:19">
      <c r="K42" s="2">
        <v>500</v>
      </c>
      <c r="L42" s="2">
        <v>15661</v>
      </c>
      <c r="M42" s="5">
        <f t="shared" ref="M42" si="5">K42*1000/L42</f>
        <v>31.926441478832768</v>
      </c>
      <c r="N42">
        <v>20771</v>
      </c>
      <c r="O42">
        <v>2413</v>
      </c>
      <c r="P42" t="s">
        <v>66</v>
      </c>
      <c r="R42" s="2">
        <v>55563</v>
      </c>
      <c r="S42" s="4">
        <v>0.03</v>
      </c>
    </row>
    <row r="43" spans="1:19">
      <c r="K43" s="2">
        <v>1000</v>
      </c>
      <c r="L43" s="2"/>
      <c r="M43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8"/>
  <sheetViews>
    <sheetView topLeftCell="D1" workbookViewId="0">
      <selection activeCell="J14" sqref="J14:V18"/>
    </sheetView>
  </sheetViews>
  <sheetFormatPr defaultRowHeight="15"/>
  <cols>
    <col min="13" max="13" width="11" bestFit="1" customWidth="1"/>
  </cols>
  <sheetData>
    <row r="1" spans="1:22">
      <c r="J1" t="s">
        <v>78</v>
      </c>
    </row>
    <row r="2" spans="1:22">
      <c r="A2" t="s">
        <v>76</v>
      </c>
      <c r="J2" t="s">
        <v>79</v>
      </c>
    </row>
    <row r="4" spans="1:22">
      <c r="A4" t="s">
        <v>5</v>
      </c>
      <c r="B4" t="s">
        <v>51</v>
      </c>
      <c r="C4" t="s">
        <v>0</v>
      </c>
      <c r="D4" t="s">
        <v>1</v>
      </c>
      <c r="E4" t="s">
        <v>72</v>
      </c>
      <c r="F4" t="s">
        <v>69</v>
      </c>
      <c r="G4" t="s">
        <v>73</v>
      </c>
      <c r="H4" t="s">
        <v>70</v>
      </c>
      <c r="J4" t="s">
        <v>5</v>
      </c>
      <c r="K4" t="s">
        <v>51</v>
      </c>
      <c r="L4" t="s">
        <v>0</v>
      </c>
      <c r="M4" t="s">
        <v>1</v>
      </c>
      <c r="N4" t="s">
        <v>72</v>
      </c>
      <c r="O4" t="s">
        <v>69</v>
      </c>
      <c r="P4" t="s">
        <v>73</v>
      </c>
      <c r="Q4" t="s">
        <v>70</v>
      </c>
    </row>
    <row r="5" spans="1:22">
      <c r="A5">
        <v>200</v>
      </c>
      <c r="B5">
        <v>5138</v>
      </c>
      <c r="C5">
        <v>694</v>
      </c>
      <c r="D5">
        <v>47450</v>
      </c>
      <c r="E5">
        <v>48301</v>
      </c>
      <c r="F5">
        <v>2450</v>
      </c>
      <c r="G5">
        <v>2321</v>
      </c>
      <c r="H5">
        <f>C5+D5+E5+F5</f>
        <v>98895</v>
      </c>
      <c r="J5">
        <v>50</v>
      </c>
      <c r="K5">
        <v>90000</v>
      </c>
      <c r="L5">
        <v>32</v>
      </c>
      <c r="M5">
        <v>894</v>
      </c>
      <c r="N5">
        <v>728</v>
      </c>
      <c r="O5">
        <v>2570</v>
      </c>
      <c r="P5">
        <v>34</v>
      </c>
      <c r="Q5">
        <f>L5+M5+N5+O5</f>
        <v>4224</v>
      </c>
    </row>
    <row r="6" spans="1:22">
      <c r="J6">
        <v>200</v>
      </c>
      <c r="K6">
        <v>13750</v>
      </c>
      <c r="L6">
        <v>48</v>
      </c>
      <c r="M6">
        <v>6610</v>
      </c>
      <c r="N6">
        <v>4920</v>
      </c>
      <c r="O6">
        <v>5000</v>
      </c>
      <c r="P6">
        <v>79</v>
      </c>
      <c r="Q6">
        <f>L6+M6+N6+O6</f>
        <v>16578</v>
      </c>
      <c r="R6" t="s">
        <v>83</v>
      </c>
    </row>
    <row r="8" spans="1:22">
      <c r="A8" t="s">
        <v>71</v>
      </c>
      <c r="J8" t="s">
        <v>97</v>
      </c>
    </row>
    <row r="10" spans="1:22">
      <c r="A10" t="s">
        <v>5</v>
      </c>
      <c r="B10" t="s">
        <v>51</v>
      </c>
      <c r="C10" t="s">
        <v>0</v>
      </c>
      <c r="D10" t="s">
        <v>1</v>
      </c>
      <c r="E10" t="s">
        <v>72</v>
      </c>
      <c r="F10" t="s">
        <v>69</v>
      </c>
      <c r="G10" t="s">
        <v>73</v>
      </c>
      <c r="H10" t="s">
        <v>70</v>
      </c>
      <c r="J10" t="s">
        <v>5</v>
      </c>
      <c r="K10" t="s">
        <v>51</v>
      </c>
      <c r="L10" t="s">
        <v>0</v>
      </c>
      <c r="M10" t="s">
        <v>1</v>
      </c>
      <c r="N10" t="s">
        <v>72</v>
      </c>
      <c r="O10" t="s">
        <v>69</v>
      </c>
      <c r="P10" t="s">
        <v>73</v>
      </c>
      <c r="Q10" t="s">
        <v>70</v>
      </c>
      <c r="S10" t="s">
        <v>98</v>
      </c>
      <c r="T10" t="s">
        <v>99</v>
      </c>
      <c r="U10" t="s">
        <v>100</v>
      </c>
      <c r="V10" t="s">
        <v>94</v>
      </c>
    </row>
    <row r="11" spans="1:22">
      <c r="A11">
        <v>200</v>
      </c>
      <c r="B11">
        <v>10164</v>
      </c>
      <c r="C11">
        <v>314</v>
      </c>
      <c r="D11">
        <v>7738</v>
      </c>
      <c r="E11">
        <v>7896</v>
      </c>
      <c r="F11">
        <v>1543</v>
      </c>
      <c r="G11">
        <v>1345</v>
      </c>
      <c r="H11">
        <f>C11+D11+E11+F11</f>
        <v>17491</v>
      </c>
      <c r="J11">
        <v>50</v>
      </c>
      <c r="K11">
        <v>65986</v>
      </c>
      <c r="L11">
        <v>14</v>
      </c>
      <c r="M11">
        <v>217</v>
      </c>
      <c r="N11">
        <v>658</v>
      </c>
      <c r="O11">
        <v>8776</v>
      </c>
      <c r="P11">
        <v>12</v>
      </c>
      <c r="Q11">
        <f>L11+M11+N11+O11</f>
        <v>9665</v>
      </c>
      <c r="S11">
        <v>2458</v>
      </c>
      <c r="T11">
        <v>30275</v>
      </c>
      <c r="U11">
        <v>27417</v>
      </c>
      <c r="V11">
        <f>S11+U11+T11*2</f>
        <v>90425</v>
      </c>
    </row>
    <row r="12" spans="1:22">
      <c r="J12">
        <v>200</v>
      </c>
      <c r="Q12">
        <f>L12+M12+N12+O12</f>
        <v>0</v>
      </c>
    </row>
    <row r="13" spans="1:22">
      <c r="A13" t="s">
        <v>74</v>
      </c>
    </row>
    <row r="14" spans="1:22">
      <c r="J14" s="3" t="s">
        <v>101</v>
      </c>
    </row>
    <row r="15" spans="1:22">
      <c r="A15" t="s">
        <v>5</v>
      </c>
      <c r="B15" t="s">
        <v>51</v>
      </c>
      <c r="C15" t="s">
        <v>0</v>
      </c>
      <c r="D15" t="s">
        <v>1</v>
      </c>
      <c r="E15" t="s">
        <v>72</v>
      </c>
      <c r="F15" t="s">
        <v>69</v>
      </c>
      <c r="G15" t="s">
        <v>73</v>
      </c>
      <c r="H15" t="s">
        <v>70</v>
      </c>
    </row>
    <row r="16" spans="1:22">
      <c r="A16">
        <v>200</v>
      </c>
      <c r="B16">
        <v>10264</v>
      </c>
      <c r="C16">
        <v>198</v>
      </c>
      <c r="D16">
        <v>4412</v>
      </c>
      <c r="E16">
        <v>4393</v>
      </c>
      <c r="F16">
        <v>708</v>
      </c>
      <c r="G16">
        <v>501</v>
      </c>
      <c r="H16">
        <f>C16+D16+E16+F16</f>
        <v>9711</v>
      </c>
      <c r="J16" t="s">
        <v>5</v>
      </c>
      <c r="K16" t="s">
        <v>51</v>
      </c>
      <c r="L16" t="s">
        <v>0</v>
      </c>
      <c r="M16" t="s">
        <v>1</v>
      </c>
      <c r="N16" t="s">
        <v>72</v>
      </c>
      <c r="O16" t="s">
        <v>69</v>
      </c>
      <c r="P16" t="s">
        <v>73</v>
      </c>
      <c r="Q16" t="s">
        <v>70</v>
      </c>
      <c r="S16" t="s">
        <v>98</v>
      </c>
      <c r="T16" t="s">
        <v>99</v>
      </c>
      <c r="U16" t="s">
        <v>100</v>
      </c>
      <c r="V16" t="s">
        <v>94</v>
      </c>
    </row>
    <row r="17" spans="1:22">
      <c r="J17">
        <v>50</v>
      </c>
    </row>
    <row r="18" spans="1:22">
      <c r="A18" t="s">
        <v>75</v>
      </c>
      <c r="J18">
        <v>200</v>
      </c>
      <c r="K18">
        <v>29191</v>
      </c>
      <c r="L18">
        <v>57</v>
      </c>
      <c r="M18">
        <v>4151</v>
      </c>
      <c r="N18">
        <v>3740</v>
      </c>
      <c r="O18">
        <v>5286</v>
      </c>
      <c r="P18">
        <v>151</v>
      </c>
      <c r="Q18">
        <f>L18+M18+N18+O18</f>
        <v>13234</v>
      </c>
      <c r="S18">
        <v>3441</v>
      </c>
      <c r="T18">
        <v>34708</v>
      </c>
      <c r="U18">
        <v>30209</v>
      </c>
      <c r="V18">
        <f>S18+U18+T18*2</f>
        <v>103066</v>
      </c>
    </row>
    <row r="20" spans="1:22">
      <c r="A20" t="s">
        <v>5</v>
      </c>
      <c r="B20" t="s">
        <v>51</v>
      </c>
      <c r="C20" t="s">
        <v>0</v>
      </c>
      <c r="D20" t="s">
        <v>1</v>
      </c>
      <c r="E20" t="s">
        <v>72</v>
      </c>
      <c r="F20" t="s">
        <v>69</v>
      </c>
      <c r="G20" t="s">
        <v>73</v>
      </c>
      <c r="H20" t="s">
        <v>70</v>
      </c>
      <c r="J20" s="3" t="s">
        <v>102</v>
      </c>
    </row>
    <row r="21" spans="1:22">
      <c r="A21">
        <v>200</v>
      </c>
      <c r="B21">
        <v>10604</v>
      </c>
      <c r="C21">
        <v>203</v>
      </c>
      <c r="D21">
        <v>2472</v>
      </c>
      <c r="E21">
        <v>2541</v>
      </c>
      <c r="F21">
        <v>431</v>
      </c>
      <c r="G21">
        <v>89</v>
      </c>
      <c r="H21">
        <f>C21+D21+E21+F21</f>
        <v>5647</v>
      </c>
    </row>
    <row r="22" spans="1:22">
      <c r="A22">
        <v>300</v>
      </c>
      <c r="B22">
        <v>15898</v>
      </c>
      <c r="C22">
        <v>468</v>
      </c>
      <c r="D22">
        <v>4256</v>
      </c>
      <c r="E22">
        <v>4333</v>
      </c>
      <c r="F22">
        <v>459</v>
      </c>
      <c r="G22">
        <v>99</v>
      </c>
      <c r="H22">
        <f>C22+D22+E22+F22</f>
        <v>9516</v>
      </c>
      <c r="J22" t="s">
        <v>5</v>
      </c>
      <c r="K22" t="s">
        <v>51</v>
      </c>
      <c r="L22" t="s">
        <v>0</v>
      </c>
      <c r="M22" t="s">
        <v>1</v>
      </c>
      <c r="N22" t="s">
        <v>72</v>
      </c>
      <c r="O22" t="s">
        <v>69</v>
      </c>
      <c r="P22" t="s">
        <v>73</v>
      </c>
      <c r="Q22" t="s">
        <v>70</v>
      </c>
      <c r="S22" t="s">
        <v>98</v>
      </c>
      <c r="T22" t="s">
        <v>99</v>
      </c>
      <c r="U22" t="s">
        <v>100</v>
      </c>
      <c r="V22" t="s">
        <v>94</v>
      </c>
    </row>
    <row r="23" spans="1:22">
      <c r="J23">
        <v>50</v>
      </c>
    </row>
    <row r="24" spans="1:22">
      <c r="A24" t="s">
        <v>77</v>
      </c>
      <c r="J24">
        <v>200</v>
      </c>
      <c r="K24">
        <v>43832</v>
      </c>
      <c r="L24">
        <v>12</v>
      </c>
      <c r="M24">
        <v>489</v>
      </c>
      <c r="N24">
        <v>853</v>
      </c>
      <c r="O24">
        <v>13421</v>
      </c>
      <c r="P24">
        <v>22</v>
      </c>
      <c r="Q24">
        <f>L24+M24+N24+O24</f>
        <v>14775</v>
      </c>
      <c r="S24">
        <v>1138</v>
      </c>
      <c r="T24">
        <v>25321</v>
      </c>
      <c r="U24">
        <v>53311</v>
      </c>
      <c r="V24">
        <f>S24+U24+T24*2</f>
        <v>105091</v>
      </c>
    </row>
    <row r="26" spans="1:22">
      <c r="A26" t="s">
        <v>5</v>
      </c>
      <c r="B26" t="s">
        <v>51</v>
      </c>
      <c r="C26" t="s">
        <v>0</v>
      </c>
      <c r="D26" t="s">
        <v>1</v>
      </c>
      <c r="E26" t="s">
        <v>72</v>
      </c>
      <c r="F26" t="s">
        <v>69</v>
      </c>
      <c r="G26" t="s">
        <v>73</v>
      </c>
      <c r="H26" t="s">
        <v>70</v>
      </c>
    </row>
    <row r="27" spans="1:22">
      <c r="A27">
        <v>50</v>
      </c>
      <c r="C27">
        <v>122</v>
      </c>
      <c r="D27">
        <v>1019</v>
      </c>
      <c r="E27">
        <v>997</v>
      </c>
      <c r="F27">
        <v>2266</v>
      </c>
      <c r="G27">
        <v>29</v>
      </c>
      <c r="H27">
        <f>C27+D27+E27+F27</f>
        <v>4404</v>
      </c>
    </row>
    <row r="28" spans="1:22">
      <c r="A28">
        <v>200</v>
      </c>
      <c r="H28">
        <f>C28+D28+E28+F28</f>
        <v>0</v>
      </c>
    </row>
    <row r="29" spans="1:22">
      <c r="J29" t="s">
        <v>80</v>
      </c>
    </row>
    <row r="30" spans="1:22">
      <c r="J30" t="s">
        <v>5</v>
      </c>
      <c r="K30" t="s">
        <v>51</v>
      </c>
      <c r="L30" t="s">
        <v>0</v>
      </c>
      <c r="M30" t="s">
        <v>1</v>
      </c>
      <c r="N30" t="s">
        <v>72</v>
      </c>
      <c r="O30" t="s">
        <v>69</v>
      </c>
      <c r="P30" t="s">
        <v>73</v>
      </c>
      <c r="Q30" t="s">
        <v>70</v>
      </c>
    </row>
    <row r="31" spans="1:22">
      <c r="Q31">
        <f>L31+M31+N31+O31</f>
        <v>0</v>
      </c>
    </row>
    <row r="32" spans="1:22">
      <c r="J32">
        <v>500</v>
      </c>
      <c r="K32">
        <v>71744</v>
      </c>
      <c r="L32">
        <v>728</v>
      </c>
      <c r="M32">
        <v>11565</v>
      </c>
      <c r="N32">
        <v>10493</v>
      </c>
      <c r="O32">
        <v>1861</v>
      </c>
      <c r="P32">
        <v>1049</v>
      </c>
      <c r="Q32">
        <f>L32+M32+N32+O32</f>
        <v>24647</v>
      </c>
      <c r="R32" s="1" t="s">
        <v>81</v>
      </c>
    </row>
    <row r="35" spans="10:18">
      <c r="J35" t="s">
        <v>82</v>
      </c>
    </row>
    <row r="36" spans="10:18">
      <c r="J36" t="s">
        <v>5</v>
      </c>
      <c r="K36" t="s">
        <v>51</v>
      </c>
      <c r="L36" t="s">
        <v>0</v>
      </c>
      <c r="M36" t="s">
        <v>1</v>
      </c>
      <c r="N36" t="s">
        <v>72</v>
      </c>
      <c r="O36" t="s">
        <v>69</v>
      </c>
      <c r="P36" t="s">
        <v>73</v>
      </c>
      <c r="Q36" t="s">
        <v>70</v>
      </c>
    </row>
    <row r="37" spans="10:18">
      <c r="Q37">
        <f>L37+M37+N37+O37</f>
        <v>0</v>
      </c>
    </row>
    <row r="38" spans="10:18">
      <c r="J38">
        <v>500</v>
      </c>
      <c r="K38">
        <v>49014</v>
      </c>
      <c r="L38">
        <v>292</v>
      </c>
      <c r="M38">
        <v>14823</v>
      </c>
      <c r="N38">
        <v>14068</v>
      </c>
      <c r="O38">
        <v>2282</v>
      </c>
      <c r="P38">
        <v>909</v>
      </c>
      <c r="Q38">
        <f>L38+M38+N38+O38</f>
        <v>31465</v>
      </c>
      <c r="R38" s="1" t="s">
        <v>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F14" sqref="F14"/>
    </sheetView>
  </sheetViews>
  <sheetFormatPr defaultRowHeight="15"/>
  <cols>
    <col min="4" max="4" width="10.7109375" customWidth="1"/>
    <col min="5" max="5" width="11" bestFit="1" customWidth="1"/>
    <col min="8" max="8" width="13.140625" customWidth="1"/>
    <col min="9" max="9" width="13.7109375" customWidth="1"/>
    <col min="10" max="10" width="10.5703125" customWidth="1"/>
    <col min="11" max="11" width="11.7109375" customWidth="1"/>
  </cols>
  <sheetData>
    <row r="1" spans="1:13">
      <c r="A1" t="s">
        <v>85</v>
      </c>
    </row>
    <row r="2" spans="1:13">
      <c r="A2" t="s">
        <v>86</v>
      </c>
    </row>
    <row r="3" spans="1:13">
      <c r="A3" t="s">
        <v>87</v>
      </c>
    </row>
    <row r="5" spans="1:13">
      <c r="C5" t="s">
        <v>0</v>
      </c>
      <c r="D5" t="s">
        <v>84</v>
      </c>
      <c r="E5" t="s">
        <v>69</v>
      </c>
      <c r="F5" t="s">
        <v>70</v>
      </c>
    </row>
    <row r="6" spans="1:13">
      <c r="A6">
        <v>50</v>
      </c>
      <c r="F6" t="s">
        <v>89</v>
      </c>
    </row>
    <row r="7" spans="1:13">
      <c r="A7">
        <v>200</v>
      </c>
      <c r="F7" t="s">
        <v>88</v>
      </c>
    </row>
    <row r="10" spans="1:13">
      <c r="A10" t="s">
        <v>90</v>
      </c>
    </row>
    <row r="12" spans="1:13">
      <c r="B12" t="s">
        <v>51</v>
      </c>
      <c r="C12" t="s">
        <v>0</v>
      </c>
      <c r="D12" t="s">
        <v>84</v>
      </c>
      <c r="E12" t="s">
        <v>69</v>
      </c>
      <c r="F12" t="s">
        <v>70</v>
      </c>
      <c r="H12" t="s">
        <v>93</v>
      </c>
      <c r="I12" t="s">
        <v>92</v>
      </c>
      <c r="J12" t="s">
        <v>91</v>
      </c>
      <c r="K12" t="s">
        <v>94</v>
      </c>
    </row>
    <row r="13" spans="1:13">
      <c r="A13">
        <v>50</v>
      </c>
      <c r="B13">
        <v>12708</v>
      </c>
      <c r="C13">
        <v>363</v>
      </c>
      <c r="D13">
        <v>2796</v>
      </c>
      <c r="E13">
        <v>5790</v>
      </c>
      <c r="F13">
        <f>C13+D13+E13</f>
        <v>8949</v>
      </c>
      <c r="H13">
        <v>8153</v>
      </c>
      <c r="I13">
        <v>25019</v>
      </c>
      <c r="J13">
        <v>32240</v>
      </c>
      <c r="K13">
        <f>H13+I13+J13</f>
        <v>65412</v>
      </c>
    </row>
    <row r="14" spans="1:13">
      <c r="A14">
        <v>200</v>
      </c>
      <c r="B14">
        <v>6843</v>
      </c>
      <c r="C14">
        <v>10</v>
      </c>
      <c r="D14">
        <v>8382</v>
      </c>
      <c r="E14">
        <v>45034</v>
      </c>
      <c r="F14">
        <f>C14+D14+E14</f>
        <v>53426</v>
      </c>
      <c r="H14">
        <v>188</v>
      </c>
      <c r="I14">
        <v>108169</v>
      </c>
      <c r="J14">
        <v>122713</v>
      </c>
      <c r="K14">
        <f>H14+I14+J14</f>
        <v>231070</v>
      </c>
      <c r="M14" t="s">
        <v>95</v>
      </c>
    </row>
    <row r="15" spans="1:13">
      <c r="A15">
        <v>500</v>
      </c>
      <c r="B15">
        <v>6142</v>
      </c>
      <c r="C15">
        <v>16</v>
      </c>
      <c r="D15">
        <v>22434</v>
      </c>
      <c r="E15">
        <v>70682</v>
      </c>
      <c r="F15">
        <f>C15+D15+E15</f>
        <v>93132</v>
      </c>
      <c r="H15">
        <v>303</v>
      </c>
      <c r="I15">
        <v>262174</v>
      </c>
      <c r="J15">
        <v>200506</v>
      </c>
      <c r="K15">
        <f>H15+I15+J15</f>
        <v>462983</v>
      </c>
      <c r="M15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75"/>
  <sheetViews>
    <sheetView topLeftCell="A16" zoomScaleNormal="100" workbookViewId="0">
      <selection activeCell="N42" sqref="N42"/>
    </sheetView>
  </sheetViews>
  <sheetFormatPr defaultRowHeight="15"/>
  <cols>
    <col min="3" max="3" width="16.140625" customWidth="1"/>
    <col min="16" max="16" width="12.140625" customWidth="1"/>
    <col min="17" max="17" width="13.42578125" customWidth="1"/>
    <col min="18" max="18" width="11.7109375" customWidth="1"/>
    <col min="19" max="19" width="12.28515625" style="6" customWidth="1"/>
    <col min="20" max="20" width="12.7109375" style="6" customWidth="1"/>
    <col min="21" max="21" width="16" style="6" customWidth="1"/>
  </cols>
  <sheetData>
    <row r="1" spans="2:14">
      <c r="B1" t="s">
        <v>103</v>
      </c>
    </row>
    <row r="3" spans="2:14">
      <c r="B3" s="3" t="s">
        <v>104</v>
      </c>
    </row>
    <row r="4" spans="2:14">
      <c r="B4" s="3" t="s">
        <v>105</v>
      </c>
    </row>
    <row r="6" spans="2:14">
      <c r="B6" t="s">
        <v>5</v>
      </c>
      <c r="C6" t="s">
        <v>51</v>
      </c>
      <c r="D6" t="s">
        <v>0</v>
      </c>
      <c r="E6" t="s">
        <v>1</v>
      </c>
      <c r="F6" t="s">
        <v>72</v>
      </c>
      <c r="G6" t="s">
        <v>69</v>
      </c>
      <c r="H6" t="s">
        <v>73</v>
      </c>
      <c r="I6" t="s">
        <v>70</v>
      </c>
      <c r="K6" t="s">
        <v>98</v>
      </c>
      <c r="L6" t="s">
        <v>99</v>
      </c>
      <c r="M6" t="s">
        <v>100</v>
      </c>
      <c r="N6" t="s">
        <v>94</v>
      </c>
    </row>
    <row r="7" spans="2:14">
      <c r="B7">
        <v>50</v>
      </c>
    </row>
    <row r="8" spans="2:14">
      <c r="B8">
        <v>200</v>
      </c>
      <c r="C8">
        <v>20076</v>
      </c>
      <c r="D8">
        <v>88</v>
      </c>
      <c r="E8">
        <v>2435</v>
      </c>
      <c r="F8">
        <v>1842</v>
      </c>
      <c r="G8">
        <v>8378</v>
      </c>
      <c r="H8">
        <v>25</v>
      </c>
      <c r="I8">
        <f>D8+E8+F8+G8</f>
        <v>12743</v>
      </c>
      <c r="K8">
        <v>3879</v>
      </c>
      <c r="L8">
        <v>31667</v>
      </c>
      <c r="M8">
        <v>30529</v>
      </c>
      <c r="N8">
        <f>K8+M8+L8*2</f>
        <v>97742</v>
      </c>
    </row>
    <row r="9" spans="2:14">
      <c r="B9">
        <v>500</v>
      </c>
      <c r="C9">
        <v>45135</v>
      </c>
      <c r="D9">
        <v>116</v>
      </c>
      <c r="E9">
        <v>9268</v>
      </c>
      <c r="F9">
        <v>9825</v>
      </c>
      <c r="G9">
        <v>5262</v>
      </c>
      <c r="H9">
        <v>91</v>
      </c>
      <c r="I9">
        <f>D9+E9+F9+G9</f>
        <v>24471</v>
      </c>
      <c r="K9">
        <v>1156</v>
      </c>
      <c r="L9">
        <v>50185</v>
      </c>
      <c r="M9">
        <v>25064</v>
      </c>
      <c r="N9">
        <f>K9+M9+L9*2</f>
        <v>126590</v>
      </c>
    </row>
    <row r="12" spans="2:14">
      <c r="B12" t="s">
        <v>106</v>
      </c>
    </row>
    <row r="14" spans="2:14">
      <c r="B14" s="3" t="s">
        <v>104</v>
      </c>
    </row>
    <row r="15" spans="2:14">
      <c r="B15" s="3" t="s">
        <v>105</v>
      </c>
    </row>
    <row r="16" spans="2:14">
      <c r="B16" s="3" t="s">
        <v>107</v>
      </c>
    </row>
    <row r="17" spans="2:14">
      <c r="B17" s="3" t="s">
        <v>108</v>
      </c>
    </row>
    <row r="19" spans="2:14">
      <c r="B19" t="s">
        <v>5</v>
      </c>
      <c r="C19" t="s">
        <v>109</v>
      </c>
      <c r="D19" t="s">
        <v>0</v>
      </c>
      <c r="E19" t="s">
        <v>1</v>
      </c>
      <c r="F19" t="s">
        <v>72</v>
      </c>
      <c r="G19" t="s">
        <v>69</v>
      </c>
      <c r="H19" t="s">
        <v>73</v>
      </c>
      <c r="I19" t="s">
        <v>70</v>
      </c>
      <c r="K19" t="s">
        <v>98</v>
      </c>
      <c r="L19" t="s">
        <v>99</v>
      </c>
      <c r="M19" t="s">
        <v>100</v>
      </c>
      <c r="N19" t="s">
        <v>94</v>
      </c>
    </row>
    <row r="20" spans="2:14">
      <c r="B20">
        <v>50</v>
      </c>
    </row>
    <row r="21" spans="2:14">
      <c r="B21">
        <v>100</v>
      </c>
      <c r="C21">
        <v>2090</v>
      </c>
      <c r="D21">
        <v>142</v>
      </c>
      <c r="E21">
        <v>3715</v>
      </c>
      <c r="F21">
        <v>2639</v>
      </c>
      <c r="G21">
        <v>27620</v>
      </c>
      <c r="H21">
        <v>6</v>
      </c>
      <c r="I21">
        <f>D21+E21+F21+G21</f>
        <v>34116</v>
      </c>
      <c r="K21">
        <v>2955</v>
      </c>
      <c r="L21">
        <v>138970</v>
      </c>
      <c r="M21">
        <v>138970</v>
      </c>
      <c r="N21">
        <f>K21+M21+L21*2</f>
        <v>419865</v>
      </c>
    </row>
    <row r="22" spans="2:14">
      <c r="B22">
        <v>500</v>
      </c>
      <c r="I22">
        <f>D22+E22+F22+G22</f>
        <v>0</v>
      </c>
      <c r="N22">
        <f>K22+M22+L22*2</f>
        <v>0</v>
      </c>
    </row>
    <row r="25" spans="2:14">
      <c r="B25" s="3" t="s">
        <v>104</v>
      </c>
    </row>
    <row r="26" spans="2:14">
      <c r="B26" s="3" t="s">
        <v>105</v>
      </c>
    </row>
    <row r="27" spans="2:14">
      <c r="B27" s="3" t="s">
        <v>110</v>
      </c>
    </row>
    <row r="28" spans="2:14">
      <c r="B28" s="3" t="s">
        <v>108</v>
      </c>
    </row>
    <row r="30" spans="2:14">
      <c r="B30" t="s">
        <v>5</v>
      </c>
      <c r="C30" t="s">
        <v>109</v>
      </c>
      <c r="D30" t="s">
        <v>0</v>
      </c>
      <c r="E30" t="s">
        <v>1</v>
      </c>
      <c r="F30" t="s">
        <v>72</v>
      </c>
      <c r="G30" t="s">
        <v>69</v>
      </c>
      <c r="H30" t="s">
        <v>73</v>
      </c>
      <c r="I30" t="s">
        <v>70</v>
      </c>
      <c r="K30" t="s">
        <v>98</v>
      </c>
      <c r="L30" t="s">
        <v>99</v>
      </c>
      <c r="M30" t="s">
        <v>100</v>
      </c>
      <c r="N30" t="s">
        <v>94</v>
      </c>
    </row>
    <row r="31" spans="2:14">
      <c r="B31">
        <v>50</v>
      </c>
    </row>
    <row r="32" spans="2:14">
      <c r="B32">
        <v>100</v>
      </c>
      <c r="C32">
        <v>2627</v>
      </c>
      <c r="D32">
        <v>19</v>
      </c>
      <c r="E32">
        <v>2230</v>
      </c>
      <c r="F32">
        <v>1465</v>
      </c>
      <c r="G32">
        <v>17747</v>
      </c>
      <c r="H32">
        <v>7</v>
      </c>
      <c r="I32">
        <f>D32+E32+F32+G32</f>
        <v>21461</v>
      </c>
      <c r="K32">
        <v>751</v>
      </c>
      <c r="L32">
        <v>104085</v>
      </c>
      <c r="M32">
        <v>98007</v>
      </c>
      <c r="N32">
        <f>K32+M32+L32*2</f>
        <v>306928</v>
      </c>
    </row>
    <row r="33" spans="1:21">
      <c r="B33">
        <v>100</v>
      </c>
      <c r="C33">
        <v>4925</v>
      </c>
      <c r="D33">
        <v>67</v>
      </c>
      <c r="E33">
        <v>1444</v>
      </c>
      <c r="F33">
        <v>1451</v>
      </c>
      <c r="G33">
        <v>16924</v>
      </c>
      <c r="H33">
        <v>7</v>
      </c>
      <c r="I33">
        <f>D33+E33+F33+G33</f>
        <v>19886</v>
      </c>
      <c r="K33">
        <v>3178</v>
      </c>
      <c r="L33">
        <v>109012</v>
      </c>
      <c r="M33">
        <v>93060</v>
      </c>
      <c r="N33">
        <f>K33+M33+L33*2</f>
        <v>314262</v>
      </c>
    </row>
    <row r="34" spans="1:21">
      <c r="B34">
        <v>200</v>
      </c>
      <c r="C34">
        <v>8049</v>
      </c>
      <c r="D34">
        <v>9</v>
      </c>
      <c r="E34">
        <v>2424</v>
      </c>
      <c r="F34">
        <v>7230</v>
      </c>
      <c r="G34">
        <v>46768</v>
      </c>
      <c r="H34">
        <v>10</v>
      </c>
      <c r="I34">
        <f>D34+E34+F34+G34</f>
        <v>56431</v>
      </c>
      <c r="K34">
        <v>998</v>
      </c>
      <c r="L34">
        <v>183356</v>
      </c>
      <c r="M34">
        <v>177777</v>
      </c>
      <c r="N34">
        <f>K34+M34+L34*2</f>
        <v>545487</v>
      </c>
    </row>
    <row r="36" spans="1:21">
      <c r="B36" s="3" t="s">
        <v>115</v>
      </c>
    </row>
    <row r="37" spans="1:21">
      <c r="B37" s="3" t="s">
        <v>105</v>
      </c>
    </row>
    <row r="38" spans="1:21">
      <c r="B38" s="3" t="s">
        <v>110</v>
      </c>
    </row>
    <row r="39" spans="1:21">
      <c r="B39" s="3" t="s">
        <v>108</v>
      </c>
    </row>
    <row r="41" spans="1:21" ht="30" customHeight="1">
      <c r="A41" t="s">
        <v>116</v>
      </c>
      <c r="B41" t="s">
        <v>5</v>
      </c>
      <c r="C41" t="s">
        <v>109</v>
      </c>
      <c r="D41" t="s">
        <v>0</v>
      </c>
      <c r="E41" t="s">
        <v>1</v>
      </c>
      <c r="F41" t="s">
        <v>72</v>
      </c>
      <c r="G41" t="s">
        <v>69</v>
      </c>
      <c r="H41" t="s">
        <v>73</v>
      </c>
      <c r="I41" t="s">
        <v>70</v>
      </c>
      <c r="K41" t="s">
        <v>98</v>
      </c>
      <c r="L41" t="s">
        <v>99</v>
      </c>
      <c r="M41" t="s">
        <v>100</v>
      </c>
      <c r="N41" t="s">
        <v>94</v>
      </c>
      <c r="P41" s="8" t="s">
        <v>119</v>
      </c>
      <c r="Q41" s="8" t="s">
        <v>120</v>
      </c>
      <c r="R41" s="8" t="s">
        <v>121</v>
      </c>
      <c r="S41" s="8" t="s">
        <v>122</v>
      </c>
      <c r="T41" s="8" t="s">
        <v>123</v>
      </c>
      <c r="U41" s="8" t="s">
        <v>124</v>
      </c>
    </row>
    <row r="42" spans="1:21">
      <c r="A42">
        <v>8</v>
      </c>
      <c r="B42">
        <v>50</v>
      </c>
      <c r="C42">
        <v>2109</v>
      </c>
      <c r="D42">
        <v>7</v>
      </c>
      <c r="E42">
        <v>644</v>
      </c>
      <c r="F42">
        <v>470</v>
      </c>
      <c r="G42">
        <v>7514</v>
      </c>
      <c r="H42">
        <v>6</v>
      </c>
      <c r="I42">
        <f>D42+E42+F42+G42</f>
        <v>8635</v>
      </c>
      <c r="K42">
        <v>784</v>
      </c>
      <c r="L42">
        <v>37391</v>
      </c>
      <c r="M42">
        <v>26266</v>
      </c>
      <c r="N42">
        <f>K42+M42+L42*2</f>
        <v>101832</v>
      </c>
      <c r="P42" s="3">
        <v>6000</v>
      </c>
      <c r="Q42" s="2">
        <v>200</v>
      </c>
      <c r="R42" s="2">
        <v>10</v>
      </c>
      <c r="S42" s="7" t="s">
        <v>125</v>
      </c>
      <c r="T42" s="7" t="s">
        <v>127</v>
      </c>
      <c r="U42" s="7" t="s">
        <v>130</v>
      </c>
    </row>
    <row r="43" spans="1:21">
      <c r="A43">
        <v>1</v>
      </c>
      <c r="B43">
        <v>200</v>
      </c>
      <c r="C43">
        <v>2016</v>
      </c>
      <c r="D43">
        <v>864</v>
      </c>
      <c r="E43">
        <v>50216</v>
      </c>
      <c r="F43">
        <v>41352</v>
      </c>
      <c r="G43">
        <v>27243</v>
      </c>
      <c r="H43">
        <v>447</v>
      </c>
      <c r="I43">
        <f>D43+E43+F43+G43</f>
        <v>119675</v>
      </c>
      <c r="K43">
        <v>4117</v>
      </c>
      <c r="L43">
        <v>229057</v>
      </c>
      <c r="M43">
        <v>210819</v>
      </c>
      <c r="N43">
        <f>K43+M43+L43*2</f>
        <v>673050</v>
      </c>
      <c r="P43" s="3">
        <v>6000</v>
      </c>
      <c r="Q43" s="2">
        <v>200</v>
      </c>
      <c r="R43" s="2">
        <v>200</v>
      </c>
      <c r="S43" s="7" t="s">
        <v>126</v>
      </c>
      <c r="T43" s="7" t="s">
        <v>128</v>
      </c>
      <c r="U43" s="7" t="s">
        <v>129</v>
      </c>
    </row>
    <row r="44" spans="1:21">
      <c r="A44">
        <v>8</v>
      </c>
      <c r="B44">
        <v>200</v>
      </c>
      <c r="C44">
        <v>6283</v>
      </c>
      <c r="D44">
        <v>19</v>
      </c>
      <c r="E44">
        <v>3202</v>
      </c>
      <c r="F44">
        <v>8800</v>
      </c>
      <c r="G44">
        <v>51924</v>
      </c>
      <c r="H44">
        <v>9</v>
      </c>
      <c r="I44">
        <f>D44+E44+F44+G44</f>
        <v>63945</v>
      </c>
      <c r="K44">
        <v>978</v>
      </c>
      <c r="L44">
        <v>185458</v>
      </c>
      <c r="M44">
        <v>174352</v>
      </c>
      <c r="N44">
        <f>K44+M44+L44*2</f>
        <v>546246</v>
      </c>
    </row>
    <row r="45" spans="1:21">
      <c r="A45">
        <v>8</v>
      </c>
      <c r="B45" t="s">
        <v>117</v>
      </c>
      <c r="C45">
        <v>6307</v>
      </c>
      <c r="D45">
        <v>62</v>
      </c>
      <c r="E45">
        <v>4638</v>
      </c>
      <c r="F45">
        <v>4326</v>
      </c>
      <c r="G45">
        <v>1274</v>
      </c>
      <c r="H45">
        <v>49</v>
      </c>
      <c r="I45">
        <f>D45+E45+F45+G45</f>
        <v>10300</v>
      </c>
      <c r="K45">
        <v>3415</v>
      </c>
      <c r="L45">
        <v>31908</v>
      </c>
      <c r="M45">
        <v>8189</v>
      </c>
      <c r="N45">
        <f>K45+M45+L45*2</f>
        <v>75420</v>
      </c>
    </row>
    <row r="47" spans="1:21">
      <c r="A47" t="s">
        <v>118</v>
      </c>
      <c r="E47">
        <f>200 * 15 + 8 * 70 + 10 * 5 + 150 + 50</f>
        <v>3810</v>
      </c>
    </row>
    <row r="49" spans="2:14">
      <c r="B49" s="3" t="s">
        <v>104</v>
      </c>
    </row>
    <row r="50" spans="2:14">
      <c r="B50" s="3" t="s">
        <v>105</v>
      </c>
    </row>
    <row r="51" spans="2:14">
      <c r="B51" s="3" t="s">
        <v>111</v>
      </c>
    </row>
    <row r="52" spans="2:14">
      <c r="B52" s="3" t="s">
        <v>108</v>
      </c>
    </row>
    <row r="54" spans="2:14">
      <c r="B54" t="s">
        <v>5</v>
      </c>
      <c r="C54" t="s">
        <v>109</v>
      </c>
      <c r="D54" t="s">
        <v>0</v>
      </c>
      <c r="E54" t="s">
        <v>1</v>
      </c>
      <c r="F54" t="s">
        <v>72</v>
      </c>
      <c r="G54" t="s">
        <v>69</v>
      </c>
      <c r="H54" t="s">
        <v>73</v>
      </c>
      <c r="I54" t="s">
        <v>70</v>
      </c>
      <c r="K54" t="s">
        <v>98</v>
      </c>
      <c r="L54" t="s">
        <v>99</v>
      </c>
      <c r="M54" t="s">
        <v>100</v>
      </c>
      <c r="N54" t="s">
        <v>94</v>
      </c>
    </row>
    <row r="55" spans="2:14">
      <c r="B55">
        <v>50</v>
      </c>
    </row>
    <row r="56" spans="2:14">
      <c r="B56">
        <v>100</v>
      </c>
      <c r="D56" t="s">
        <v>112</v>
      </c>
      <c r="I56" t="e">
        <f>D56+E56+F56+G56</f>
        <v>#VALUE!</v>
      </c>
      <c r="N56">
        <f>K56+M56+L56*2</f>
        <v>0</v>
      </c>
    </row>
    <row r="58" spans="2:14">
      <c r="B58" s="3" t="s">
        <v>104</v>
      </c>
    </row>
    <row r="59" spans="2:14">
      <c r="B59" s="3" t="s">
        <v>105</v>
      </c>
    </row>
    <row r="60" spans="2:14">
      <c r="B60" s="3" t="s">
        <v>113</v>
      </c>
    </row>
    <row r="61" spans="2:14">
      <c r="B61" s="3" t="s">
        <v>108</v>
      </c>
    </row>
    <row r="63" spans="2:14">
      <c r="B63" t="s">
        <v>5</v>
      </c>
      <c r="C63" t="s">
        <v>109</v>
      </c>
      <c r="D63" t="s">
        <v>0</v>
      </c>
      <c r="E63" t="s">
        <v>1</v>
      </c>
      <c r="F63" t="s">
        <v>72</v>
      </c>
      <c r="G63" t="s">
        <v>69</v>
      </c>
      <c r="H63" t="s">
        <v>73</v>
      </c>
      <c r="I63" t="s">
        <v>70</v>
      </c>
      <c r="K63" t="s">
        <v>98</v>
      </c>
      <c r="L63" t="s">
        <v>99</v>
      </c>
      <c r="M63" t="s">
        <v>100</v>
      </c>
      <c r="N63" t="s">
        <v>94</v>
      </c>
    </row>
    <row r="64" spans="2:14">
      <c r="B64">
        <v>50</v>
      </c>
    </row>
    <row r="65" spans="2:14">
      <c r="B65">
        <v>100</v>
      </c>
      <c r="D65" t="s">
        <v>112</v>
      </c>
      <c r="I65" t="e">
        <f>D65+E65+F65+G65</f>
        <v>#VALUE!</v>
      </c>
      <c r="N65">
        <f>K65+M65+L65*2</f>
        <v>0</v>
      </c>
    </row>
    <row r="68" spans="2:14">
      <c r="B68" s="3" t="s">
        <v>104</v>
      </c>
    </row>
    <row r="69" spans="2:14">
      <c r="B69" s="3" t="s">
        <v>105</v>
      </c>
    </row>
    <row r="70" spans="2:14">
      <c r="B70" s="3" t="s">
        <v>114</v>
      </c>
    </row>
    <row r="71" spans="2:14">
      <c r="B71" s="3" t="s">
        <v>108</v>
      </c>
    </row>
    <row r="73" spans="2:14">
      <c r="B73" t="s">
        <v>5</v>
      </c>
      <c r="C73" t="s">
        <v>109</v>
      </c>
      <c r="D73" t="s">
        <v>0</v>
      </c>
      <c r="E73" t="s">
        <v>1</v>
      </c>
      <c r="F73" t="s">
        <v>72</v>
      </c>
      <c r="G73" t="s">
        <v>69</v>
      </c>
      <c r="H73" t="s">
        <v>73</v>
      </c>
      <c r="I73" t="s">
        <v>70</v>
      </c>
      <c r="K73" t="s">
        <v>98</v>
      </c>
      <c r="L73" t="s">
        <v>99</v>
      </c>
      <c r="M73" t="s">
        <v>100</v>
      </c>
      <c r="N73" t="s">
        <v>94</v>
      </c>
    </row>
    <row r="74" spans="2:14">
      <c r="B74">
        <v>50</v>
      </c>
    </row>
    <row r="75" spans="2:14">
      <c r="B75">
        <v>100</v>
      </c>
      <c r="N75">
        <f>K75+M75+L75*2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L28" sqref="L28"/>
    </sheetView>
  </sheetViews>
  <sheetFormatPr defaultRowHeight="15"/>
  <cols>
    <col min="1" max="1" width="13.140625" customWidth="1"/>
    <col min="3" max="3" width="15.85546875" customWidth="1"/>
  </cols>
  <sheetData>
    <row r="1" spans="1:14">
      <c r="A1" s="3" t="s">
        <v>131</v>
      </c>
    </row>
    <row r="2" spans="1:14">
      <c r="A2" s="3" t="s">
        <v>132</v>
      </c>
    </row>
    <row r="3" spans="1:14">
      <c r="A3" s="3"/>
    </row>
    <row r="4" spans="1:14">
      <c r="B4" t="s">
        <v>5</v>
      </c>
      <c r="C4" t="s">
        <v>109</v>
      </c>
      <c r="D4" t="s">
        <v>0</v>
      </c>
      <c r="E4" t="s">
        <v>1</v>
      </c>
      <c r="F4" t="s">
        <v>72</v>
      </c>
      <c r="G4" t="s">
        <v>69</v>
      </c>
      <c r="H4" t="s">
        <v>73</v>
      </c>
      <c r="I4" t="s">
        <v>70</v>
      </c>
      <c r="K4" t="s">
        <v>98</v>
      </c>
      <c r="L4" t="s">
        <v>99</v>
      </c>
      <c r="M4" t="s">
        <v>100</v>
      </c>
      <c r="N4" t="s">
        <v>94</v>
      </c>
    </row>
    <row r="6" spans="1:14">
      <c r="B6">
        <v>200</v>
      </c>
      <c r="C6">
        <v>200</v>
      </c>
      <c r="D6">
        <v>4973</v>
      </c>
      <c r="E6">
        <v>110126</v>
      </c>
      <c r="F6">
        <v>150</v>
      </c>
      <c r="G6">
        <v>116971</v>
      </c>
      <c r="H6">
        <v>8</v>
      </c>
      <c r="I6">
        <f>D6+E6+F6+G6</f>
        <v>232220</v>
      </c>
      <c r="K6">
        <v>5564</v>
      </c>
      <c r="L6">
        <v>210642</v>
      </c>
      <c r="M6">
        <v>195368</v>
      </c>
      <c r="N6">
        <f>K6+M6+L6*2</f>
        <v>622216</v>
      </c>
    </row>
    <row r="7" spans="1:14">
      <c r="D7">
        <v>3544</v>
      </c>
      <c r="E7">
        <v>106043</v>
      </c>
      <c r="F7">
        <v>138</v>
      </c>
      <c r="G7">
        <v>111612</v>
      </c>
      <c r="H7">
        <v>8</v>
      </c>
      <c r="I7">
        <f>D7+E7+F7+G7</f>
        <v>221337</v>
      </c>
      <c r="K7">
        <v>3946</v>
      </c>
      <c r="L7">
        <v>198515</v>
      </c>
      <c r="M7">
        <v>186537</v>
      </c>
      <c r="N7">
        <f>K7+M7+L7*2</f>
        <v>587513</v>
      </c>
    </row>
    <row r="8" spans="1:14">
      <c r="D8">
        <v>34</v>
      </c>
      <c r="E8">
        <v>89109</v>
      </c>
      <c r="F8">
        <v>139</v>
      </c>
      <c r="G8">
        <v>109624</v>
      </c>
      <c r="H8">
        <v>8</v>
      </c>
      <c r="I8">
        <f>D8+E8+F8+G8</f>
        <v>198906</v>
      </c>
      <c r="K8">
        <v>272</v>
      </c>
      <c r="L8">
        <v>180071</v>
      </c>
      <c r="M8">
        <v>171842</v>
      </c>
      <c r="N8">
        <f>K8+M8+L8*2</f>
        <v>532256</v>
      </c>
    </row>
    <row r="10" spans="1:14">
      <c r="I10" s="2">
        <f>(I6+I7+I8)/3</f>
        <v>217487.66666666666</v>
      </c>
      <c r="N10" s="2">
        <f>(N6+N7+N8)/3</f>
        <v>580661.66666666663</v>
      </c>
    </row>
    <row r="12" spans="1:14">
      <c r="A12" t="s">
        <v>133</v>
      </c>
    </row>
    <row r="14" spans="1:14">
      <c r="B14" t="s">
        <v>5</v>
      </c>
      <c r="C14" t="s">
        <v>109</v>
      </c>
      <c r="D14" t="s">
        <v>0</v>
      </c>
      <c r="E14" t="s">
        <v>1</v>
      </c>
      <c r="F14" t="s">
        <v>72</v>
      </c>
      <c r="G14" t="s">
        <v>69</v>
      </c>
      <c r="H14" t="s">
        <v>73</v>
      </c>
      <c r="I14" t="s">
        <v>70</v>
      </c>
      <c r="K14" t="s">
        <v>98</v>
      </c>
      <c r="L14" t="s">
        <v>99</v>
      </c>
      <c r="M14" t="s">
        <v>100</v>
      </c>
      <c r="N14" t="s">
        <v>94</v>
      </c>
    </row>
    <row r="16" spans="1:14">
      <c r="A16" t="s">
        <v>134</v>
      </c>
      <c r="B16">
        <v>200</v>
      </c>
      <c r="C16">
        <v>200</v>
      </c>
      <c r="D16">
        <v>32</v>
      </c>
      <c r="E16">
        <v>2738</v>
      </c>
      <c r="F16">
        <v>3170</v>
      </c>
      <c r="G16">
        <v>9946</v>
      </c>
      <c r="H16">
        <v>22</v>
      </c>
      <c r="I16">
        <f>D16+E16+F16+G16</f>
        <v>15886</v>
      </c>
      <c r="K16">
        <v>1045</v>
      </c>
      <c r="L16">
        <v>300509</v>
      </c>
      <c r="M16">
        <v>155989</v>
      </c>
      <c r="N16">
        <f>K16+M16+L16*2</f>
        <v>758052</v>
      </c>
    </row>
    <row r="18" spans="1:14">
      <c r="A18" t="s">
        <v>135</v>
      </c>
      <c r="B18">
        <v>50</v>
      </c>
      <c r="C18">
        <v>50</v>
      </c>
      <c r="D18">
        <v>81</v>
      </c>
      <c r="E18">
        <v>13953</v>
      </c>
      <c r="F18">
        <v>118</v>
      </c>
      <c r="G18">
        <v>3157</v>
      </c>
      <c r="H18">
        <v>5</v>
      </c>
      <c r="I18">
        <f>D18+E18+F18+G18</f>
        <v>17309</v>
      </c>
      <c r="K18">
        <v>142</v>
      </c>
      <c r="L18">
        <v>24126</v>
      </c>
      <c r="M18">
        <v>10099</v>
      </c>
      <c r="N18">
        <f>K18+M18+L18*2</f>
        <v>58493</v>
      </c>
    </row>
    <row r="19" spans="1:14">
      <c r="D19">
        <v>100</v>
      </c>
      <c r="E19">
        <v>7091</v>
      </c>
      <c r="F19">
        <v>194</v>
      </c>
      <c r="G19">
        <v>3482</v>
      </c>
      <c r="H19">
        <v>4</v>
      </c>
      <c r="I19">
        <f>D19+E19+F19+G19</f>
        <v>10867</v>
      </c>
      <c r="K19">
        <v>195</v>
      </c>
      <c r="L19">
        <v>10153</v>
      </c>
      <c r="M19">
        <v>5071</v>
      </c>
      <c r="N19">
        <f>K19+M19+L19*2</f>
        <v>25572</v>
      </c>
    </row>
    <row r="20" spans="1:14">
      <c r="D20">
        <v>87</v>
      </c>
      <c r="E20">
        <v>7285</v>
      </c>
      <c r="F20">
        <v>159</v>
      </c>
      <c r="G20">
        <v>3615</v>
      </c>
      <c r="H20">
        <v>8</v>
      </c>
      <c r="I20">
        <f>D20+E20+F20+G20</f>
        <v>11146</v>
      </c>
      <c r="K20">
        <v>144</v>
      </c>
      <c r="L20">
        <v>10756</v>
      </c>
      <c r="M20">
        <v>5078</v>
      </c>
      <c r="N20">
        <f>K20+M20+L20*2</f>
        <v>26734</v>
      </c>
    </row>
    <row r="21" spans="1:14">
      <c r="I21" s="2">
        <f>(I20+I18+I19)/3</f>
        <v>13107.333333333334</v>
      </c>
      <c r="N21" s="2">
        <f>(N20+N18+N19)/3</f>
        <v>36933</v>
      </c>
    </row>
    <row r="23" spans="1:14">
      <c r="A23" t="s">
        <v>135</v>
      </c>
      <c r="B23">
        <v>200</v>
      </c>
      <c r="C23">
        <v>200</v>
      </c>
      <c r="D23">
        <v>41</v>
      </c>
      <c r="E23">
        <v>50600</v>
      </c>
      <c r="F23">
        <v>154</v>
      </c>
      <c r="G23">
        <v>48455</v>
      </c>
      <c r="H23">
        <v>7</v>
      </c>
      <c r="I23">
        <f>D23+E23+F23+G23</f>
        <v>99250</v>
      </c>
      <c r="K23">
        <v>202</v>
      </c>
      <c r="L23">
        <v>110815</v>
      </c>
      <c r="M23">
        <v>85874</v>
      </c>
      <c r="N23">
        <f>K23+M23+L23*2</f>
        <v>307706</v>
      </c>
    </row>
    <row r="24" spans="1:14">
      <c r="D24">
        <v>3744</v>
      </c>
      <c r="E24">
        <v>48183</v>
      </c>
      <c r="F24">
        <v>253</v>
      </c>
      <c r="G24">
        <v>44776</v>
      </c>
      <c r="H24">
        <v>8</v>
      </c>
      <c r="I24">
        <f>D24+E24+F24+G24</f>
        <v>96956</v>
      </c>
      <c r="K24">
        <v>4002</v>
      </c>
      <c r="L24">
        <v>98537</v>
      </c>
      <c r="M24">
        <v>84740</v>
      </c>
      <c r="N24">
        <f>K24+M24+L24*2</f>
        <v>285816</v>
      </c>
    </row>
    <row r="25" spans="1:14">
      <c r="D25">
        <v>22</v>
      </c>
      <c r="E25">
        <v>45817</v>
      </c>
      <c r="F25">
        <v>217</v>
      </c>
      <c r="G25">
        <v>44735</v>
      </c>
      <c r="H25">
        <v>7</v>
      </c>
      <c r="I25">
        <f>D25+E25+F25+G25</f>
        <v>90791</v>
      </c>
      <c r="K25">
        <v>156</v>
      </c>
      <c r="L25">
        <v>95149</v>
      </c>
      <c r="M25">
        <v>79952</v>
      </c>
      <c r="N25">
        <f>K25+M25+L25*2</f>
        <v>270406</v>
      </c>
    </row>
    <row r="26" spans="1:14">
      <c r="I26" s="2">
        <f>(I25+I23+I24)/3</f>
        <v>95665.666666666672</v>
      </c>
      <c r="N26" s="2">
        <f>(N25+N23+N24)/3</f>
        <v>287976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Agnet and Broker</vt:lpstr>
      <vt:lpstr>NewCore</vt:lpstr>
      <vt:lpstr>Search</vt:lpstr>
      <vt:lpstr>NoAsyncBroker</vt:lpstr>
      <vt:lpstr>OneTimeRun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Vasiliev</dc:creator>
  <cp:lastModifiedBy>Grigory Vasiliev</cp:lastModifiedBy>
  <dcterms:created xsi:type="dcterms:W3CDTF">2011-04-22T15:42:35Z</dcterms:created>
  <dcterms:modified xsi:type="dcterms:W3CDTF">2011-05-31T10:46:21Z</dcterms:modified>
</cp:coreProperties>
</file>