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npedu.sharepoint.com/sites/SDD-Group3/Shared Documents/Group 3/"/>
    </mc:Choice>
  </mc:AlternateContent>
  <xr:revisionPtr revIDLastSave="219" documentId="8_{94153361-888D-4AC7-9E4B-260793512287}" xr6:coauthVersionLast="47" xr6:coauthVersionMax="47" xr10:uidLastSave="{933DAF20-E724-47A5-8BCF-B888849DA20B}"/>
  <bookViews>
    <workbookView xWindow="840" yWindow="-110" windowWidth="18470" windowHeight="11020" firstSheet="3" activeTab="1" xr2:uid="{DEFFC142-693F-4A0B-958B-644CE295FDA3}"/>
  </bookViews>
  <sheets>
    <sheet name="Main" sheetId="1" r:id="rId1"/>
    <sheet name="Liabilities" sheetId="2" r:id="rId2"/>
    <sheet name="Investments" sheetId="3" r:id="rId3"/>
    <sheet name="Savings" sheetId="4" r:id="rId4"/>
    <sheet name="_Dec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5" i="5"/>
  <c r="D2" i="5"/>
  <c r="B1" i="4"/>
  <c r="H2" i="1"/>
  <c r="H3" i="1"/>
  <c r="G3" i="1"/>
  <c r="G4" i="1"/>
  <c r="G5" i="1"/>
  <c r="G6" i="1"/>
  <c r="G7" i="1"/>
  <c r="G8" i="1"/>
  <c r="G9" i="1"/>
  <c r="G10" i="1"/>
  <c r="G11" i="1"/>
  <c r="G12" i="1"/>
  <c r="G13" i="1"/>
  <c r="H4" i="1"/>
  <c r="H5" i="1"/>
  <c r="H6" i="1"/>
  <c r="H7" i="1"/>
  <c r="H8" i="1"/>
  <c r="H9" i="1"/>
  <c r="H10" i="1"/>
  <c r="H11" i="1"/>
  <c r="H12" i="1"/>
  <c r="H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E2" i="1"/>
  <c r="D2" i="1"/>
  <c r="K2" i="1" l="1"/>
  <c r="K6" i="1"/>
  <c r="K7" i="1"/>
  <c r="K8" i="1"/>
  <c r="K9" i="1"/>
  <c r="K5" i="1"/>
  <c r="K13" i="1"/>
  <c r="K11" i="1"/>
  <c r="K3" i="1"/>
  <c r="B3" i="1" s="1"/>
  <c r="K10" i="1"/>
  <c r="K4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K12" i="1"/>
</calcChain>
</file>

<file path=xl/sharedStrings.xml><?xml version="1.0" encoding="utf-8"?>
<sst xmlns="http://schemas.openxmlformats.org/spreadsheetml/2006/main" count="39" uniqueCount="35">
  <si>
    <t>Month</t>
  </si>
  <si>
    <t>Balance</t>
  </si>
  <si>
    <t>Raw Monthly Salary</t>
  </si>
  <si>
    <t>CPF</t>
  </si>
  <si>
    <t>Salary After CPF</t>
  </si>
  <si>
    <t>Investment Spent</t>
  </si>
  <si>
    <t>Investment Earned</t>
  </si>
  <si>
    <t>Liabilities paid</t>
  </si>
  <si>
    <t>Side Earnings</t>
  </si>
  <si>
    <t>Spendings</t>
  </si>
  <si>
    <t>Net Profit</t>
  </si>
  <si>
    <t>Please use the Liabiilities and Investments tabs on the bottom left to input the Liabilities and Investments respectively.</t>
  </si>
  <si>
    <t>Amount</t>
  </si>
  <si>
    <t>Paid For?(Y/N)</t>
  </si>
  <si>
    <t>Month Paid</t>
  </si>
  <si>
    <t>Y</t>
  </si>
  <si>
    <t>N</t>
  </si>
  <si>
    <t>Deposit</t>
  </si>
  <si>
    <t>Term in years</t>
  </si>
  <si>
    <t>No. of Compounds per year</t>
  </si>
  <si>
    <t>Interest Rate(%)</t>
  </si>
  <si>
    <t>Expected Earnings</t>
  </si>
  <si>
    <t>Expected Date</t>
  </si>
  <si>
    <t>Targets</t>
  </si>
  <si>
    <t>Today</t>
  </si>
  <si>
    <t>update DATE in _Dec based on B1 DATE</t>
  </si>
  <si>
    <t>Week</t>
  </si>
  <si>
    <t>Recurring Goal</t>
  </si>
  <si>
    <t>Manual Goal</t>
  </si>
  <si>
    <t>Total Saved</t>
  </si>
  <si>
    <t>Net Savings</t>
  </si>
  <si>
    <t>December</t>
  </si>
  <si>
    <t>Day</t>
  </si>
  <si>
    <t>Saved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</si>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</sst>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2" fillId="2" borderId="0" xfId="1"/>
    <xf numFmtId="0" fontId="2" fillId="2" borderId="0" xfId="1" applyAlignment="1">
      <alignment horizontal="center"/>
    </xf>
    <xf numFmtId="0" fontId="2" fillId="2" borderId="0" xfId="1" applyAlignment="1">
      <alignment wrapText="1"/>
    </xf>
    <xf numFmtId="0" fontId="2" fillId="2" borderId="0" xfId="1" applyAlignment="1"/>
    <xf numFmtId="0" fontId="1" fillId="3" borderId="0" xfId="2"/>
    <xf numFmtId="0" fontId="0" fillId="0" borderId="0" xfId="0" applyAlignment="1">
      <alignment wrapText="1"/>
    </xf>
    <xf numFmtId="17" fontId="1" fillId="3" borderId="0" xfId="2" applyNumberFormat="1"/>
    <xf numFmtId="9" fontId="1" fillId="3" borderId="0" xfId="2" applyNumberFormat="1"/>
    <xf numFmtId="164" fontId="1" fillId="3" borderId="0" xfId="2" applyNumberFormat="1"/>
    <xf numFmtId="164" fontId="0" fillId="3" borderId="0" xfId="2" applyNumberFormat="1" applyFont="1"/>
    <xf numFmtId="164" fontId="0" fillId="3" borderId="0" xfId="2" applyNumberFormat="1" applyFont="1" applyAlignment="1">
      <alignment wrapText="1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</cellXfs>
  <cellStyles count="3">
    <cellStyle name="40% - Accent1" xfId="2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5065-B75A-4E84-BA4E-E26A7FDD5CF9}">
  <dimension ref="A1:K16"/>
  <sheetViews>
    <sheetView zoomScale="85" zoomScaleNormal="85" workbookViewId="0">
      <selection activeCell="C18" sqref="C18"/>
    </sheetView>
  </sheetViews>
  <sheetFormatPr defaultRowHeight="14.45"/>
  <cols>
    <col min="1" max="1" width="12.42578125" customWidth="1"/>
    <col min="2" max="2" width="18.5703125" customWidth="1"/>
    <col min="3" max="3" width="21.140625" customWidth="1"/>
    <col min="4" max="4" width="11.42578125" style="6" customWidth="1"/>
    <col min="5" max="5" width="15.85546875" customWidth="1"/>
    <col min="6" max="7" width="16.42578125" customWidth="1"/>
    <col min="8" max="8" width="16.5703125" customWidth="1"/>
    <col min="9" max="9" width="15.5703125" customWidth="1"/>
    <col min="10" max="10" width="11.5703125" customWidth="1"/>
    <col min="11" max="11" width="14.28515625" customWidth="1"/>
  </cols>
  <sheetData>
    <row r="1" spans="1:1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4" t="s">
        <v>9</v>
      </c>
      <c r="K1" s="2" t="s">
        <v>10</v>
      </c>
    </row>
    <row r="2" spans="1:11">
      <c r="A2" s="7">
        <v>44197</v>
      </c>
      <c r="B2" s="10">
        <v>0.12</v>
      </c>
      <c r="C2" s="10">
        <v>10000</v>
      </c>
      <c r="D2" s="11">
        <f>0.37*C2</f>
        <v>3700</v>
      </c>
      <c r="E2" s="10">
        <f>0.8*C2</f>
        <v>8000</v>
      </c>
      <c r="F2" s="10">
        <f>SUMIF(Investments!$A$2:$A$20, A2, Investments!$B$2:$B$20)</f>
        <v>0</v>
      </c>
      <c r="G2" s="10">
        <f>SUMIF(Investments!$G$2:$G$20, A2, Investments!$F$2:$F$20)</f>
        <v>0</v>
      </c>
      <c r="H2" s="10">
        <f>SUMIFS(Liabilities!$A$2:$A$20,Liabilities!$C$2:$C$20,A2,Liabilities!$B$2:$B$20,"Y")</f>
        <v>2300</v>
      </c>
      <c r="I2" s="10">
        <v>200</v>
      </c>
      <c r="J2" s="9">
        <v>2000</v>
      </c>
      <c r="K2" s="10">
        <f>(I2+G2+E2)-(J2+H2+F2)</f>
        <v>3900</v>
      </c>
    </row>
    <row r="3" spans="1:11">
      <c r="A3" s="7">
        <v>44228</v>
      </c>
      <c r="B3" s="10">
        <f>B2+K3</f>
        <v>4000.12</v>
      </c>
      <c r="C3" s="10">
        <v>10000</v>
      </c>
      <c r="D3" s="11">
        <f t="shared" ref="D3:D13" si="0">0.37*C3</f>
        <v>3700</v>
      </c>
      <c r="E3" s="10">
        <f t="shared" ref="E3:E13" si="1">0.8*C3</f>
        <v>8000</v>
      </c>
      <c r="F3" s="10">
        <f>SUMIF(Investments!$A$2:$A$20, A3, Investments!$B$2:$B$20)</f>
        <v>0</v>
      </c>
      <c r="G3" s="10">
        <f>SUMIF(Investments!$G$2:$G$20, A3, Investments!$F$2:$F$20)</f>
        <v>0</v>
      </c>
      <c r="H3" s="10">
        <f>SUMIFS(Liabilities!$A$2:$A$20,Liabilities!$C$2:$C$20,A3,Liabilities!$B$2:$B$20,"Y")</f>
        <v>0</v>
      </c>
      <c r="I3" s="10">
        <v>2000</v>
      </c>
      <c r="J3" s="10">
        <v>6000</v>
      </c>
      <c r="K3" s="10">
        <f t="shared" ref="K3:K13" si="2">(I3+G3+E3)-(J3+H3+F3)</f>
        <v>4000</v>
      </c>
    </row>
    <row r="4" spans="1:11">
      <c r="A4" s="7">
        <v>44256</v>
      </c>
      <c r="B4" s="10">
        <f>B3+K4</f>
        <v>-399.88000000000011</v>
      </c>
      <c r="C4" s="10">
        <v>2000</v>
      </c>
      <c r="D4" s="11">
        <f t="shared" si="0"/>
        <v>740</v>
      </c>
      <c r="E4" s="10">
        <f t="shared" si="1"/>
        <v>1600</v>
      </c>
      <c r="F4" s="10">
        <f>SUMIF(Investments!$A$2:$A$20, A4, Investments!$B$2:$B$20)</f>
        <v>0</v>
      </c>
      <c r="G4" s="10">
        <f>SUMIF(Investments!$G$2:$G$20, A4, Investments!$F$2:$F$20)</f>
        <v>0</v>
      </c>
      <c r="H4" s="10">
        <f>SUMIFS(Liabilities!$A$2:$A$20,Liabilities!$C$2:$C$20,A4,Liabilities!$B$2:$B$20,"Y")</f>
        <v>0</v>
      </c>
      <c r="I4" s="10">
        <v>3000</v>
      </c>
      <c r="J4" s="10">
        <v>9000</v>
      </c>
      <c r="K4" s="10">
        <f t="shared" si="2"/>
        <v>-4400</v>
      </c>
    </row>
    <row r="5" spans="1:11">
      <c r="A5" s="7">
        <v>44287</v>
      </c>
      <c r="B5" s="10">
        <f>B4+K5</f>
        <v>-399.88000000000011</v>
      </c>
      <c r="C5" s="10"/>
      <c r="D5" s="11">
        <f t="shared" si="0"/>
        <v>0</v>
      </c>
      <c r="E5" s="10">
        <f t="shared" si="1"/>
        <v>0</v>
      </c>
      <c r="F5" s="10">
        <f>SUMIF(Investments!$A$2:$A$20, A5, Investments!$B$2:$B$20)</f>
        <v>0</v>
      </c>
      <c r="G5" s="10">
        <f>SUMIF(Investments!$G$2:$G$20, A5, Investments!$F$2:$F$20)</f>
        <v>0</v>
      </c>
      <c r="H5" s="10">
        <f>SUMIFS(Liabilities!$A$2:$A$20,Liabilities!$C$2:$C$20,A5,Liabilities!$B$2:$B$20,"Y")</f>
        <v>0</v>
      </c>
      <c r="I5" s="10"/>
      <c r="J5" s="10"/>
      <c r="K5" s="10">
        <f t="shared" si="2"/>
        <v>0</v>
      </c>
    </row>
    <row r="6" spans="1:11">
      <c r="A6" s="7">
        <v>44317</v>
      </c>
      <c r="B6" s="10">
        <f>B5+K6</f>
        <v>-399.88000000000011</v>
      </c>
      <c r="C6" s="10"/>
      <c r="D6" s="11">
        <f t="shared" si="0"/>
        <v>0</v>
      </c>
      <c r="E6" s="10">
        <f t="shared" si="1"/>
        <v>0</v>
      </c>
      <c r="F6" s="10">
        <f>SUMIF(Investments!$A$2:$A$20, A6, Investments!$B$2:$B$20)</f>
        <v>0</v>
      </c>
      <c r="G6" s="10">
        <f>SUMIF(Investments!$G$2:$G$20, A6, Investments!$F$2:$F$20)</f>
        <v>0</v>
      </c>
      <c r="H6" s="10">
        <f>SUMIFS(Liabilities!$A$2:$A$20,Liabilities!$C$2:$C$20,A6,Liabilities!$B$2:$B$20,"Y")</f>
        <v>0</v>
      </c>
      <c r="I6" s="10"/>
      <c r="J6" s="10"/>
      <c r="K6" s="10">
        <f t="shared" si="2"/>
        <v>0</v>
      </c>
    </row>
    <row r="7" spans="1:11">
      <c r="A7" s="7">
        <v>44348</v>
      </c>
      <c r="B7" s="10">
        <f>B6+K7</f>
        <v>-399.88000000000011</v>
      </c>
      <c r="C7" s="10"/>
      <c r="D7" s="11">
        <f t="shared" si="0"/>
        <v>0</v>
      </c>
      <c r="E7" s="10">
        <f t="shared" si="1"/>
        <v>0</v>
      </c>
      <c r="F7" s="10">
        <f>SUMIF(Investments!$A$2:$A$20, A7, Investments!$B$2:$B$20)</f>
        <v>0</v>
      </c>
      <c r="G7" s="10">
        <f>SUMIF(Investments!$G$2:$G$20, A7, Investments!$F$2:$F$20)</f>
        <v>0</v>
      </c>
      <c r="H7" s="10">
        <f>SUMIFS(Liabilities!$A$2:$A$20,Liabilities!$C$2:$C$20,A7,Liabilities!$B$2:$B$20,"Y")</f>
        <v>0</v>
      </c>
      <c r="I7" s="10"/>
      <c r="J7" s="10"/>
      <c r="K7" s="10">
        <f t="shared" si="2"/>
        <v>0</v>
      </c>
    </row>
    <row r="8" spans="1:11">
      <c r="A8" s="7">
        <v>44378</v>
      </c>
      <c r="B8" s="10">
        <f>B7+K8</f>
        <v>-399.88000000000011</v>
      </c>
      <c r="C8" s="10"/>
      <c r="D8" s="11">
        <f t="shared" si="0"/>
        <v>0</v>
      </c>
      <c r="E8" s="10">
        <f t="shared" si="1"/>
        <v>0</v>
      </c>
      <c r="F8" s="10">
        <f>SUMIF(Investments!$A$2:$A$20, A8, Investments!$B$2:$B$20)</f>
        <v>0</v>
      </c>
      <c r="G8" s="10">
        <f>SUMIF(Investments!$G$2:$G$20, A8, Investments!$F$2:$F$20)</f>
        <v>0</v>
      </c>
      <c r="H8" s="10">
        <f>SUMIFS(Liabilities!$A$2:$A$20,Liabilities!$C$2:$C$20,A8,Liabilities!$B$2:$B$20,"Y")</f>
        <v>0</v>
      </c>
      <c r="I8" s="10"/>
      <c r="J8" s="10"/>
      <c r="K8" s="10">
        <f t="shared" si="2"/>
        <v>0</v>
      </c>
    </row>
    <row r="9" spans="1:11">
      <c r="A9" s="7">
        <v>44409</v>
      </c>
      <c r="B9" s="10">
        <f>B8+K9</f>
        <v>-399.88000000000011</v>
      </c>
      <c r="C9" s="10"/>
      <c r="D9" s="11">
        <f t="shared" si="0"/>
        <v>0</v>
      </c>
      <c r="E9" s="10">
        <f t="shared" si="1"/>
        <v>0</v>
      </c>
      <c r="F9" s="10">
        <f>SUMIF(Investments!$A$2:$A$20, A9, Investments!$B$2:$B$20)</f>
        <v>0</v>
      </c>
      <c r="G9" s="10">
        <f>SUMIF(Investments!$G$2:$G$20, A9, Investments!$F$2:$F$20)</f>
        <v>0</v>
      </c>
      <c r="H9" s="10">
        <f>SUMIFS(Liabilities!$A$2:$A$20,Liabilities!$C$2:$C$20,A9,Liabilities!$B$2:$B$20,"Y")</f>
        <v>0</v>
      </c>
      <c r="I9" s="10"/>
      <c r="J9" s="10"/>
      <c r="K9" s="10">
        <f t="shared" si="2"/>
        <v>0</v>
      </c>
    </row>
    <row r="10" spans="1:11">
      <c r="A10" s="7">
        <v>44440</v>
      </c>
      <c r="B10" s="10">
        <f>B9+K10</f>
        <v>-399.88000000000011</v>
      </c>
      <c r="C10" s="10"/>
      <c r="D10" s="11">
        <f t="shared" si="0"/>
        <v>0</v>
      </c>
      <c r="E10" s="10">
        <f t="shared" si="1"/>
        <v>0</v>
      </c>
      <c r="F10" s="10">
        <f>SUMIF(Investments!$A$2:$A$20, A10, Investments!$B$2:$B$20)</f>
        <v>0</v>
      </c>
      <c r="G10" s="10">
        <f>SUMIF(Investments!$G$2:$G$20, A10, Investments!$F$2:$F$20)</f>
        <v>0</v>
      </c>
      <c r="H10" s="10">
        <f>SUMIFS(Liabilities!$A$2:$A$20,Liabilities!$C$2:$C$20,A10,Liabilities!$B$2:$B$20,"Y")</f>
        <v>0</v>
      </c>
      <c r="I10" s="10"/>
      <c r="J10" s="10"/>
      <c r="K10" s="10">
        <f t="shared" si="2"/>
        <v>0</v>
      </c>
    </row>
    <row r="11" spans="1:11">
      <c r="A11" s="7">
        <v>44470</v>
      </c>
      <c r="B11" s="10">
        <f>B10+K11</f>
        <v>-399.88000000000011</v>
      </c>
      <c r="C11" s="10"/>
      <c r="D11" s="11">
        <f t="shared" si="0"/>
        <v>0</v>
      </c>
      <c r="E11" s="10">
        <f t="shared" si="1"/>
        <v>0</v>
      </c>
      <c r="F11" s="10">
        <f>SUMIF(Investments!$A$2:$A$20, A11, Investments!$B$2:$B$20)</f>
        <v>0</v>
      </c>
      <c r="G11" s="10">
        <f>SUMIF(Investments!$G$2:$G$20, A11, Investments!$F$2:$F$20)</f>
        <v>0</v>
      </c>
      <c r="H11" s="10">
        <f>SUMIFS(Liabilities!$A$2:$A$20,Liabilities!$C$2:$C$20,A11,Liabilities!$B$2:$B$20,"Y")</f>
        <v>0</v>
      </c>
      <c r="I11" s="10"/>
      <c r="J11" s="10"/>
      <c r="K11" s="10">
        <f t="shared" si="2"/>
        <v>0</v>
      </c>
    </row>
    <row r="12" spans="1:11">
      <c r="A12" s="7">
        <v>44501</v>
      </c>
      <c r="B12" s="10">
        <f>B11+K12</f>
        <v>-399.88000000000011</v>
      </c>
      <c r="C12" s="10"/>
      <c r="D12" s="11">
        <f t="shared" si="0"/>
        <v>0</v>
      </c>
      <c r="E12" s="10">
        <f t="shared" si="1"/>
        <v>0</v>
      </c>
      <c r="F12" s="10">
        <f>SUMIF(Investments!$A$2:$A$20, A12, Investments!$B$2:$B$20)</f>
        <v>0</v>
      </c>
      <c r="G12" s="10">
        <f>SUMIF(Investments!$G$2:$G$20, A12, Investments!$F$2:$F$20)</f>
        <v>0</v>
      </c>
      <c r="H12" s="10">
        <f>SUMIFS(Liabilities!$A$2:$A$20,Liabilities!$C$2:$C$20,A12,Liabilities!$B$2:$B$20,"Y")</f>
        <v>0</v>
      </c>
      <c r="I12" s="10"/>
      <c r="J12" s="10"/>
      <c r="K12" s="10">
        <f t="shared" si="2"/>
        <v>0</v>
      </c>
    </row>
    <row r="13" spans="1:11">
      <c r="A13" s="7">
        <v>44531</v>
      </c>
      <c r="B13" s="10">
        <f>B12+K13</f>
        <v>-399.88000000000011</v>
      </c>
      <c r="C13" s="10"/>
      <c r="D13" s="11">
        <f t="shared" si="0"/>
        <v>0</v>
      </c>
      <c r="E13" s="10">
        <f t="shared" si="1"/>
        <v>0</v>
      </c>
      <c r="F13" s="10">
        <f>SUMIF(Investments!$A$2:$A$20, A13, Investments!$B$2:$B$20)</f>
        <v>0</v>
      </c>
      <c r="G13" s="10">
        <f>SUMIF(Investments!$G$2:$G$20, A13, Investments!$F$2:$F$20)</f>
        <v>0</v>
      </c>
      <c r="H13" s="10">
        <f>SUMIFS(Liabilities!$A$2:$A$20,Liabilities!$C$2:$C$20,A13,Liabilities!$B$2:$B$20,"Y")</f>
        <v>0</v>
      </c>
      <c r="I13" s="10"/>
      <c r="J13" s="10"/>
      <c r="K13" s="10">
        <f t="shared" si="2"/>
        <v>0</v>
      </c>
    </row>
    <row r="15" spans="1:11">
      <c r="A15" s="14" t="s">
        <v>11</v>
      </c>
      <c r="B15" s="14"/>
      <c r="C15" s="14"/>
    </row>
    <row r="16" spans="1:11">
      <c r="A16" s="14"/>
      <c r="B16" s="14"/>
      <c r="C16" s="14"/>
    </row>
  </sheetData>
  <mergeCells count="1">
    <mergeCell ref="A15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05A5-CA72-4CCA-93CA-86174076C974}">
  <dimension ref="A1:C20"/>
  <sheetViews>
    <sheetView tabSelected="1" topLeftCell="A11" zoomScaleNormal="100" workbookViewId="0">
      <selection activeCell="B2" sqref="B2:B20"/>
    </sheetView>
  </sheetViews>
  <sheetFormatPr defaultRowHeight="14.45"/>
  <cols>
    <col min="1" max="1" width="15.42578125" customWidth="1"/>
    <col min="2" max="2" width="13.85546875" customWidth="1"/>
    <col min="3" max="3" width="13.42578125" customWidth="1"/>
  </cols>
  <sheetData>
    <row r="1" spans="1:3" ht="15">
      <c r="A1" s="2" t="s">
        <v>12</v>
      </c>
      <c r="B1" s="2" t="s">
        <v>13</v>
      </c>
      <c r="C1" s="2" t="s">
        <v>14</v>
      </c>
    </row>
    <row r="2" spans="1:3">
      <c r="A2" s="5">
        <v>2300</v>
      </c>
      <c r="B2" s="5" t="s">
        <v>15</v>
      </c>
      <c r="C2" s="7">
        <v>44197</v>
      </c>
    </row>
    <row r="3" spans="1:3">
      <c r="A3" s="5">
        <v>2100</v>
      </c>
      <c r="B3" s="5" t="s">
        <v>16</v>
      </c>
      <c r="C3" s="7">
        <v>44197</v>
      </c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</sheetData>
  <dataValidations count="1">
    <dataValidation type="list" allowBlank="1" showInputMessage="1" showErrorMessage="1" sqref="B2:B20" xr:uid="{7319C9CF-0561-4CA8-B716-06C194A51DC3}">
      <formula1>"Y, 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A995-CB55-4F90-AA67-58D6EFF722A8}">
  <dimension ref="A1:G20"/>
  <sheetViews>
    <sheetView zoomScale="110" zoomScaleNormal="175" workbookViewId="0">
      <selection activeCell="F5" sqref="F5"/>
    </sheetView>
  </sheetViews>
  <sheetFormatPr defaultRowHeight="14.45"/>
  <cols>
    <col min="1" max="1" width="11" customWidth="1"/>
    <col min="2" max="2" width="9.5703125" customWidth="1"/>
    <col min="4" max="4" width="17.42578125" customWidth="1"/>
    <col min="5" max="5" width="9.140625" customWidth="1"/>
    <col min="6" max="6" width="16.42578125" customWidth="1"/>
  </cols>
  <sheetData>
    <row r="1" spans="1:7" ht="29.1">
      <c r="A1" s="1" t="s">
        <v>14</v>
      </c>
      <c r="B1" s="1" t="s">
        <v>17</v>
      </c>
      <c r="C1" s="3" t="s">
        <v>18</v>
      </c>
      <c r="D1" s="3" t="s">
        <v>19</v>
      </c>
      <c r="E1" s="3" t="s">
        <v>20</v>
      </c>
      <c r="F1" s="1" t="s">
        <v>21</v>
      </c>
      <c r="G1" s="3" t="s">
        <v>22</v>
      </c>
    </row>
    <row r="2" spans="1:7">
      <c r="A2" s="7"/>
      <c r="B2" s="5"/>
      <c r="C2" s="5"/>
      <c r="D2" s="5"/>
      <c r="E2" s="8"/>
      <c r="F2" s="5" t="e">
        <f>B2*POWER((1+(E2/D2)),(C2*D2))</f>
        <v>#DIV/0!</v>
      </c>
      <c r="G2" s="5" t="str">
        <f t="shared" ref="G2:G20" si="0">TEXT(DATE(YEAR(A2)+C2,MONTH(A2),DAY(1)),"mmm-yy")</f>
        <v>Jan-00</v>
      </c>
    </row>
    <row r="3" spans="1:7">
      <c r="A3" s="5"/>
      <c r="B3" s="5"/>
      <c r="C3" s="5"/>
      <c r="D3" s="5"/>
      <c r="E3" s="5"/>
      <c r="F3" s="5" t="e">
        <f t="shared" ref="F3:F20" si="1">B3*POWER((1+(E3/D3)),(C3*D3))</f>
        <v>#DIV/0!</v>
      </c>
      <c r="G3" s="5" t="str">
        <f t="shared" si="0"/>
        <v>Jan-00</v>
      </c>
    </row>
    <row r="4" spans="1:7">
      <c r="A4" s="5"/>
      <c r="B4" s="5"/>
      <c r="C4" s="5"/>
      <c r="D4" s="5"/>
      <c r="E4" s="5"/>
      <c r="F4" s="5" t="e">
        <f t="shared" si="1"/>
        <v>#DIV/0!</v>
      </c>
      <c r="G4" s="5" t="str">
        <f t="shared" si="0"/>
        <v>Jan-00</v>
      </c>
    </row>
    <row r="5" spans="1:7">
      <c r="A5" s="5"/>
      <c r="B5" s="5"/>
      <c r="C5" s="5"/>
      <c r="D5" s="5"/>
      <c r="E5" s="5"/>
      <c r="F5" s="5" t="e">
        <f t="shared" si="1"/>
        <v>#DIV/0!</v>
      </c>
      <c r="G5" s="5" t="str">
        <f t="shared" si="0"/>
        <v>Jan-00</v>
      </c>
    </row>
    <row r="6" spans="1:7">
      <c r="A6" s="5"/>
      <c r="B6" s="5"/>
      <c r="C6" s="5"/>
      <c r="D6" s="5"/>
      <c r="E6" s="5"/>
      <c r="F6" s="5" t="e">
        <f t="shared" si="1"/>
        <v>#DIV/0!</v>
      </c>
      <c r="G6" s="5" t="str">
        <f t="shared" si="0"/>
        <v>Jan-00</v>
      </c>
    </row>
    <row r="7" spans="1:7">
      <c r="A7" s="5"/>
      <c r="B7" s="5"/>
      <c r="C7" s="5"/>
      <c r="D7" s="5"/>
      <c r="E7" s="5"/>
      <c r="F7" s="5" t="e">
        <f t="shared" si="1"/>
        <v>#DIV/0!</v>
      </c>
      <c r="G7" s="5" t="str">
        <f t="shared" si="0"/>
        <v>Jan-00</v>
      </c>
    </row>
    <row r="8" spans="1:7">
      <c r="A8" s="5"/>
      <c r="B8" s="5"/>
      <c r="C8" s="5"/>
      <c r="D8" s="5"/>
      <c r="E8" s="5"/>
      <c r="F8" s="5" t="e">
        <f t="shared" si="1"/>
        <v>#DIV/0!</v>
      </c>
      <c r="G8" s="5" t="str">
        <f t="shared" si="0"/>
        <v>Jan-00</v>
      </c>
    </row>
    <row r="9" spans="1:7">
      <c r="A9" s="5"/>
      <c r="B9" s="5"/>
      <c r="C9" s="5"/>
      <c r="D9" s="5"/>
      <c r="E9" s="5"/>
      <c r="F9" s="5" t="e">
        <f t="shared" si="1"/>
        <v>#DIV/0!</v>
      </c>
      <c r="G9" s="5" t="str">
        <f t="shared" si="0"/>
        <v>Jan-00</v>
      </c>
    </row>
    <row r="10" spans="1:7">
      <c r="A10" s="5"/>
      <c r="B10" s="5"/>
      <c r="C10" s="5"/>
      <c r="D10" s="5"/>
      <c r="E10" s="5"/>
      <c r="F10" s="5" t="e">
        <f t="shared" si="1"/>
        <v>#DIV/0!</v>
      </c>
      <c r="G10" s="5" t="str">
        <f t="shared" si="0"/>
        <v>Jan-00</v>
      </c>
    </row>
    <row r="11" spans="1:7">
      <c r="A11" s="5"/>
      <c r="B11" s="5"/>
      <c r="C11" s="5"/>
      <c r="D11" s="5"/>
      <c r="E11" s="5"/>
      <c r="F11" s="5" t="e">
        <f t="shared" si="1"/>
        <v>#DIV/0!</v>
      </c>
      <c r="G11" s="5" t="str">
        <f t="shared" si="0"/>
        <v>Jan-00</v>
      </c>
    </row>
    <row r="12" spans="1:7">
      <c r="A12" s="5"/>
      <c r="B12" s="5"/>
      <c r="C12" s="5"/>
      <c r="D12" s="5"/>
      <c r="E12" s="5"/>
      <c r="F12" s="5" t="e">
        <f t="shared" si="1"/>
        <v>#DIV/0!</v>
      </c>
      <c r="G12" s="5" t="str">
        <f t="shared" si="0"/>
        <v>Jan-00</v>
      </c>
    </row>
    <row r="13" spans="1:7">
      <c r="A13" s="5"/>
      <c r="B13" s="5"/>
      <c r="C13" s="5"/>
      <c r="D13" s="5"/>
      <c r="E13" s="5"/>
      <c r="F13" s="5" t="e">
        <f t="shared" si="1"/>
        <v>#DIV/0!</v>
      </c>
      <c r="G13" s="5" t="str">
        <f t="shared" si="0"/>
        <v>Jan-00</v>
      </c>
    </row>
    <row r="14" spans="1:7">
      <c r="A14" s="5"/>
      <c r="B14" s="5"/>
      <c r="C14" s="5"/>
      <c r="D14" s="5"/>
      <c r="E14" s="5"/>
      <c r="F14" s="5" t="e">
        <f t="shared" si="1"/>
        <v>#DIV/0!</v>
      </c>
      <c r="G14" s="5" t="str">
        <f t="shared" si="0"/>
        <v>Jan-00</v>
      </c>
    </row>
    <row r="15" spans="1:7">
      <c r="A15" s="5"/>
      <c r="B15" s="5"/>
      <c r="C15" s="5"/>
      <c r="D15" s="5"/>
      <c r="E15" s="5"/>
      <c r="F15" s="5" t="e">
        <f t="shared" si="1"/>
        <v>#DIV/0!</v>
      </c>
      <c r="G15" s="5" t="str">
        <f t="shared" si="0"/>
        <v>Jan-00</v>
      </c>
    </row>
    <row r="16" spans="1:7">
      <c r="A16" s="5"/>
      <c r="B16" s="5"/>
      <c r="C16" s="5"/>
      <c r="D16" s="5"/>
      <c r="E16" s="5"/>
      <c r="F16" s="5" t="e">
        <f t="shared" si="1"/>
        <v>#DIV/0!</v>
      </c>
      <c r="G16" s="5" t="str">
        <f t="shared" si="0"/>
        <v>Jan-00</v>
      </c>
    </row>
    <row r="17" spans="1:7">
      <c r="A17" s="5"/>
      <c r="B17" s="5"/>
      <c r="C17" s="5"/>
      <c r="D17" s="5"/>
      <c r="E17" s="5"/>
      <c r="F17" s="5" t="e">
        <f t="shared" si="1"/>
        <v>#DIV/0!</v>
      </c>
      <c r="G17" s="5" t="str">
        <f t="shared" si="0"/>
        <v>Jan-00</v>
      </c>
    </row>
    <row r="18" spans="1:7">
      <c r="A18" s="5"/>
      <c r="B18" s="5"/>
      <c r="C18" s="5"/>
      <c r="D18" s="5"/>
      <c r="E18" s="5"/>
      <c r="F18" s="5" t="e">
        <f t="shared" si="1"/>
        <v>#DIV/0!</v>
      </c>
      <c r="G18" s="5" t="str">
        <f t="shared" si="0"/>
        <v>Jan-00</v>
      </c>
    </row>
    <row r="19" spans="1:7">
      <c r="A19" s="5"/>
      <c r="B19" s="5"/>
      <c r="C19" s="5"/>
      <c r="D19" s="5"/>
      <c r="E19" s="5"/>
      <c r="F19" s="5" t="e">
        <f t="shared" si="1"/>
        <v>#DIV/0!</v>
      </c>
      <c r="G19" s="5" t="str">
        <f t="shared" si="0"/>
        <v>Jan-00</v>
      </c>
    </row>
    <row r="20" spans="1:7">
      <c r="A20" s="5"/>
      <c r="B20" s="5"/>
      <c r="C20" s="5"/>
      <c r="D20" s="5"/>
      <c r="E20" s="5"/>
      <c r="F20" s="5" t="e">
        <f t="shared" si="1"/>
        <v>#DIV/0!</v>
      </c>
      <c r="G20" s="5" t="str">
        <f t="shared" si="0"/>
        <v>Jan-00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5A05-8955-4736-A42F-A46186D18E54}">
  <dimension ref="A1:C4"/>
  <sheetViews>
    <sheetView workbookViewId="0">
      <selection activeCell="C3" sqref="C3"/>
    </sheetView>
  </sheetViews>
  <sheetFormatPr defaultRowHeight="14.45"/>
  <cols>
    <col min="2" max="2" width="9.42578125" bestFit="1" customWidth="1"/>
  </cols>
  <sheetData>
    <row r="1" spans="1:3">
      <c r="A1" t="s">
        <v>23</v>
      </c>
      <c r="B1" s="12">
        <f ca="1">TODAY()</f>
        <v>44532</v>
      </c>
    </row>
    <row r="2" spans="1:3">
      <c r="A2" t="s">
        <v>24</v>
      </c>
      <c r="C2" t="s">
        <v>25</v>
      </c>
    </row>
    <row r="3" spans="1:3">
      <c r="A3" t="s">
        <v>26</v>
      </c>
    </row>
    <row r="4" spans="1:3">
      <c r="A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566E-DC24-47AC-9F45-5AEF5AC8EF39}">
  <dimension ref="A1:E35"/>
  <sheetViews>
    <sheetView workbookViewId="0">
      <selection activeCell="C2" sqref="C2"/>
    </sheetView>
  </sheetViews>
  <sheetFormatPr defaultRowHeight="14.45"/>
  <cols>
    <col min="2" max="2" width="13.140625" customWidth="1"/>
    <col min="3" max="3" width="11.85546875" customWidth="1"/>
  </cols>
  <sheetData>
    <row r="1" spans="1:5">
      <c r="A1" t="s">
        <v>0</v>
      </c>
      <c r="B1" t="s">
        <v>27</v>
      </c>
      <c r="C1" t="s">
        <v>28</v>
      </c>
      <c r="D1" t="s">
        <v>29</v>
      </c>
      <c r="E1" t="s">
        <v>30</v>
      </c>
    </row>
    <row r="2" spans="1:5">
      <c r="A2" t="s">
        <v>31</v>
      </c>
      <c r="B2">
        <v>300</v>
      </c>
      <c r="D2">
        <f>SUM(C5:C35)</f>
        <v>318.5</v>
      </c>
      <c r="E2" s="13">
        <f>D2-B2</f>
        <v>18.5</v>
      </c>
    </row>
    <row r="4" spans="1:5">
      <c r="A4" t="s">
        <v>32</v>
      </c>
      <c r="B4" t="s">
        <v>28</v>
      </c>
      <c r="C4" t="s">
        <v>33</v>
      </c>
      <c r="D4" t="s">
        <v>34</v>
      </c>
    </row>
    <row r="5" spans="1:5">
      <c r="A5">
        <v>1</v>
      </c>
      <c r="C5">
        <v>1</v>
      </c>
      <c r="D5" s="13">
        <f>C5 - $B$2/31</f>
        <v>-8.67741935483871</v>
      </c>
    </row>
    <row r="6" spans="1:5">
      <c r="A6">
        <v>2</v>
      </c>
      <c r="C6">
        <v>10</v>
      </c>
      <c r="D6" s="13">
        <f t="shared" ref="D6:D35" si="0">C6 - $B$2/31</f>
        <v>0.32258064516129004</v>
      </c>
    </row>
    <row r="7" spans="1:5">
      <c r="A7">
        <v>3</v>
      </c>
      <c r="C7">
        <v>15</v>
      </c>
      <c r="D7" s="13">
        <f t="shared" si="0"/>
        <v>5.32258064516129</v>
      </c>
    </row>
    <row r="8" spans="1:5">
      <c r="A8">
        <v>4</v>
      </c>
      <c r="C8">
        <v>11</v>
      </c>
      <c r="D8" s="13">
        <f t="shared" si="0"/>
        <v>1.32258064516129</v>
      </c>
    </row>
    <row r="9" spans="1:5">
      <c r="A9">
        <v>5</v>
      </c>
      <c r="C9">
        <v>12.2</v>
      </c>
      <c r="D9" s="13">
        <f t="shared" si="0"/>
        <v>2.5225806451612893</v>
      </c>
    </row>
    <row r="10" spans="1:5">
      <c r="A10">
        <v>6</v>
      </c>
      <c r="C10">
        <v>5</v>
      </c>
      <c r="D10" s="13">
        <f t="shared" si="0"/>
        <v>-4.67741935483871</v>
      </c>
    </row>
    <row r="11" spans="1:5">
      <c r="A11">
        <v>7</v>
      </c>
      <c r="C11">
        <v>4</v>
      </c>
      <c r="D11" s="13">
        <f t="shared" si="0"/>
        <v>-5.67741935483871</v>
      </c>
    </row>
    <row r="12" spans="1:5">
      <c r="A12">
        <v>8</v>
      </c>
      <c r="C12">
        <v>20</v>
      </c>
      <c r="D12" s="13">
        <f t="shared" si="0"/>
        <v>10.32258064516129</v>
      </c>
    </row>
    <row r="13" spans="1:5">
      <c r="A13">
        <v>9</v>
      </c>
      <c r="C13">
        <v>10.8</v>
      </c>
      <c r="D13" s="13">
        <f t="shared" si="0"/>
        <v>1.1225806451612907</v>
      </c>
    </row>
    <row r="14" spans="1:5">
      <c r="A14">
        <v>10</v>
      </c>
      <c r="C14">
        <v>9.8000000000000007</v>
      </c>
      <c r="D14" s="13">
        <f t="shared" si="0"/>
        <v>0.12258064516129075</v>
      </c>
    </row>
    <row r="15" spans="1:5">
      <c r="A15">
        <v>11</v>
      </c>
      <c r="C15">
        <v>8.3000000000000007</v>
      </c>
      <c r="D15" s="13">
        <f t="shared" si="0"/>
        <v>-1.3774193548387093</v>
      </c>
    </row>
    <row r="16" spans="1:5">
      <c r="A16">
        <v>12</v>
      </c>
      <c r="C16">
        <v>20</v>
      </c>
      <c r="D16" s="13">
        <f t="shared" si="0"/>
        <v>10.32258064516129</v>
      </c>
    </row>
    <row r="17" spans="1:4">
      <c r="A17">
        <v>13</v>
      </c>
      <c r="C17">
        <v>10</v>
      </c>
      <c r="D17" s="13">
        <f t="shared" si="0"/>
        <v>0.32258064516129004</v>
      </c>
    </row>
    <row r="18" spans="1:4">
      <c r="A18">
        <v>14</v>
      </c>
      <c r="C18">
        <v>10</v>
      </c>
      <c r="D18" s="13">
        <f t="shared" si="0"/>
        <v>0.32258064516129004</v>
      </c>
    </row>
    <row r="19" spans="1:4">
      <c r="A19">
        <v>15</v>
      </c>
      <c r="C19">
        <v>11.8</v>
      </c>
      <c r="D19" s="13">
        <f t="shared" si="0"/>
        <v>2.1225806451612907</v>
      </c>
    </row>
    <row r="20" spans="1:4">
      <c r="A20">
        <v>16</v>
      </c>
      <c r="C20">
        <v>10</v>
      </c>
      <c r="D20" s="13">
        <f t="shared" si="0"/>
        <v>0.32258064516129004</v>
      </c>
    </row>
    <row r="21" spans="1:4">
      <c r="A21">
        <v>17</v>
      </c>
      <c r="C21">
        <v>13.7</v>
      </c>
      <c r="D21" s="13">
        <f t="shared" si="0"/>
        <v>4.0225806451612893</v>
      </c>
    </row>
    <row r="22" spans="1:4">
      <c r="A22">
        <v>18</v>
      </c>
      <c r="C22">
        <v>10</v>
      </c>
      <c r="D22" s="13">
        <f t="shared" si="0"/>
        <v>0.32258064516129004</v>
      </c>
    </row>
    <row r="23" spans="1:4">
      <c r="A23">
        <v>19</v>
      </c>
      <c r="C23">
        <v>10</v>
      </c>
      <c r="D23" s="13">
        <f t="shared" si="0"/>
        <v>0.32258064516129004</v>
      </c>
    </row>
    <row r="24" spans="1:4">
      <c r="A24">
        <v>20</v>
      </c>
      <c r="C24">
        <v>5</v>
      </c>
      <c r="D24" s="13">
        <f t="shared" si="0"/>
        <v>-4.67741935483871</v>
      </c>
    </row>
    <row r="25" spans="1:4">
      <c r="A25">
        <v>21</v>
      </c>
      <c r="C25">
        <v>4</v>
      </c>
      <c r="D25" s="13">
        <f t="shared" si="0"/>
        <v>-5.67741935483871</v>
      </c>
    </row>
    <row r="26" spans="1:4">
      <c r="A26">
        <v>22</v>
      </c>
      <c r="C26">
        <v>20</v>
      </c>
      <c r="D26" s="13">
        <f t="shared" si="0"/>
        <v>10.32258064516129</v>
      </c>
    </row>
    <row r="27" spans="1:4">
      <c r="A27">
        <v>23</v>
      </c>
      <c r="C27">
        <v>10.8</v>
      </c>
      <c r="D27" s="13">
        <f t="shared" si="0"/>
        <v>1.1225806451612907</v>
      </c>
    </row>
    <row r="28" spans="1:4">
      <c r="A28">
        <v>24</v>
      </c>
      <c r="C28">
        <v>9.8000000000000007</v>
      </c>
      <c r="D28" s="13">
        <f t="shared" si="0"/>
        <v>0.12258064516129075</v>
      </c>
    </row>
    <row r="29" spans="1:4">
      <c r="A29">
        <v>25</v>
      </c>
      <c r="C29">
        <v>8.3000000000000007</v>
      </c>
      <c r="D29" s="13">
        <f t="shared" si="0"/>
        <v>-1.3774193548387093</v>
      </c>
    </row>
    <row r="30" spans="1:4">
      <c r="A30">
        <v>26</v>
      </c>
      <c r="C30">
        <v>10</v>
      </c>
      <c r="D30" s="13">
        <f t="shared" si="0"/>
        <v>0.32258064516129004</v>
      </c>
    </row>
    <row r="31" spans="1:4">
      <c r="A31">
        <v>27</v>
      </c>
      <c r="C31">
        <v>10.199999999999999</v>
      </c>
      <c r="D31" s="13">
        <f t="shared" si="0"/>
        <v>0.52258064516128933</v>
      </c>
    </row>
    <row r="32" spans="1:4">
      <c r="A32">
        <v>28</v>
      </c>
      <c r="C32">
        <v>11.1</v>
      </c>
      <c r="D32" s="13">
        <f t="shared" si="0"/>
        <v>1.4225806451612897</v>
      </c>
    </row>
    <row r="33" spans="1:4">
      <c r="A33">
        <v>29</v>
      </c>
      <c r="C33">
        <v>4.3</v>
      </c>
      <c r="D33" s="13">
        <f t="shared" si="0"/>
        <v>-5.3774193548387101</v>
      </c>
    </row>
    <row r="34" spans="1:4">
      <c r="A34">
        <v>30</v>
      </c>
      <c r="C34">
        <v>7.5</v>
      </c>
      <c r="D34" s="13">
        <f t="shared" si="0"/>
        <v>-2.17741935483871</v>
      </c>
    </row>
    <row r="35" spans="1:4">
      <c r="A35">
        <v>31</v>
      </c>
      <c r="C35">
        <v>14.9</v>
      </c>
      <c r="D35" s="13">
        <f t="shared" si="0"/>
        <v>5.2225806451612904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A8224EE397914AB290C156C5F2772D" ma:contentTypeVersion="4" ma:contentTypeDescription="Create a new document." ma:contentTypeScope="" ma:versionID="2ca0808618d79886347ee1977686080c">
  <xsd:schema xmlns:xsd="http://www.w3.org/2001/XMLSchema" xmlns:xs="http://www.w3.org/2001/XMLSchema" xmlns:p="http://schemas.microsoft.com/office/2006/metadata/properties" xmlns:ns2="5252b940-22b6-47d8-b7f9-1e28c72ca591" targetNamespace="http://schemas.microsoft.com/office/2006/metadata/properties" ma:root="true" ma:fieldsID="bfb65c55c409e3907116231dc6f55d78" ns2:_="">
    <xsd:import namespace="5252b940-22b6-47d8-b7f9-1e28c72ca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52b940-22b6-47d8-b7f9-1e28c72ca5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5D8C8C-F08C-4D72-B624-9FF3E89EE283}"/>
</file>

<file path=customXml/itemProps2.xml><?xml version="1.0" encoding="utf-8"?>
<ds:datastoreItem xmlns:ds="http://schemas.openxmlformats.org/officeDocument/2006/customXml" ds:itemID="{426E5E44-4783-4EAF-BD13-EA6178DCE85D}"/>
</file>

<file path=customXml/itemProps3.xml><?xml version="1.0" encoding="utf-8"?>
<ds:datastoreItem xmlns:ds="http://schemas.openxmlformats.org/officeDocument/2006/customXml" ds:itemID="{1E39C335-684C-4918-BB2A-F6705330C5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kwan</dc:creator>
  <cp:keywords/>
  <dc:description/>
  <cp:lastModifiedBy>Kwan Kai Jie Samuel /IT</cp:lastModifiedBy>
  <cp:revision/>
  <dcterms:created xsi:type="dcterms:W3CDTF">2021-11-26T08:14:49Z</dcterms:created>
  <dcterms:modified xsi:type="dcterms:W3CDTF">2021-12-02T03:32:50Z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0x010100B9A8224EE397914AB290C156C5F2772D</vt:lpwstr>
  </property>
</Properties>
</file>