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09"/>
  <workbookPr/>
  <mc:AlternateContent xmlns:mc="http://schemas.openxmlformats.org/markup-compatibility/2006">
    <mc:Choice Requires="x15">
      <x15ac:absPath xmlns:x15ac="http://schemas.microsoft.com/office/spreadsheetml/2010/11/ac" url="C:\Users\naifee.b.diaz.galera\Downloads\"/>
    </mc:Choice>
  </mc:AlternateContent>
  <xr:revisionPtr revIDLastSave="3" documentId="13_ncr:1_{B0A874A0-19C9-4301-8012-F941FC949C7B}" xr6:coauthVersionLast="47" xr6:coauthVersionMax="47" xr10:uidLastSave="{22FD0C26-A5C9-4208-BC02-2C2EBA10FC9B}"/>
  <bookViews>
    <workbookView xWindow="-110" yWindow="-110" windowWidth="19420" windowHeight="10300" tabRatio="686" xr2:uid="{00000000-000D-0000-FFFF-FFFF00000000}"/>
  </bookViews>
  <sheets>
    <sheet name="Diciembre 2024" sheetId="37" r:id="rId1"/>
    <sheet name="Enero 2025" sheetId="26" r:id="rId2"/>
  </sheets>
  <definedNames>
    <definedName name="CalendarYear">#REF!</definedName>
    <definedName name="ColumnTitle13">#REF!</definedName>
    <definedName name="Employee_Absence_Title">#REF!</definedName>
    <definedName name="Key_name">#REF!</definedName>
    <definedName name="KeyCustom1">#REF!</definedName>
    <definedName name="KeyCustom1Label">#REF!</definedName>
    <definedName name="KeyCustom2">#REF!</definedName>
    <definedName name="KeyCustom2Label">#REF!</definedName>
    <definedName name="KeyPersonal">#REF!</definedName>
    <definedName name="KeyPersonalLabel">#REF!</definedName>
    <definedName name="KeySick">#REF!</definedName>
    <definedName name="KeySickLabel">#REF!</definedName>
    <definedName name="KeyVacation">#REF!</definedName>
    <definedName name="KeyVacationLabel">#REF!</definedName>
    <definedName name="MonthName" localSheetId="0">'Diciembre 2024'!$B$2</definedName>
    <definedName name="MonthName" localSheetId="1">'Enero 2025'!$B$3</definedName>
    <definedName name="Title1">#REF!</definedName>
    <definedName name="Title10">#REF!</definedName>
    <definedName name="Title11">#REF!</definedName>
    <definedName name="Title12">#REF!</definedName>
    <definedName name="Title2">#REF!</definedName>
    <definedName name="Title3">#REF!</definedName>
    <definedName name="Title4">#REF!</definedName>
    <definedName name="Title5">#REF!</definedName>
    <definedName name="Title6">#REF!</definedName>
    <definedName name="Title7">#REF!</definedName>
    <definedName name="Title8">#REF!</definedName>
    <definedName name="Title9">#REF!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7" i="26" l="1"/>
  <c r="AI8" i="26"/>
  <c r="AI9" i="26"/>
  <c r="AI6"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D10" i="26"/>
  <c r="F9" i="37"/>
  <c r="G9" i="37"/>
  <c r="H9" i="37"/>
  <c r="I9" i="37"/>
  <c r="J9" i="37"/>
  <c r="K9" i="37"/>
  <c r="L9" i="37"/>
  <c r="M9" i="37"/>
  <c r="N9" i="37"/>
  <c r="O9" i="37"/>
  <c r="P9" i="37"/>
  <c r="Q9" i="37"/>
  <c r="R9" i="37"/>
  <c r="S9" i="37"/>
  <c r="T9" i="37"/>
  <c r="U9" i="37"/>
  <c r="V9" i="37"/>
  <c r="W9" i="37"/>
  <c r="X9" i="37"/>
  <c r="Y9" i="37"/>
  <c r="Z9" i="37"/>
  <c r="AA9" i="37"/>
  <c r="AB9" i="37"/>
  <c r="AC9" i="37"/>
  <c r="AD9" i="37"/>
  <c r="AE9" i="37"/>
  <c r="AF9" i="37"/>
  <c r="AG9" i="37"/>
  <c r="AH9" i="37"/>
  <c r="E9" i="37"/>
  <c r="AI5" i="37"/>
  <c r="AI6" i="37"/>
  <c r="AI7" i="37"/>
  <c r="AI8" i="37"/>
  <c r="D9" i="37"/>
  <c r="C9" i="37"/>
  <c r="AI9" i="37" l="1"/>
  <c r="C10" i="26" l="1"/>
  <c r="AI10" i="2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42E3088-A967-4310-A52F-68B5DE1A929D}" keepAlive="1" name="Query - January" description="Connection to the 'January' query in the workbook." type="5" refreshedVersion="6" background="1">
    <dbPr connection="Provider=Microsoft.Mashup.OleDb.1;Data Source=$Workbook$;Location=January;Extended Properties=&quot;&quot;" command="SELECT * FROM [January]"/>
  </connection>
</connections>
</file>

<file path=xl/sharedStrings.xml><?xml version="1.0" encoding="utf-8"?>
<sst xmlns="http://schemas.openxmlformats.org/spreadsheetml/2006/main" count="142" uniqueCount="50">
  <si>
    <t>HORAS EXTRAS PROMIGAS</t>
  </si>
  <si>
    <t>WBS</t>
  </si>
  <si>
    <t>Diciembre</t>
  </si>
  <si>
    <t>Horas Extras</t>
  </si>
  <si>
    <t>Dom</t>
  </si>
  <si>
    <t>Lun</t>
  </si>
  <si>
    <t>Mar</t>
  </si>
  <si>
    <t>Mier</t>
  </si>
  <si>
    <t>Juev</t>
  </si>
  <si>
    <t>Vier</t>
  </si>
  <si>
    <t>Sab</t>
  </si>
  <si>
    <t>Nombre o EID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</si>
  <si>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</si>
  <si>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</si>
  <si>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</si>
  <si>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</si>
  <si>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</si>
  <si>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</si>
  <si>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</si>
  <si>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</si>
  <si>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</si>
  <si>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</si>
  <si>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</si>
  <si>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</si>
  <si>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</si>
  <si>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</si>
  <si>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</si>
  <si>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</si>
  <si>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</si>
  <si>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</si>
  <si>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</si>
  <si>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</si>
  <si>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</si>
  <si>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</si>
  <si>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</si>
  <si>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</si>
  <si>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</si>
  <si>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</si>
  <si>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</si>
  <si>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</si>
  <si>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</si>
  <si>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</si>
  <si>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</si>
  <si>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Total Days</t>
  </si>
  <si>
    <t>Francisco Acevedo</t>
  </si>
  <si>
    <t>Daisy Hernandez</t>
  </si>
  <si>
    <t>Cesar Avendaño</t>
  </si>
  <si>
    <t>Gabriel Rojas</t>
  </si>
  <si>
    <t>Enero</t>
  </si>
  <si>
    <t>Total Horas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</si>
</sst>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9">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
      <b/>
      <sz val="26"/>
      <color theme="3" tint="-0.24994659260841701"/>
      <name val="Calibri"/>
      <family val="2"/>
      <scheme val="major"/>
    </font>
    <font>
      <b/>
      <sz val="18"/>
      <color theme="4" tint="-0.24994659260841701"/>
      <name val="Calibri"/>
      <family val="2"/>
      <scheme val="minor"/>
    </font>
    <font>
      <b/>
      <sz val="26"/>
      <color theme="3"/>
      <name val="Calibri"/>
      <family val="2"/>
      <scheme val="minor"/>
    </font>
    <font>
      <sz val="11"/>
      <color theme="4" tint="-0.499984740745262"/>
      <name val="Calibri"/>
      <family val="2"/>
      <scheme val="minor"/>
    </font>
  </fonts>
  <fills count="23">
    <fill>
      <patternFill patternType="none"/>
    </fill>
    <fill>
      <patternFill patternType="gray125"/>
    </fill>
    <fill>
      <patternFill patternType="solid">
        <fgColor theme="2"/>
        <bgColor indexed="64"/>
      </patternFill>
    </fill>
    <fill>
      <patternFill patternType="solid">
        <fgColor theme="7"/>
        <bgColor indexed="64"/>
      </patternFill>
    </fill>
    <fill>
      <patternFill patternType="solid">
        <fgColor theme="7" tint="0.79998168889431442"/>
        <bgColor indexed="65"/>
      </patternFill>
    </fill>
    <fill>
      <patternFill patternType="solid">
        <fgColor theme="7" tint="0.39997558519241921"/>
        <bgColor indexed="65"/>
      </patternFill>
    </fill>
    <fill>
      <patternFill patternType="solid">
        <fgColor theme="3" tint="0.79998168889431442"/>
        <bgColor indexed="64"/>
      </patternFill>
    </fill>
    <fill>
      <patternFill patternType="solid">
        <fgColor theme="3" tint="-0.24994659260841701"/>
        <bgColor indexed="64"/>
      </patternFill>
    </fill>
    <fill>
      <patternFill patternType="solid">
        <fgColor theme="3" tint="0.39994506668294322"/>
        <bgColor indexed="64"/>
      </patternFill>
    </fill>
    <fill>
      <patternFill patternType="solid">
        <fgColor theme="7" tint="0.59996337778862885"/>
        <bgColor indexed="64"/>
      </patternFill>
    </fill>
    <fill>
      <patternFill patternType="solid">
        <fgColor theme="5" tint="0.59999389629810485"/>
        <bgColor indexed="65"/>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8" tint="0.59999389629810485"/>
        <bgColor indexed="65"/>
      </patternFill>
    </fill>
    <fill>
      <patternFill patternType="solid">
        <fgColor theme="4" tint="0.39994506668294322"/>
        <bgColor indexed="64"/>
      </patternFill>
    </fill>
    <fill>
      <patternFill patternType="solid">
        <fgColor theme="4" tint="0.59996337778862885"/>
        <bgColor indexed="64"/>
      </patternFill>
    </fill>
    <fill>
      <patternFill patternType="solid">
        <fgColor theme="4" tint="0.79998168889431442"/>
        <bgColor indexed="64"/>
      </patternFill>
    </fill>
    <fill>
      <patternFill patternType="solid">
        <fgColor rgb="FFF8E3E0"/>
        <bgColor indexed="64"/>
      </patternFill>
    </fill>
    <fill>
      <patternFill patternType="solid">
        <fgColor theme="5" tint="0.39994506668294322"/>
        <bgColor indexed="64"/>
      </patternFill>
    </fill>
    <fill>
      <patternFill patternType="solid">
        <fgColor theme="6" tint="0.59996337778862885"/>
        <bgColor indexed="64"/>
      </patternFill>
    </fill>
    <fill>
      <patternFill patternType="solid">
        <fgColor theme="0"/>
        <bgColor indexed="64"/>
      </patternFill>
    </fill>
    <fill>
      <patternFill patternType="solid">
        <fgColor theme="0" tint="-0.24997711111789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8">
    <xf numFmtId="0" fontId="0" fillId="0" borderId="0">
      <alignment horizontal="left" vertical="center"/>
    </xf>
    <xf numFmtId="0" fontId="7" fillId="0" borderId="0" applyNumberFormat="0" applyFill="0" applyBorder="0" applyProtection="0">
      <alignment vertical="top"/>
    </xf>
    <xf numFmtId="0" fontId="5" fillId="0" borderId="0" applyNumberFormat="0" applyFill="0" applyBorder="0" applyProtection="0">
      <alignment vertical="top"/>
    </xf>
    <xf numFmtId="0" fontId="6" fillId="2" borderId="0" applyNumberFormat="0" applyBorder="0" applyProtection="0">
      <alignment horizontal="center" vertical="center"/>
    </xf>
    <xf numFmtId="0" fontId="2" fillId="20" borderId="0" applyNumberFormat="0" applyProtection="0">
      <alignment horizontal="right" vertical="center" indent="1"/>
    </xf>
    <xf numFmtId="0" fontId="3" fillId="0" borderId="0" applyNumberFormat="0" applyFill="0" applyBorder="0" applyProtection="0">
      <alignment horizontal="left" vertical="center" indent="2"/>
    </xf>
    <xf numFmtId="0" fontId="4" fillId="3" borderId="0" applyNumberFormat="0" applyBorder="0" applyAlignment="0" applyProtection="0"/>
    <xf numFmtId="0" fontId="1" fillId="4" borderId="0" applyNumberFormat="0" applyBorder="0" applyProtection="0">
      <alignment horizontal="center" vertical="center"/>
    </xf>
    <xf numFmtId="0" fontId="2" fillId="9" borderId="0" applyNumberFormat="0" applyBorder="0" applyAlignment="0" applyProtection="0"/>
    <xf numFmtId="0" fontId="1" fillId="5" borderId="0" applyNumberFormat="0" applyBorder="0" applyAlignment="0" applyProtection="0"/>
    <xf numFmtId="0" fontId="4" fillId="7" borderId="0" applyNumberFormat="0" applyBorder="0" applyAlignment="0" applyProtection="0"/>
    <xf numFmtId="0" fontId="1" fillId="6" borderId="0" applyNumberFormat="0" applyBorder="0" applyAlignment="0" applyProtection="0"/>
    <xf numFmtId="0" fontId="2" fillId="15" borderId="0" applyNumberFormat="0" applyBorder="0" applyAlignment="0" applyProtection="0"/>
    <xf numFmtId="0" fontId="1" fillId="8" borderId="0" applyNumberFormat="0" applyBorder="0" applyAlignment="0" applyProtection="0"/>
    <xf numFmtId="0" fontId="4" fillId="15" borderId="0" applyNumberFormat="0" applyBorder="0" applyAlignment="0" applyProtection="0"/>
    <xf numFmtId="0" fontId="1" fillId="18" borderId="0" applyNumberFormat="0" applyBorder="0" applyAlignment="0" applyProtection="0"/>
    <xf numFmtId="0" fontId="2" fillId="17"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2" fillId="10" borderId="0" applyNumberFormat="0" applyBorder="0" applyAlignment="0" applyProtection="0"/>
    <xf numFmtId="0" fontId="4" fillId="11" borderId="0" applyNumberFormat="0" applyBorder="0" applyAlignment="0" applyProtection="0"/>
    <xf numFmtId="0" fontId="1" fillId="2" borderId="0" applyNumberFormat="0" applyBorder="0" applyAlignment="0" applyProtection="0"/>
    <xf numFmtId="0" fontId="2" fillId="12" borderId="0" applyNumberFormat="0" applyBorder="0" applyProtection="0">
      <alignment horizontal="left" vertical="center" indent="1"/>
    </xf>
    <xf numFmtId="0" fontId="2" fillId="13" borderId="0" applyNumberFormat="0" applyBorder="0" applyAlignment="0" applyProtection="0"/>
    <xf numFmtId="0" fontId="2" fillId="14" borderId="0" applyNumberFormat="0" applyBorder="0" applyAlignment="0" applyProtection="0"/>
    <xf numFmtId="1" fontId="1" fillId="0" borderId="0" applyFill="0" applyBorder="0" applyProtection="0">
      <alignment horizontal="center" vertical="center"/>
    </xf>
    <xf numFmtId="0" fontId="1" fillId="0" borderId="0" applyNumberFormat="0" applyFill="0" applyBorder="0">
      <alignment horizontal="left" vertical="center" wrapText="1" indent="2"/>
    </xf>
    <xf numFmtId="0" fontId="8" fillId="0" borderId="0">
      <alignment horizontal="center"/>
    </xf>
  </cellStyleXfs>
  <cellXfs count="18">
    <xf numFmtId="0" fontId="0" fillId="0" borderId="0" xfId="0">
      <alignment horizontal="left" vertical="center"/>
    </xf>
    <xf numFmtId="0" fontId="0" fillId="0" borderId="0" xfId="0" applyAlignment="1">
      <alignment horizontal="center" vertical="center"/>
    </xf>
    <xf numFmtId="1" fontId="1" fillId="0" borderId="0" xfId="25" applyFill="1" applyBorder="1" applyProtection="1">
      <alignment horizontal="center" vertical="center"/>
    </xf>
    <xf numFmtId="0" fontId="6" fillId="2" borderId="0" xfId="3" applyProtection="1">
      <alignment horizontal="center" vertical="center"/>
    </xf>
    <xf numFmtId="0" fontId="7" fillId="0" borderId="0" xfId="1" applyProtection="1">
      <alignment vertical="top"/>
    </xf>
    <xf numFmtId="0" fontId="0" fillId="0" borderId="0" xfId="21" applyFont="1" applyFill="1" applyBorder="1" applyAlignment="1" applyProtection="1">
      <alignment horizontal="center" vertical="center"/>
    </xf>
    <xf numFmtId="0" fontId="0" fillId="0" borderId="0" xfId="0" applyAlignment="1">
      <alignment horizontal="left" vertical="center" indent="1"/>
    </xf>
    <xf numFmtId="0" fontId="1" fillId="2" borderId="1" xfId="21" applyBorder="1" applyAlignment="1" applyProtection="1">
      <alignment horizontal="left" vertical="center" indent="1"/>
    </xf>
    <xf numFmtId="0" fontId="1" fillId="0" borderId="1" xfId="26" applyBorder="1">
      <alignment horizontal="left" vertical="center" wrapText="1" indent="2"/>
    </xf>
    <xf numFmtId="0" fontId="0" fillId="21" borderId="1" xfId="0" applyFill="1" applyBorder="1" applyAlignment="1">
      <alignment horizontal="center" vertical="center"/>
    </xf>
    <xf numFmtId="0" fontId="0" fillId="22" borderId="1" xfId="0" applyFill="1" applyBorder="1" applyAlignment="1">
      <alignment horizontal="center" vertical="center"/>
    </xf>
    <xf numFmtId="164" fontId="0" fillId="0" borderId="1" xfId="0" applyNumberFormat="1" applyBorder="1" applyAlignment="1">
      <alignment horizontal="center" vertical="center"/>
    </xf>
    <xf numFmtId="0" fontId="0" fillId="22" borderId="0" xfId="0" applyFill="1" applyAlignment="1">
      <alignment horizontal="center" vertical="center"/>
    </xf>
    <xf numFmtId="0" fontId="0" fillId="21" borderId="2" xfId="0" applyFill="1" applyBorder="1" applyAlignment="1">
      <alignment horizontal="center" vertical="center"/>
    </xf>
    <xf numFmtId="0" fontId="1" fillId="0" borderId="3" xfId="26" applyBorder="1">
      <alignment horizontal="left" vertical="center" wrapText="1" indent="2"/>
    </xf>
    <xf numFmtId="164" fontId="0" fillId="0" borderId="2" xfId="0" applyNumberFormat="1" applyBorder="1" applyAlignment="1">
      <alignment horizontal="center" vertical="center"/>
    </xf>
    <xf numFmtId="0" fontId="2" fillId="0" borderId="0" xfId="0" applyFont="1" applyAlignment="1">
      <alignment horizontal="center" vertical="center"/>
    </xf>
    <xf numFmtId="0" fontId="6" fillId="2" borderId="0" xfId="3" applyAlignment="1" applyProtection="1">
      <alignment horizontal="center" vertical="center"/>
    </xf>
  </cellXfs>
  <cellStyles count="28">
    <cellStyle name="20% - Accent1" xfId="15" builtinId="30" customBuiltin="1"/>
    <cellStyle name="20% - Accent3" xfId="21" builtinId="38" customBuiltin="1"/>
    <cellStyle name="20% - Accent4" xfId="7" builtinId="42" customBuiltin="1"/>
    <cellStyle name="20% - Accent6" xfId="11" builtinId="50" customBuiltin="1"/>
    <cellStyle name="40% - Accent1" xfId="16" builtinId="31" customBuiltin="1"/>
    <cellStyle name="40% - Accent2" xfId="19" builtinId="35" customBuiltin="1"/>
    <cellStyle name="40% - Accent3" xfId="22" builtinId="39" customBuiltin="1"/>
    <cellStyle name="40% - Accent4" xfId="8" builtinId="43" customBuiltin="1"/>
    <cellStyle name="40% - Accent5" xfId="24" builtinId="47" customBuiltin="1"/>
    <cellStyle name="40% - Accent6" xfId="12" builtinId="51" customBuiltin="1"/>
    <cellStyle name="60% - Accent1" xfId="17" builtinId="32" customBuiltin="1"/>
    <cellStyle name="60% - Accent3" xfId="23" builtinId="40" customBuiltin="1"/>
    <cellStyle name="60% - Accent4" xfId="9" builtinId="44" customBuiltin="1"/>
    <cellStyle name="60% - Accent6" xfId="13" builtinId="52" customBuiltin="1"/>
    <cellStyle name="Accent1" xfId="14" builtinId="29" customBuiltin="1"/>
    <cellStyle name="Accent2" xfId="18" builtinId="33" customBuiltin="1"/>
    <cellStyle name="Accent3" xfId="20" builtinId="37" customBuiltin="1"/>
    <cellStyle name="Accent4" xfId="6" builtinId="41" customBuiltin="1"/>
    <cellStyle name="Accent6" xfId="10" builtinId="49" customBuiltin="1"/>
    <cellStyle name="Employee" xfId="26" xr:uid="{00000000-0005-0000-0000-000013000000}"/>
    <cellStyle name="Heading 1" xfId="2" builtinId="16" customBuiltin="1"/>
    <cellStyle name="Heading 2" xfId="3" builtinId="17" customBuiltin="1"/>
    <cellStyle name="Heading 3" xfId="4" builtinId="18" customBuiltin="1"/>
    <cellStyle name="Heading 4" xfId="5" builtinId="19" customBuiltin="1"/>
    <cellStyle name="Label" xfId="27" xr:uid="{00000000-0005-0000-0000-000018000000}"/>
    <cellStyle name="Normal" xfId="0" builtinId="0" customBuiltin="1"/>
    <cellStyle name="Title" xfId="1" builtinId="15" customBuiltin="1"/>
    <cellStyle name="Total" xfId="25" builtinId="25" customBuiltin="1"/>
  </cellStyles>
  <dxfs count="201">
    <dxf>
      <numFmt numFmtId="1" formatCode="0"/>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tint="-0.249977111117893"/>
        </patternFill>
      </fill>
      <alignment horizontal="center" vertical="center" textRotation="0" wrapText="0" indent="0" justifyLastLine="0" shrinkToFit="0" readingOrder="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border outline="0">
        <right style="thin">
          <color indexed="64"/>
        </right>
      </border>
      <protection locked="1" hidden="0"/>
    </dxf>
    <dxf>
      <alignment horizontal="left" vertical="center" textRotation="0" wrapText="0" indent="1" justifyLastLine="0" shrinkToFit="0" readingOrder="0"/>
    </dxf>
    <dxf>
      <protection locked="1" hidden="0"/>
    </dxf>
    <dxf>
      <protection locked="1" hidden="0"/>
    </dxf>
    <dxf>
      <protection locked="1" hidden="0"/>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numFmt numFmtId="1" formatCode="0"/>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numFmt numFmtId="0" formatCode="General"/>
      <fill>
        <patternFill patternType="none">
          <fgColor indexed="64"/>
          <bgColor indexed="65"/>
        </patternFill>
      </fill>
      <border outline="0">
        <right style="thin">
          <color indexed="64"/>
        </right>
      </border>
      <protection locked="1" hidden="0"/>
    </dxf>
    <dxf>
      <alignment horizontal="left" vertical="center" textRotation="0" wrapText="0" indent="1" justifyLastLine="0" shrinkToFit="0" readingOrder="0"/>
    </dxf>
    <dxf>
      <protection locked="1" hidden="0"/>
    </dxf>
    <dxf>
      <protection locked="1" hidden="0"/>
    </dxf>
    <dxf>
      <protection locked="1" hidden="0"/>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ill>
        <patternFill patternType="solid">
          <bgColor theme="6" tint="0.79998168889431442"/>
        </patternFill>
      </fill>
      <border diagonalUp="0" diagonalDown="0">
        <left/>
        <right/>
        <top style="thin">
          <color theme="0" tint="-0.14996795556505021"/>
        </top>
        <bottom style="medium">
          <color theme="2" tint="-0.499984740745262"/>
        </bottom>
        <vertical/>
        <horizontal/>
      </border>
    </dxf>
    <dxf>
      <font>
        <color theme="1"/>
      </font>
      <fill>
        <patternFill patternType="solid">
          <bgColor theme="6" tint="0.79998168889431442"/>
        </patternFill>
      </fill>
      <border diagonalUp="0" diagonalDown="0">
        <left/>
        <right/>
        <top style="thin">
          <color theme="0" tint="-0.14993743705557422"/>
        </top>
        <bottom style="medium">
          <color theme="2" tint="-0.499984740745262"/>
        </bottom>
        <vertical/>
        <horizontal style="thin">
          <color theme="0" tint="-0.14993743705557422"/>
        </horizontal>
      </border>
    </dxf>
    <dxf>
      <font>
        <color theme="1"/>
      </font>
      <fill>
        <patternFill patternType="solid">
          <bgColor theme="2"/>
        </patternFill>
      </fill>
      <border diagonalUp="0" diagonalDown="0">
        <left/>
        <right/>
        <top/>
        <bottom style="thin">
          <color theme="0" tint="-0.14996795556505021"/>
        </bottom>
        <vertical/>
        <horizontal/>
      </border>
    </dxf>
    <dxf>
      <font>
        <color theme="1"/>
      </font>
      <fill>
        <patternFill patternType="none">
          <bgColor auto="1"/>
        </patternFill>
      </fill>
      <border diagonalUp="0" diagonalDown="0">
        <left/>
        <right/>
        <top style="thin">
          <color theme="0" tint="-0.14996795556505021"/>
        </top>
        <bottom style="thin">
          <color theme="0" tint="-0.14993743705557422"/>
        </bottom>
        <vertical/>
        <horizontal/>
      </border>
    </dxf>
    <dxf>
      <fill>
        <patternFill>
          <bgColor theme="0" tint="-0.14996795556505021"/>
        </patternFill>
      </fill>
      <border>
        <left style="thin">
          <color theme="0"/>
        </left>
        <right style="thin">
          <color theme="0"/>
        </right>
        <vertical style="thin">
          <color theme="0"/>
        </vertical>
      </border>
    </dxf>
    <dxf>
      <fill>
        <patternFill>
          <bgColor theme="0" tint="-4.9989318521683403E-2"/>
        </patternFill>
      </fill>
      <border>
        <left style="thin">
          <color theme="0"/>
        </left>
        <right style="thin">
          <color theme="0"/>
        </right>
        <vertical style="thin">
          <color theme="0"/>
        </vertical>
      </border>
    </dxf>
    <dxf>
      <fill>
        <patternFill>
          <bgColor theme="0" tint="-0.14996795556505021"/>
        </patternFill>
      </fill>
    </dxf>
    <dxf>
      <fill>
        <patternFill patternType="solid">
          <fgColor theme="4" tint="0.79992065187536243"/>
          <bgColor theme="0" tint="-4.9989318521683403E-2"/>
        </patternFill>
      </fill>
    </dxf>
    <dxf>
      <font>
        <color theme="1"/>
      </font>
      <fill>
        <patternFill patternType="none">
          <bgColor auto="1"/>
        </patternFill>
      </fill>
      <border diagonalUp="0" diagonalDown="0">
        <left/>
        <right/>
        <top/>
        <bottom style="thin">
          <color theme="0" tint="-0.14996795556505021"/>
        </bottom>
        <vertical/>
        <horizontal style="thin">
          <color theme="0" tint="-0.14996795556505021"/>
        </horizontal>
      </border>
    </dxf>
    <dxf>
      <font>
        <color theme="1"/>
      </font>
      <fill>
        <patternFill patternType="none">
          <bgColor auto="1"/>
        </patternFill>
      </fill>
      <border>
        <left/>
        <right/>
        <top style="thin">
          <color theme="2" tint="-9.9917600024414813E-2"/>
        </top>
        <bottom style="thin">
          <color theme="2" tint="-9.9948118533890809E-2"/>
        </bottom>
        <vertical/>
        <horizontal style="thin">
          <color theme="2" tint="-9.9917600024414813E-2"/>
        </horizontal>
      </border>
    </dxf>
    <dxf>
      <font>
        <color theme="1"/>
      </font>
      <fill>
        <patternFill>
          <bgColor theme="6" tint="0.79998168889431442"/>
        </patternFill>
      </fill>
      <border diagonalUp="0" diagonalDown="0">
        <left style="thin">
          <color theme="0"/>
        </left>
        <right style="thin">
          <color theme="0"/>
        </right>
        <top/>
        <bottom style="medium">
          <color theme="2" tint="-0.499984740745262"/>
        </bottom>
        <vertical style="thin">
          <color theme="0"/>
        </vertical>
        <horizontal/>
      </border>
    </dxf>
    <dxf>
      <font>
        <color theme="0"/>
      </font>
      <fill>
        <patternFill>
          <bgColor theme="3"/>
        </patternFill>
      </fill>
    </dxf>
    <dxf>
      <font>
        <color theme="1"/>
      </font>
      <border diagonalUp="0" diagonalDown="0">
        <left/>
        <right/>
        <top/>
        <bottom/>
        <vertical style="thin">
          <color theme="0"/>
        </vertical>
        <horizontal/>
      </border>
    </dxf>
  </dxfs>
  <tableStyles count="1" defaultTableStyle="Employee Absence Table" defaultPivotStyle="PivotStyleLight16">
    <tableStyle name="Employee Absence Table" pivot="0" count="13" xr9:uid="{00000000-0011-0000-FFFF-FFFF00000000}">
      <tableStyleElement type="wholeTable" dxfId="200"/>
      <tableStyleElement type="headerRow" dxfId="199"/>
      <tableStyleElement type="totalRow" dxfId="198"/>
      <tableStyleElement type="firstColumn" dxfId="197"/>
      <tableStyleElement type="lastColumn" dxfId="196"/>
      <tableStyleElement type="firstRowStripe" dxfId="195"/>
      <tableStyleElement type="secondRowStripe" dxfId="194"/>
      <tableStyleElement type="firstColumnStripe" dxfId="193"/>
      <tableStyleElement type="secondColumnStripe" dxfId="192"/>
      <tableStyleElement type="firstHeaderCell" dxfId="191"/>
      <tableStyleElement type="lastHeaderCell" dxfId="190"/>
      <tableStyleElement type="firstTotalCell" dxfId="189"/>
      <tableStyleElement type="lastTotalCell" dxfId="188"/>
    </tableStyle>
  </tableStyles>
  <colors>
    <mruColors>
      <color rgb="FFFFA3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connections" Target="connections.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94FA5F-8D06-4FD7-9474-7706AC0C780D}" name="May_610" displayName="May_610" ref="C4:AI9" totalsRowCount="1" headerRowDxfId="172" dataDxfId="171" totalsRowDxfId="170">
  <tableColumns count="33">
    <tableColumn id="1" xr3:uid="{D5E70B70-7FA3-4EDC-812A-87631A931299}" name="Nombre o EID" totalsRowFunction="custom" dataDxfId="168" totalsRowDxfId="169" dataCellStyle="Employee">
      <totalsRowFormula>MonthName&amp;" Total"</totalsRowFormula>
    </tableColumn>
    <tableColumn id="2" xr3:uid="{A05AD5E5-0F77-4308-89C9-A208DCAD6D55}" name="1" totalsRowFunction="count" dataDxfId="166" totalsRowDxfId="167"/>
    <tableColumn id="3" xr3:uid="{3C4601A7-CC3D-4615-9DA1-87949AE116FE}" name="2" totalsRowFunction="sum" dataDxfId="164" totalsRowDxfId="165"/>
    <tableColumn id="4" xr3:uid="{95E22D3B-62EF-4888-AA94-6ACD9CB6EE58}" name="3" totalsRowFunction="sum" dataDxfId="162" totalsRowDxfId="163"/>
    <tableColumn id="5" xr3:uid="{03E02747-884A-4274-869D-95387F2F2540}" name="4" totalsRowFunction="sum" dataDxfId="160" totalsRowDxfId="161" dataCellStyle="Total"/>
    <tableColumn id="6" xr3:uid="{73B198BF-2A22-4E5B-975A-48B169BC1CE5}" name="5" totalsRowFunction="sum" dataDxfId="158" totalsRowDxfId="159" dataCellStyle="Total"/>
    <tableColumn id="7" xr3:uid="{59091C3F-4ED8-4900-9972-A9C344A39FFD}" name="6" totalsRowFunction="sum" dataDxfId="156" totalsRowDxfId="157"/>
    <tableColumn id="8" xr3:uid="{D996BEDD-9167-4875-9C4A-AC657AF455BF}" name="7" totalsRowFunction="sum" dataDxfId="154" totalsRowDxfId="155"/>
    <tableColumn id="9" xr3:uid="{1D19B7A6-5D09-4350-8F51-A3A1EFA0C8F4}" name="8" totalsRowFunction="sum" dataDxfId="152" totalsRowDxfId="153"/>
    <tableColumn id="10" xr3:uid="{E7916C74-E848-4B08-BB0A-5DCCBC9752FE}" name="9" totalsRowFunction="sum" dataDxfId="150" totalsRowDxfId="151"/>
    <tableColumn id="11" xr3:uid="{EB0D3FE3-A9C7-4BBD-A2B1-53E3070381B1}" name="10" totalsRowFunction="sum" dataDxfId="148" totalsRowDxfId="149"/>
    <tableColumn id="12" xr3:uid="{0818C2CF-B7B1-4160-8C65-08E468C1A165}" name="11" totalsRowFunction="sum" dataDxfId="146" totalsRowDxfId="147" dataCellStyle="Total"/>
    <tableColumn id="13" xr3:uid="{BEC6BFA1-382A-4974-AB6B-70E548381E17}" name="12" totalsRowFunction="sum" dataDxfId="144" totalsRowDxfId="145" dataCellStyle="Total"/>
    <tableColumn id="14" xr3:uid="{5E91AE3A-1918-4C5F-9FF0-E8A74B016549}" name="13" totalsRowFunction="sum" dataDxfId="142" totalsRowDxfId="143" dataCellStyle="Total"/>
    <tableColumn id="15" xr3:uid="{2D4DD299-5FDE-46D6-A77D-F05CB823872B}" name="14" totalsRowFunction="sum" dataDxfId="140" totalsRowDxfId="141"/>
    <tableColumn id="16" xr3:uid="{0C70DFCE-3303-4503-B6FA-6C618663E59A}" name="15" totalsRowFunction="sum" dataDxfId="138" totalsRowDxfId="139"/>
    <tableColumn id="17" xr3:uid="{870C6CDF-6BC5-475E-BE2B-961C1ADADCA4}" name="16" totalsRowFunction="sum" dataDxfId="136" totalsRowDxfId="137"/>
    <tableColumn id="18" xr3:uid="{8F202993-0254-4EFF-A446-80D06CF093EE}" name="17" totalsRowFunction="sum" dataDxfId="134" totalsRowDxfId="135"/>
    <tableColumn id="19" xr3:uid="{5ED53151-C63D-4A14-AE03-A693DB4748F5}" name="18" totalsRowFunction="sum" dataDxfId="132" totalsRowDxfId="133" dataCellStyle="Total"/>
    <tableColumn id="20" xr3:uid="{5BF3B860-5A8A-4C53-AF2A-A2CAB068EEE2}" name="19" totalsRowFunction="sum" dataDxfId="130" totalsRowDxfId="131" dataCellStyle="Total"/>
    <tableColumn id="21" xr3:uid="{4378FF26-69B1-4597-818F-1B48ED971AFB}" name="20" totalsRowFunction="sum" dataDxfId="128" totalsRowDxfId="129"/>
    <tableColumn id="22" xr3:uid="{969901C7-6E69-413A-AEF1-A902874CB780}" name="21" totalsRowFunction="sum" dataDxfId="126" totalsRowDxfId="127"/>
    <tableColumn id="23" xr3:uid="{978B298B-4582-4517-8C54-5E45913CE0E4}" name="22" totalsRowFunction="sum" dataDxfId="124" totalsRowDxfId="125"/>
    <tableColumn id="24" xr3:uid="{AD54D4D8-203A-45A3-9D1E-B97B5313E753}" name="23" totalsRowFunction="sum" dataDxfId="122" totalsRowDxfId="123"/>
    <tableColumn id="25" xr3:uid="{E312F85A-6138-4D58-B5F5-E36CF5F6C6A6}" name="24" totalsRowFunction="sum" dataDxfId="120" totalsRowDxfId="121"/>
    <tableColumn id="31" xr3:uid="{BC379623-2079-47DE-9C33-8F742D7C852B}" name="25" totalsRowFunction="sum" dataDxfId="118" totalsRowDxfId="119"/>
    <tableColumn id="26" xr3:uid="{D5D921D1-44A9-4C19-9FDA-D6F5107D66D8}" name="26" totalsRowFunction="sum" dataDxfId="116" totalsRowDxfId="117" dataCellStyle="Total"/>
    <tableColumn id="27" xr3:uid="{6CCBB56F-D159-4DD8-9F22-7EE65A6AC2B5}" name="27" totalsRowFunction="sum" dataDxfId="114" totalsRowDxfId="115" dataCellStyle="Total"/>
    <tableColumn id="28" xr3:uid="{3F1F64A6-60DD-41E6-9CEC-89AEA2B080C6}" name="28" totalsRowFunction="sum" dataDxfId="112" totalsRowDxfId="113"/>
    <tableColumn id="29" xr3:uid="{F613DD09-54EB-4A69-A272-34DF4F704A66}" name="29" totalsRowFunction="sum" dataDxfId="110" totalsRowDxfId="111"/>
    <tableColumn id="30" xr3:uid="{8879EC1E-D71C-44CD-AEB6-790B12B8062E}" name="30" totalsRowFunction="sum" dataDxfId="108" totalsRowDxfId="109"/>
    <tableColumn id="32" xr3:uid="{7626807C-A8F1-4F95-B9D9-1A7C0948B013}" name="31" totalsRowFunction="sum" dataDxfId="106" totalsRowDxfId="107"/>
    <tableColumn id="33" xr3:uid="{0DD39B1A-00AB-4FE2-BD24-3A9ADF2119FD}" name="Total Days" totalsRowFunction="sum" dataDxfId="104" totalsRowDxfId="105" dataCellStyle="Total">
      <calculatedColumnFormula>SUM(May_610[[#This Row],[2]:[31]])</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ummary="Provide employee names and dates of absence. Record the absence type per the key in row 12: V=Vacation, S=Sick, P=Personal and two placeholders for custom entrie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97023A-A807-45DB-A033-BB8FF06F3A5D}" name="May_6103" displayName="May_6103" ref="C5:AI10" totalsRowCount="1" headerRowDxfId="68" dataDxfId="67" totalsRowDxfId="66">
  <tableColumns count="33">
    <tableColumn id="1" xr3:uid="{75320916-B1E5-438F-B22E-8EAAE4E5CC9B}" name="Nombre o EID" totalsRowFunction="custom" dataDxfId="64" totalsRowDxfId="65" dataCellStyle="Employee">
      <totalsRowFormula>MonthName&amp;" Total"</totalsRowFormula>
    </tableColumn>
    <tableColumn id="2" xr3:uid="{56A3B03F-8379-4510-B8FA-58B533083B7B}" name="1" totalsRowFunction="sum" dataDxfId="62" totalsRowDxfId="63"/>
    <tableColumn id="3" xr3:uid="{388BC949-B35F-45D2-B81F-E339C8430701}" name="2" totalsRowFunction="sum" dataDxfId="60" totalsRowDxfId="61"/>
    <tableColumn id="4" xr3:uid="{DCE77B74-2D4A-4212-87A7-16FC82504062}" name="3" totalsRowFunction="sum" dataDxfId="58" totalsRowDxfId="59"/>
    <tableColumn id="5" xr3:uid="{55B88BDB-7CB3-4C8A-AE3D-4C1B78B5DB26}" name="4" totalsRowFunction="sum" dataDxfId="56" totalsRowDxfId="57" dataCellStyle="Total"/>
    <tableColumn id="6" xr3:uid="{593DD253-9409-49A4-907E-600885BB7706}" name="5" totalsRowFunction="sum" dataDxfId="54" totalsRowDxfId="55" dataCellStyle="Total"/>
    <tableColumn id="7" xr3:uid="{0AC90906-A8BE-4647-A22D-8E69D071A636}" name="6" totalsRowFunction="sum" dataDxfId="52" totalsRowDxfId="53"/>
    <tableColumn id="8" xr3:uid="{AA7C9E77-F3F2-4A36-9CF7-396E4298004E}" name="7" totalsRowFunction="sum" dataDxfId="50" totalsRowDxfId="51"/>
    <tableColumn id="9" xr3:uid="{E7777924-35C8-4433-A4F7-187764D43ACA}" name="8" totalsRowFunction="sum" dataDxfId="48" totalsRowDxfId="49"/>
    <tableColumn id="10" xr3:uid="{2FECE812-C676-4497-A47E-49F54181D89C}" name="9" totalsRowFunction="sum" dataDxfId="46" totalsRowDxfId="47"/>
    <tableColumn id="11" xr3:uid="{1343C3EC-1BA9-4C5D-A706-96861B03C04E}" name="10" totalsRowFunction="sum" dataDxfId="44" totalsRowDxfId="45"/>
    <tableColumn id="12" xr3:uid="{DB00E05F-998B-46EE-BEED-198AEDAF68FD}" name="11" totalsRowFunction="sum" dataDxfId="42" totalsRowDxfId="43" dataCellStyle="Total"/>
    <tableColumn id="13" xr3:uid="{7CFC930F-D794-427B-81B6-ABD3DDE13F81}" name="12" totalsRowFunction="sum" dataDxfId="40" totalsRowDxfId="41" dataCellStyle="Total"/>
    <tableColumn id="14" xr3:uid="{2EA13C37-ECF4-4C82-8F27-D4E2EEE036C1}" name="13" totalsRowFunction="sum" dataDxfId="38" totalsRowDxfId="39" dataCellStyle="Total"/>
    <tableColumn id="15" xr3:uid="{80F54078-8067-4540-A293-3530D740EA80}" name="14" totalsRowFunction="sum" dataDxfId="36" totalsRowDxfId="37"/>
    <tableColumn id="16" xr3:uid="{5140790D-C636-4B22-A005-72524B6EA18C}" name="15" totalsRowFunction="sum" dataDxfId="34" totalsRowDxfId="35"/>
    <tableColumn id="17" xr3:uid="{8A7690FB-3C8A-483D-AD66-2DE89E8FB275}" name="16" totalsRowFunction="sum" dataDxfId="32" totalsRowDxfId="33"/>
    <tableColumn id="18" xr3:uid="{81B61B97-AEF8-4E00-BA03-9411F32BA296}" name="17" totalsRowFunction="sum" dataDxfId="30" totalsRowDxfId="31"/>
    <tableColumn id="19" xr3:uid="{40F732A6-CC6D-46C0-B831-1560C1E715C9}" name="18" totalsRowFunction="sum" dataDxfId="28" totalsRowDxfId="29" dataCellStyle="Total"/>
    <tableColumn id="20" xr3:uid="{E82A560F-5FDE-4CAC-A4E4-8B7E564B3486}" name="19" totalsRowFunction="sum" dataDxfId="26" totalsRowDxfId="27" dataCellStyle="Total"/>
    <tableColumn id="21" xr3:uid="{CAE26502-EAAC-46F3-AC56-D8F56FB06821}" name="20" totalsRowFunction="sum" dataDxfId="24" totalsRowDxfId="25"/>
    <tableColumn id="22" xr3:uid="{2B300365-0A56-46A8-B6CF-C721ADCE7FF6}" name="21" totalsRowFunction="sum" dataDxfId="22" totalsRowDxfId="23"/>
    <tableColumn id="23" xr3:uid="{6F0855BE-D890-443A-98CF-60475A4F899C}" name="22" totalsRowFunction="sum" dataDxfId="20" totalsRowDxfId="21"/>
    <tableColumn id="24" xr3:uid="{DA9CCAE5-6A98-4EB6-9FB4-6CE4388B23CE}" name="23" totalsRowFunction="sum" dataDxfId="18" totalsRowDxfId="19"/>
    <tableColumn id="25" xr3:uid="{E6B8609A-94E7-4AD9-BE48-EBC132E5F64C}" name="24" totalsRowFunction="sum" dataDxfId="16" totalsRowDxfId="17"/>
    <tableColumn id="31" xr3:uid="{2777D533-9970-486A-84C8-940CF3DCBA90}" name="25" totalsRowFunction="sum" dataDxfId="14" totalsRowDxfId="15"/>
    <tableColumn id="26" xr3:uid="{4653689C-CF71-4E23-80CD-096F488C3DF5}" name="26" totalsRowFunction="sum" dataDxfId="12" totalsRowDxfId="13" dataCellStyle="Total"/>
    <tableColumn id="27" xr3:uid="{91969E4C-705C-4FB8-B08C-2D067EABA4ED}" name="27" totalsRowFunction="sum" dataDxfId="10" totalsRowDxfId="11" dataCellStyle="Total"/>
    <tableColumn id="28" xr3:uid="{10C59951-B07C-4525-8ECE-BE9D33DC7040}" name="28" totalsRowFunction="sum" dataDxfId="8" totalsRowDxfId="9"/>
    <tableColumn id="29" xr3:uid="{423408BF-517E-4BCF-B6EA-B6498740B447}" name="29" totalsRowFunction="sum" dataDxfId="6" totalsRowDxfId="7"/>
    <tableColumn id="30" xr3:uid="{0D960E5F-D0BD-40DE-87F1-0CF45A3D8E54}" name="30" totalsRowFunction="sum" dataDxfId="4" totalsRowDxfId="5"/>
    <tableColumn id="32" xr3:uid="{27D839BD-8EF7-4BBF-AE95-DC2139A57104}" name="31" totalsRowFunction="sum" dataDxfId="2" totalsRowDxfId="3"/>
    <tableColumn id="33" xr3:uid="{6E9924C1-21DA-4AB0-9EB3-B082B22F48BC}" name="Total Horas" totalsRowFunction="sum" dataDxfId="0" totalsRowDxfId="1" dataCellStyle="Total">
      <calculatedColumnFormula>SUM(May_6103[[#This Row],[1]:[31]])</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ummary="Provide employee names and dates of absence. Record the absence type per the key in row 12: V=Vacation, S=Sick, P=Personal and two placeholders for custom entries"/>
    </ext>
  </extLst>
</table>
</file>

<file path=xl/theme/theme1.xml><?xml version="1.0" encoding="utf-8"?>
<a:theme xmlns:a="http://schemas.openxmlformats.org/drawingml/2006/main" name="Office Theme">
  <a:themeElements>
    <a:clrScheme name="Employee Absense Schedule">
      <a:dk1>
        <a:sysClr val="windowText" lastClr="000000"/>
      </a:dk1>
      <a:lt1>
        <a:sysClr val="window" lastClr="FFFFFF"/>
      </a:lt1>
      <a:dk2>
        <a:srgbClr val="4B180E"/>
      </a:dk2>
      <a:lt2>
        <a:srgbClr val="F1F2E8"/>
      </a:lt2>
      <a:accent1>
        <a:srgbClr val="A53423"/>
      </a:accent1>
      <a:accent2>
        <a:srgbClr val="E68130"/>
      </a:accent2>
      <a:accent3>
        <a:srgbClr val="9BB05D"/>
      </a:accent3>
      <a:accent4>
        <a:srgbClr val="CC9900"/>
      </a:accent4>
      <a:accent5>
        <a:srgbClr val="4F66AF"/>
      </a:accent5>
      <a:accent6>
        <a:srgbClr val="D0D2D3"/>
      </a:accent6>
      <a:hlink>
        <a:srgbClr val="4F66AF"/>
      </a:hlink>
      <a:folHlink>
        <a:srgbClr val="6B9AC6"/>
      </a:folHlink>
    </a:clrScheme>
    <a:fontScheme name="Employee Absence Schedule">
      <a:majorFont>
        <a:latin typeface="Calibri"/>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CF998-63F1-44E3-B2CA-2F6C9A9DE086}">
  <dimension ref="C1:AI9"/>
  <sheetViews>
    <sheetView tabSelected="1" workbookViewId="0">
      <selection activeCell="R5" sqref="R5"/>
    </sheetView>
  </sheetViews>
  <sheetFormatPr defaultRowHeight="14.45"/>
  <cols>
    <col min="1" max="2" width="2.5703125" customWidth="1"/>
    <col min="3" max="3" width="25.5703125" customWidth="1"/>
    <col min="4" max="4" width="4.5703125" customWidth="1"/>
    <col min="5" max="5" width="3.85546875" bestFit="1" customWidth="1"/>
    <col min="6" max="6" width="7.140625" bestFit="1" customWidth="1"/>
    <col min="7" max="7" width="5.5703125" bestFit="1" customWidth="1"/>
    <col min="8" max="12" width="4.5703125" customWidth="1"/>
    <col min="13" max="13" width="4.42578125" bestFit="1" customWidth="1"/>
    <col min="14" max="14" width="3.85546875" bestFit="1" customWidth="1"/>
    <col min="15" max="34" width="4.5703125" customWidth="1"/>
    <col min="35" max="35" width="13.5703125" customWidth="1"/>
    <col min="36" max="36" width="2.5703125" customWidth="1"/>
  </cols>
  <sheetData>
    <row r="1" spans="3:35" ht="33.6">
      <c r="C1" s="4" t="s">
        <v>0</v>
      </c>
      <c r="AE1" t="s">
        <v>1</v>
      </c>
    </row>
    <row r="2" spans="3:35" ht="23.45">
      <c r="C2" s="3" t="s">
        <v>2</v>
      </c>
      <c r="D2" s="17" t="s">
        <v>3</v>
      </c>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3"/>
      <c r="AI2" s="3">
        <v>2024</v>
      </c>
    </row>
    <row r="3" spans="3:35" ht="23.45">
      <c r="C3" s="3"/>
      <c r="D3" s="12" t="s">
        <v>4</v>
      </c>
      <c r="E3" s="1" t="s">
        <v>5</v>
      </c>
      <c r="F3" s="1" t="s">
        <v>6</v>
      </c>
      <c r="G3" s="1" t="s">
        <v>7</v>
      </c>
      <c r="H3" s="1" t="s">
        <v>8</v>
      </c>
      <c r="I3" s="1" t="s">
        <v>9</v>
      </c>
      <c r="J3" s="12" t="s">
        <v>10</v>
      </c>
      <c r="K3" s="12" t="s">
        <v>4</v>
      </c>
      <c r="N3" s="1" t="s">
        <v>7</v>
      </c>
      <c r="O3" s="1" t="s">
        <v>8</v>
      </c>
      <c r="P3" s="1" t="s">
        <v>9</v>
      </c>
      <c r="Q3" s="12" t="s">
        <v>10</v>
      </c>
      <c r="R3" s="12" t="s">
        <v>4</v>
      </c>
      <c r="S3" s="1" t="s">
        <v>5</v>
      </c>
      <c r="T3" s="1" t="s">
        <v>6</v>
      </c>
      <c r="U3" s="1" t="s">
        <v>7</v>
      </c>
      <c r="V3" s="12" t="s">
        <v>8</v>
      </c>
      <c r="W3" s="1" t="s">
        <v>9</v>
      </c>
      <c r="X3" s="1" t="s">
        <v>10</v>
      </c>
      <c r="Y3" s="1" t="s">
        <v>4</v>
      </c>
      <c r="Z3" s="1" t="s">
        <v>5</v>
      </c>
      <c r="AA3" s="1" t="s">
        <v>6</v>
      </c>
      <c r="AB3" s="1" t="s">
        <v>7</v>
      </c>
      <c r="AC3" s="1" t="s">
        <v>8</v>
      </c>
      <c r="AD3" s="1" t="s">
        <v>9</v>
      </c>
      <c r="AE3" s="12" t="s">
        <v>10</v>
      </c>
      <c r="AF3" s="12" t="s">
        <v>4</v>
      </c>
      <c r="AG3" s="1" t="s">
        <v>5</v>
      </c>
      <c r="AH3" s="1" t="s">
        <v>6</v>
      </c>
      <c r="AI3" s="3"/>
    </row>
    <row r="4" spans="3:35" ht="15" customHeight="1">
      <c r="C4" s="7" t="s">
        <v>11</v>
      </c>
      <c r="D4" s="1" t="s">
        <v>12</v>
      </c>
      <c r="E4" s="1" t="s">
        <v>13</v>
      </c>
      <c r="F4" s="1" t="s">
        <v>14</v>
      </c>
      <c r="G4" s="1" t="s">
        <v>15</v>
      </c>
      <c r="H4" s="1" t="s">
        <v>16</v>
      </c>
      <c r="I4" s="1" t="s">
        <v>17</v>
      </c>
      <c r="J4" s="1" t="s">
        <v>18</v>
      </c>
      <c r="K4" s="1" t="s">
        <v>19</v>
      </c>
      <c r="L4" s="1" t="s">
        <v>20</v>
      </c>
      <c r="M4" s="1" t="s">
        <v>21</v>
      </c>
      <c r="N4" s="1" t="s">
        <v>22</v>
      </c>
      <c r="O4" s="1" t="s">
        <v>23</v>
      </c>
      <c r="P4" s="1" t="s">
        <v>24</v>
      </c>
      <c r="Q4" s="1" t="s">
        <v>25</v>
      </c>
      <c r="R4" s="1" t="s">
        <v>26</v>
      </c>
      <c r="S4" s="1" t="s">
        <v>27</v>
      </c>
      <c r="T4" s="1" t="s">
        <v>28</v>
      </c>
      <c r="U4" s="1" t="s">
        <v>29</v>
      </c>
      <c r="V4" s="1" t="s">
        <v>30</v>
      </c>
      <c r="W4" s="1" t="s">
        <v>31</v>
      </c>
      <c r="X4" s="1" t="s">
        <v>32</v>
      </c>
      <c r="Y4" s="1" t="s">
        <v>33</v>
      </c>
      <c r="Z4" s="1" t="s">
        <v>34</v>
      </c>
      <c r="AA4" s="1" t="s">
        <v>35</v>
      </c>
      <c r="AB4" s="1" t="s">
        <v>36</v>
      </c>
      <c r="AC4" s="1" t="s">
        <v>37</v>
      </c>
      <c r="AD4" s="1" t="s">
        <v>38</v>
      </c>
      <c r="AE4" s="1" t="s">
        <v>39</v>
      </c>
      <c r="AF4" s="1" t="s">
        <v>40</v>
      </c>
      <c r="AG4" s="1" t="s">
        <v>41</v>
      </c>
      <c r="AH4" s="1" t="s">
        <v>42</v>
      </c>
      <c r="AI4" s="5" t="s">
        <v>43</v>
      </c>
    </row>
    <row r="5" spans="3:35">
      <c r="C5" s="8" t="s">
        <v>44</v>
      </c>
      <c r="D5" s="10"/>
      <c r="E5" s="9"/>
      <c r="F5" s="9"/>
      <c r="G5" s="9"/>
      <c r="H5" s="9"/>
      <c r="I5" s="9"/>
      <c r="J5" s="10"/>
      <c r="K5" s="10"/>
      <c r="L5" s="9"/>
      <c r="M5" s="9"/>
      <c r="N5" s="9"/>
      <c r="O5" s="9">
        <v>5</v>
      </c>
      <c r="P5" s="9">
        <v>5</v>
      </c>
      <c r="Q5" s="10">
        <v>10</v>
      </c>
      <c r="R5" s="10"/>
      <c r="S5" s="9"/>
      <c r="T5" s="9"/>
      <c r="U5" s="9"/>
      <c r="V5" s="9"/>
      <c r="W5" s="9"/>
      <c r="X5" s="10"/>
      <c r="Y5" s="10"/>
      <c r="Z5" s="9"/>
      <c r="AA5" s="9"/>
      <c r="AB5" s="10"/>
      <c r="AC5" s="9"/>
      <c r="AD5" s="9"/>
      <c r="AE5" s="10"/>
      <c r="AF5" s="10"/>
      <c r="AG5" s="9"/>
      <c r="AH5" s="9"/>
      <c r="AI5" s="2">
        <f>SUM(May_610[[#This Row],[2]:[31]])</f>
        <v>20</v>
      </c>
    </row>
    <row r="6" spans="3:35">
      <c r="C6" s="8" t="s">
        <v>45</v>
      </c>
      <c r="D6" s="10"/>
      <c r="E6" s="9"/>
      <c r="F6" s="9"/>
      <c r="G6" s="9"/>
      <c r="H6" s="9"/>
      <c r="I6" s="9"/>
      <c r="J6" s="10"/>
      <c r="K6" s="10"/>
      <c r="L6" s="9"/>
      <c r="M6" s="9"/>
      <c r="N6" s="9"/>
      <c r="O6" s="9"/>
      <c r="P6" s="9"/>
      <c r="Q6" s="10"/>
      <c r="R6" s="10"/>
      <c r="S6" s="9"/>
      <c r="T6" s="9"/>
      <c r="U6" s="9"/>
      <c r="V6" s="9"/>
      <c r="W6" s="9"/>
      <c r="X6" s="10"/>
      <c r="Y6" s="10"/>
      <c r="Z6" s="9"/>
      <c r="AA6" s="9"/>
      <c r="AB6" s="10"/>
      <c r="AC6" s="9"/>
      <c r="AD6" s="9"/>
      <c r="AE6" s="10"/>
      <c r="AF6" s="10"/>
      <c r="AG6" s="9"/>
      <c r="AH6" s="9"/>
      <c r="AI6" s="2">
        <f>SUM(May_610[[#This Row],[2]:[31]])</f>
        <v>0</v>
      </c>
    </row>
    <row r="7" spans="3:35">
      <c r="C7" s="8" t="s">
        <v>46</v>
      </c>
      <c r="D7" s="10"/>
      <c r="E7" s="9"/>
      <c r="F7" s="9"/>
      <c r="G7" s="9"/>
      <c r="H7" s="9"/>
      <c r="I7" s="9"/>
      <c r="J7" s="10"/>
      <c r="K7" s="10"/>
      <c r="L7" s="9"/>
      <c r="M7" s="9"/>
      <c r="N7" s="9"/>
      <c r="O7" s="9"/>
      <c r="P7" s="9"/>
      <c r="Q7" s="10"/>
      <c r="R7" s="10"/>
      <c r="S7" s="9"/>
      <c r="T7" s="9"/>
      <c r="U7" s="9"/>
      <c r="V7" s="9"/>
      <c r="W7" s="9"/>
      <c r="X7" s="10"/>
      <c r="Y7" s="10"/>
      <c r="Z7" s="9"/>
      <c r="AA7" s="9"/>
      <c r="AB7" s="10"/>
      <c r="AC7" s="9"/>
      <c r="AD7" s="9"/>
      <c r="AE7" s="10"/>
      <c r="AF7" s="10"/>
      <c r="AG7" s="9"/>
      <c r="AH7" s="9"/>
      <c r="AI7" s="2">
        <f>SUM(May_610[[#This Row],[2]:[31]])</f>
        <v>0</v>
      </c>
    </row>
    <row r="8" spans="3:35">
      <c r="C8" s="14" t="s">
        <v>47</v>
      </c>
      <c r="D8" s="10"/>
      <c r="E8" s="9"/>
      <c r="F8" s="9"/>
      <c r="G8" s="9"/>
      <c r="H8" s="9"/>
      <c r="I8" s="9"/>
      <c r="J8" s="10"/>
      <c r="K8" s="10"/>
      <c r="L8" s="9"/>
      <c r="M8" s="9"/>
      <c r="N8" s="9"/>
      <c r="O8" s="9"/>
      <c r="P8" s="9"/>
      <c r="Q8" s="10"/>
      <c r="R8" s="10"/>
      <c r="S8" s="9"/>
      <c r="T8" s="9"/>
      <c r="U8" s="9"/>
      <c r="V8" s="9"/>
      <c r="W8" s="9"/>
      <c r="X8" s="10"/>
      <c r="Y8" s="10"/>
      <c r="Z8" s="9"/>
      <c r="AA8" s="9"/>
      <c r="AB8" s="10"/>
      <c r="AC8" s="9"/>
      <c r="AD8" s="9"/>
      <c r="AE8" s="10"/>
      <c r="AF8" s="10"/>
      <c r="AG8" s="9"/>
      <c r="AH8" s="9"/>
      <c r="AI8" s="2">
        <f>SUM(May_610[[#This Row],[2]:[31]])</f>
        <v>0</v>
      </c>
    </row>
    <row r="9" spans="3:35" ht="30" customHeight="1">
      <c r="C9" s="6" t="str">
        <f>MonthName&amp;" Total"</f>
        <v xml:space="preserve"> Total</v>
      </c>
      <c r="D9" s="15">
        <f>SUBTOTAL(103,May_610[1])</f>
        <v>0</v>
      </c>
      <c r="E9" s="15">
        <f>SUBTOTAL(109,May_610[2])</f>
        <v>0</v>
      </c>
      <c r="F9" s="15">
        <f>SUBTOTAL(109,May_610[3])</f>
        <v>0</v>
      </c>
      <c r="G9" s="15">
        <f>SUBTOTAL(109,May_610[4])</f>
        <v>0</v>
      </c>
      <c r="H9" s="15">
        <f>SUBTOTAL(109,May_610[5])</f>
        <v>0</v>
      </c>
      <c r="I9" s="15">
        <f>SUBTOTAL(109,May_610[6])</f>
        <v>0</v>
      </c>
      <c r="J9" s="15">
        <f>SUBTOTAL(109,May_610[7])</f>
        <v>0</v>
      </c>
      <c r="K9" s="15">
        <f>SUBTOTAL(109,May_610[8])</f>
        <v>0</v>
      </c>
      <c r="L9" s="15">
        <f>SUBTOTAL(109,May_610[9])</f>
        <v>0</v>
      </c>
      <c r="M9" s="15">
        <f>SUBTOTAL(109,May_610[10])</f>
        <v>0</v>
      </c>
      <c r="N9" s="15">
        <f>SUBTOTAL(109,May_610[11])</f>
        <v>0</v>
      </c>
      <c r="O9" s="15">
        <f>SUBTOTAL(109,May_610[12])</f>
        <v>5</v>
      </c>
      <c r="P9" s="15">
        <f>SUBTOTAL(109,May_610[13])</f>
        <v>5</v>
      </c>
      <c r="Q9" s="15">
        <f>SUBTOTAL(109,May_610[14])</f>
        <v>10</v>
      </c>
      <c r="R9" s="15">
        <f>SUBTOTAL(109,May_610[15])</f>
        <v>0</v>
      </c>
      <c r="S9" s="15">
        <f>SUBTOTAL(109,May_610[16])</f>
        <v>0</v>
      </c>
      <c r="T9" s="15">
        <f>SUBTOTAL(109,May_610[17])</f>
        <v>0</v>
      </c>
      <c r="U9" s="15">
        <f>SUBTOTAL(109,May_610[18])</f>
        <v>0</v>
      </c>
      <c r="V9" s="15">
        <f>SUBTOTAL(109,May_610[19])</f>
        <v>0</v>
      </c>
      <c r="W9" s="15">
        <f>SUBTOTAL(109,May_610[20])</f>
        <v>0</v>
      </c>
      <c r="X9" s="15">
        <f>SUBTOTAL(109,May_610[21])</f>
        <v>0</v>
      </c>
      <c r="Y9" s="15">
        <f>SUBTOTAL(109,May_610[22])</f>
        <v>0</v>
      </c>
      <c r="Z9" s="15">
        <f>SUBTOTAL(109,May_610[23])</f>
        <v>0</v>
      </c>
      <c r="AA9" s="15">
        <f>SUBTOTAL(109,May_610[24])</f>
        <v>0</v>
      </c>
      <c r="AB9" s="15">
        <f>SUBTOTAL(109,May_610[25])</f>
        <v>0</v>
      </c>
      <c r="AC9" s="15">
        <f>SUBTOTAL(109,May_610[26])</f>
        <v>0</v>
      </c>
      <c r="AD9" s="15">
        <f>SUBTOTAL(109,May_610[27])</f>
        <v>0</v>
      </c>
      <c r="AE9" s="15">
        <f>SUBTOTAL(109,May_610[28])</f>
        <v>0</v>
      </c>
      <c r="AF9" s="15">
        <f>SUBTOTAL(109,May_610[29])</f>
        <v>0</v>
      </c>
      <c r="AG9" s="15">
        <f>SUBTOTAL(109,May_610[30])</f>
        <v>0</v>
      </c>
      <c r="AH9" s="15">
        <f>SUBTOTAL(109,May_610[31])</f>
        <v>0</v>
      </c>
      <c r="AI9" s="15">
        <f>SUBTOTAL(109,May_610[Total Days])</f>
        <v>20</v>
      </c>
    </row>
  </sheetData>
  <mergeCells count="1">
    <mergeCell ref="D2:AG2"/>
  </mergeCells>
  <conditionalFormatting sqref="C5 D5:R6 AE5:AF8 X5:AB5 S6 AB6 D7:S8 V6:Y6 V7:AB8">
    <cfRule type="expression" priority="20" stopIfTrue="1">
      <formula>C5=""</formula>
    </cfRule>
    <cfRule type="expression" dxfId="187" priority="21" stopIfTrue="1">
      <formula>C5=KeyCustom2</formula>
    </cfRule>
    <cfRule type="expression" dxfId="186" priority="22" stopIfTrue="1">
      <formula>C5=KeyCustom1</formula>
    </cfRule>
    <cfRule type="expression" dxfId="185" priority="23" stopIfTrue="1">
      <formula>C5=KeySick</formula>
    </cfRule>
    <cfRule type="expression" dxfId="184" priority="24" stopIfTrue="1">
      <formula>C5=KeyPersonal</formula>
    </cfRule>
    <cfRule type="expression" dxfId="183" priority="25" stopIfTrue="1">
      <formula>C5=KeyVacation</formula>
    </cfRule>
  </conditionalFormatting>
  <conditionalFormatting sqref="S5 U5:Y5 AC5:AF5 U6:U8 T5:T8 AC6:AD8">
    <cfRule type="expression" dxfId="182" priority="27" stopIfTrue="1">
      <formula>S5=KeyCustom2</formula>
    </cfRule>
    <cfRule type="expression" dxfId="181" priority="28" stopIfTrue="1">
      <formula>S5=KeyCustom1</formula>
    </cfRule>
    <cfRule type="expression" dxfId="180" priority="29" stopIfTrue="1">
      <formula>S5=KeySick</formula>
    </cfRule>
    <cfRule type="expression" dxfId="179" priority="30" stopIfTrue="1">
      <formula>S5=KeyPersonal</formula>
    </cfRule>
    <cfRule type="expression" dxfId="178" priority="31" stopIfTrue="1">
      <formula>S5=KeyVacation</formula>
    </cfRule>
  </conditionalFormatting>
  <conditionalFormatting sqref="U5:Y5 S5 AC5:AF5 U6:U8 T5:T8 AC6:AD8">
    <cfRule type="expression" priority="26" stopIfTrue="1">
      <formula>S5=""</formula>
    </cfRule>
  </conditionalFormatting>
  <conditionalFormatting sqref="AG5:AH8">
    <cfRule type="expression" priority="13" stopIfTrue="1">
      <formula>AG5=""</formula>
    </cfRule>
    <cfRule type="expression" dxfId="177" priority="14" stopIfTrue="1">
      <formula>AG5=KeyCustom2</formula>
    </cfRule>
    <cfRule type="expression" dxfId="176" priority="15" stopIfTrue="1">
      <formula>AG5=KeyCustom1</formula>
    </cfRule>
    <cfRule type="expression" dxfId="175" priority="16" stopIfTrue="1">
      <formula>AG5=KeySick</formula>
    </cfRule>
    <cfRule type="expression" dxfId="174" priority="17" stopIfTrue="1">
      <formula>AG5=KeyPersonal</formula>
    </cfRule>
    <cfRule type="expression" dxfId="173" priority="18" stopIfTrue="1">
      <formula>AG5=KeyVacation</formula>
    </cfRule>
  </conditionalFormatting>
  <conditionalFormatting sqref="AI5:AI8">
    <cfRule type="dataBar" priority="19">
      <dataBar>
        <cfvo type="num" val="0"/>
        <cfvo type="num" val="31"/>
        <color theme="2" tint="-0.249977111117893"/>
      </dataBar>
      <extLst>
        <ext xmlns:x14="http://schemas.microsoft.com/office/spreadsheetml/2009/9/main" uri="{B025F937-C7B1-47D3-B67F-A62EFF666E3E}">
          <x14:id>{0FBE6A06-3C73-41AA-80D4-5FC6557A8CC3}</x14:id>
        </ext>
      </extLst>
    </cfRule>
  </conditionalFormatting>
  <dataValidations count="8">
    <dataValidation allowBlank="1" showInputMessage="1" showErrorMessage="1" prompt="Days of the month in this row are automatically generated. Enter an employee's absence and absence type in each column for each day of the month. Blank means no absence" sqref="D4" xr:uid="{1BEADABA-6540-4586-B9C0-CCB9497AC322}"/>
    <dataValidation allowBlank="1" showInputMessage="1" showErrorMessage="1" prompt="Month name for this absence schedule is in this cell. Absence totals for this month are in last cell of the table. Select employee names in table column B" sqref="C2" xr:uid="{28E9C915-E6B1-4E18-AC59-3A740796CA97}"/>
    <dataValidation allowBlank="1" showInputMessage="1" showErrorMessage="1" prompt="The letter &quot;V&quot; indicates absence due to vacation" sqref="V8:W8 H8:K8 D8 O8:S8" xr:uid="{5BFD5431-AF96-4F1E-8459-5CB35A374C19}"/>
    <dataValidation allowBlank="1" showInputMessage="1" showErrorMessage="1" prompt="Automatically updated title is in this cell. To modify the title, update B1 on January worksheet" sqref="C1" xr:uid="{4B0D9669-1424-4CCD-ADB5-8771E1BA703D}"/>
    <dataValidation errorStyle="warning" allowBlank="1" showInputMessage="1" showErrorMessage="1" error="Select a name from the list. Select CANCEL, then press ALT+DOWN ARROW then ENTER to select a name" prompt="Enter employee names in the Employee Names worksheet then select one of those names from the list in this column. Press ALT+DOWN ARROW, then ENTER to select a name" sqref="C4" xr:uid="{53243BBA-7E67-41D7-A6F7-DF0C39527949}"/>
    <dataValidation allowBlank="1" showInputMessage="1" showErrorMessage="1" prompt="Automatically calculates total number of days an employee was absent this month in this column" sqref="AI4" xr:uid="{266F8E14-390A-436C-A16A-A569E2E9BED9}"/>
    <dataValidation allowBlank="1" showInputMessage="1" showErrorMessage="1" prompt="Automatically updated year based on year entered in January worksheet" sqref="AI2" xr:uid="{A8902EC4-F3C9-4793-99A7-B42B27D020B6}"/>
    <dataValidation allowBlank="1" showInputMessage="1" showErrorMessage="1" prompt="Track May absence in this worksheet" sqref="A1:B1" xr:uid="{5E2B6460-56DC-42D4-B793-F0E6DD17BDF2}"/>
  </dataValidation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0FBE6A06-3C73-41AA-80D4-5FC6557A8CC3}">
            <x14:dataBar minLength="0" maxLength="100">
              <x14:cfvo type="num">
                <xm:f>0</xm:f>
              </x14:cfvo>
              <x14:cfvo type="num">
                <xm:f>31</xm:f>
              </x14:cfvo>
              <x14:negativeFillColor rgb="FFFF0000"/>
              <x14:axisColor rgb="FF000000"/>
            </x14:dataBar>
          </x14:cfRule>
          <xm:sqref>AI5:AI8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860DD-B367-4159-840E-D1597C536B0B}">
  <sheetPr>
    <tabColor theme="2" tint="-0.499984740745262"/>
  </sheetPr>
  <dimension ref="C1:AK10"/>
  <sheetViews>
    <sheetView workbookViewId="0">
      <selection activeCell="W1" sqref="W1"/>
    </sheetView>
  </sheetViews>
  <sheetFormatPr defaultRowHeight="14.45"/>
  <cols>
    <col min="1" max="2" width="2.5703125" customWidth="1"/>
    <col min="3" max="3" width="25.5703125" customWidth="1"/>
    <col min="4" max="4" width="4.5703125" customWidth="1"/>
    <col min="5" max="5" width="3.85546875" bestFit="1" customWidth="1"/>
    <col min="6" max="6" width="7.140625" bestFit="1" customWidth="1"/>
    <col min="7" max="7" width="5.5703125" bestFit="1" customWidth="1"/>
    <col min="8" max="12" width="4.5703125" customWidth="1"/>
    <col min="13" max="13" width="4.42578125" bestFit="1" customWidth="1"/>
    <col min="14" max="14" width="3.85546875" bestFit="1" customWidth="1"/>
    <col min="15" max="34" width="4.5703125" customWidth="1"/>
    <col min="35" max="35" width="13.5703125" customWidth="1"/>
    <col min="36" max="36" width="2.5703125" customWidth="1"/>
  </cols>
  <sheetData>
    <row r="1" spans="3:37" ht="50.1" customHeight="1">
      <c r="C1" s="4" t="s">
        <v>0</v>
      </c>
      <c r="AE1" t="s">
        <v>1</v>
      </c>
    </row>
    <row r="2" spans="3:37" ht="15" customHeight="1">
      <c r="C2" s="4"/>
      <c r="AE2" s="16"/>
      <c r="AF2" s="16"/>
      <c r="AG2" s="16"/>
      <c r="AH2" s="16"/>
      <c r="AI2" s="16"/>
      <c r="AJ2" s="16"/>
      <c r="AK2" s="16"/>
    </row>
    <row r="3" spans="3:37" ht="30" customHeight="1">
      <c r="C3" s="3" t="s">
        <v>48</v>
      </c>
      <c r="D3" s="17" t="s">
        <v>3</v>
      </c>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3"/>
      <c r="AI3" s="3">
        <v>2025</v>
      </c>
    </row>
    <row r="4" spans="3:37" ht="15" customHeight="1">
      <c r="C4" s="3"/>
      <c r="D4" s="1" t="s">
        <v>7</v>
      </c>
      <c r="E4" s="1" t="s">
        <v>8</v>
      </c>
      <c r="F4" s="1" t="s">
        <v>9</v>
      </c>
      <c r="G4" s="12" t="s">
        <v>10</v>
      </c>
      <c r="H4" s="12" t="s">
        <v>4</v>
      </c>
      <c r="I4" s="12" t="s">
        <v>5</v>
      </c>
      <c r="J4" s="1" t="s">
        <v>6</v>
      </c>
      <c r="K4" s="1" t="s">
        <v>7</v>
      </c>
      <c r="L4" s="1" t="s">
        <v>8</v>
      </c>
      <c r="M4" s="1" t="s">
        <v>9</v>
      </c>
      <c r="N4" s="12" t="s">
        <v>10</v>
      </c>
      <c r="O4" s="12" t="s">
        <v>4</v>
      </c>
      <c r="P4" s="1" t="s">
        <v>5</v>
      </c>
      <c r="Q4" s="1" t="s">
        <v>6</v>
      </c>
      <c r="R4" s="1" t="s">
        <v>7</v>
      </c>
      <c r="S4" s="1" t="s">
        <v>8</v>
      </c>
      <c r="T4" s="1" t="s">
        <v>9</v>
      </c>
      <c r="U4" s="12" t="s">
        <v>10</v>
      </c>
      <c r="V4" s="12" t="s">
        <v>4</v>
      </c>
      <c r="W4" s="1" t="s">
        <v>5</v>
      </c>
      <c r="X4" s="1" t="s">
        <v>6</v>
      </c>
      <c r="Y4" s="1" t="s">
        <v>7</v>
      </c>
      <c r="Z4" s="1" t="s">
        <v>8</v>
      </c>
      <c r="AA4" s="1" t="s">
        <v>9</v>
      </c>
      <c r="AB4" s="12" t="s">
        <v>10</v>
      </c>
      <c r="AC4" s="12" t="s">
        <v>4</v>
      </c>
      <c r="AD4" s="1" t="s">
        <v>5</v>
      </c>
      <c r="AE4" s="1" t="s">
        <v>6</v>
      </c>
      <c r="AF4" s="1" t="s">
        <v>7</v>
      </c>
      <c r="AG4" s="1" t="s">
        <v>8</v>
      </c>
      <c r="AH4" s="1" t="s">
        <v>9</v>
      </c>
      <c r="AI4" s="3"/>
    </row>
    <row r="5" spans="3:37" ht="15" customHeight="1">
      <c r="C5" s="7" t="s">
        <v>11</v>
      </c>
      <c r="D5" s="1" t="s">
        <v>12</v>
      </c>
      <c r="E5" s="1" t="s">
        <v>13</v>
      </c>
      <c r="F5" s="1" t="s">
        <v>14</v>
      </c>
      <c r="G5" s="1" t="s">
        <v>15</v>
      </c>
      <c r="H5" s="1" t="s">
        <v>16</v>
      </c>
      <c r="I5" s="1" t="s">
        <v>17</v>
      </c>
      <c r="J5" s="1" t="s">
        <v>18</v>
      </c>
      <c r="K5" s="1" t="s">
        <v>19</v>
      </c>
      <c r="L5" s="1" t="s">
        <v>20</v>
      </c>
      <c r="M5" s="1" t="s">
        <v>21</v>
      </c>
      <c r="N5" s="1" t="s">
        <v>22</v>
      </c>
      <c r="O5" s="1" t="s">
        <v>23</v>
      </c>
      <c r="P5" s="1" t="s">
        <v>24</v>
      </c>
      <c r="Q5" s="1" t="s">
        <v>25</v>
      </c>
      <c r="R5" s="1" t="s">
        <v>26</v>
      </c>
      <c r="S5" s="1" t="s">
        <v>27</v>
      </c>
      <c r="T5" s="1" t="s">
        <v>28</v>
      </c>
      <c r="U5" s="1" t="s">
        <v>29</v>
      </c>
      <c r="V5" s="1" t="s">
        <v>30</v>
      </c>
      <c r="W5" s="1" t="s">
        <v>31</v>
      </c>
      <c r="X5" s="1" t="s">
        <v>32</v>
      </c>
      <c r="Y5" s="1" t="s">
        <v>33</v>
      </c>
      <c r="Z5" s="1" t="s">
        <v>34</v>
      </c>
      <c r="AA5" s="1" t="s">
        <v>35</v>
      </c>
      <c r="AB5" s="1" t="s">
        <v>36</v>
      </c>
      <c r="AC5" s="1" t="s">
        <v>37</v>
      </c>
      <c r="AD5" s="1" t="s">
        <v>38</v>
      </c>
      <c r="AE5" s="1" t="s">
        <v>39</v>
      </c>
      <c r="AF5" s="1" t="s">
        <v>40</v>
      </c>
      <c r="AG5" s="1" t="s">
        <v>41</v>
      </c>
      <c r="AH5" s="1" t="s">
        <v>42</v>
      </c>
      <c r="AI5" s="5" t="s">
        <v>49</v>
      </c>
    </row>
    <row r="6" spans="3:37" ht="30" customHeight="1">
      <c r="C6" s="8" t="s">
        <v>44</v>
      </c>
      <c r="D6" s="10"/>
      <c r="E6" s="9"/>
      <c r="F6" s="9"/>
      <c r="G6" s="10"/>
      <c r="H6" s="10"/>
      <c r="I6" s="10"/>
      <c r="J6" s="9"/>
      <c r="K6" s="9"/>
      <c r="L6" s="9"/>
      <c r="M6" s="9"/>
      <c r="N6" s="10"/>
      <c r="O6" s="10"/>
      <c r="P6" s="9"/>
      <c r="Q6" s="9"/>
      <c r="R6" s="9"/>
      <c r="S6" s="9"/>
      <c r="T6" s="9"/>
      <c r="U6" s="10"/>
      <c r="V6" s="10"/>
      <c r="W6" s="9"/>
      <c r="X6" s="9"/>
      <c r="Y6" s="9"/>
      <c r="Z6" s="9"/>
      <c r="AA6" s="9"/>
      <c r="AB6" s="10"/>
      <c r="AC6" s="10"/>
      <c r="AD6" s="9"/>
      <c r="AE6" s="9"/>
      <c r="AF6" s="13"/>
      <c r="AG6" s="9"/>
      <c r="AH6" s="9"/>
      <c r="AI6" s="2">
        <f>SUM(May_6103[[#This Row],[1]:[31]])</f>
        <v>0</v>
      </c>
    </row>
    <row r="7" spans="3:37" ht="30" customHeight="1">
      <c r="C7" s="8" t="s">
        <v>45</v>
      </c>
      <c r="D7" s="10"/>
      <c r="E7" s="9"/>
      <c r="F7" s="9"/>
      <c r="G7" s="10"/>
      <c r="H7" s="10"/>
      <c r="I7" s="10"/>
      <c r="J7" s="9"/>
      <c r="K7" s="9"/>
      <c r="L7" s="9"/>
      <c r="M7" s="9"/>
      <c r="N7" s="10"/>
      <c r="O7" s="10"/>
      <c r="P7" s="9"/>
      <c r="Q7" s="9"/>
      <c r="R7" s="9"/>
      <c r="S7" s="9"/>
      <c r="T7" s="9"/>
      <c r="U7" s="10"/>
      <c r="V7" s="10"/>
      <c r="W7" s="9"/>
      <c r="X7" s="9"/>
      <c r="Y7" s="9"/>
      <c r="Z7" s="9"/>
      <c r="AA7" s="9"/>
      <c r="AB7" s="10"/>
      <c r="AC7" s="10"/>
      <c r="AD7" s="9"/>
      <c r="AE7" s="9"/>
      <c r="AF7" s="13"/>
      <c r="AG7" s="9"/>
      <c r="AH7" s="9"/>
      <c r="AI7" s="2">
        <f>SUM(May_6103[[#This Row],[1]:[31]])</f>
        <v>0</v>
      </c>
    </row>
    <row r="8" spans="3:37" ht="30" customHeight="1">
      <c r="C8" s="8" t="s">
        <v>46</v>
      </c>
      <c r="D8" s="10"/>
      <c r="E8" s="9"/>
      <c r="F8" s="9"/>
      <c r="G8" s="10"/>
      <c r="H8" s="10"/>
      <c r="I8" s="10"/>
      <c r="J8" s="9"/>
      <c r="K8" s="9"/>
      <c r="L8" s="9"/>
      <c r="M8" s="9"/>
      <c r="N8" s="10"/>
      <c r="O8" s="10"/>
      <c r="P8" s="9"/>
      <c r="Q8" s="9"/>
      <c r="R8" s="9"/>
      <c r="S8" s="9"/>
      <c r="T8" s="9"/>
      <c r="U8" s="10"/>
      <c r="V8" s="10"/>
      <c r="W8" s="9"/>
      <c r="X8" s="9"/>
      <c r="Y8" s="9"/>
      <c r="Z8" s="9"/>
      <c r="AA8" s="9"/>
      <c r="AB8" s="10"/>
      <c r="AC8" s="10"/>
      <c r="AD8" s="9"/>
      <c r="AE8" s="9"/>
      <c r="AF8" s="13"/>
      <c r="AG8" s="9"/>
      <c r="AH8" s="9"/>
      <c r="AI8" s="2">
        <f>SUM(May_6103[[#This Row],[1]:[31]])</f>
        <v>0</v>
      </c>
    </row>
    <row r="9" spans="3:37" ht="30" customHeight="1">
      <c r="C9" s="14" t="s">
        <v>47</v>
      </c>
      <c r="D9" s="10"/>
      <c r="E9" s="9"/>
      <c r="F9" s="9"/>
      <c r="G9" s="10"/>
      <c r="H9" s="10"/>
      <c r="I9" s="10"/>
      <c r="J9" s="9"/>
      <c r="K9" s="9"/>
      <c r="L9" s="9"/>
      <c r="M9" s="9"/>
      <c r="N9" s="10"/>
      <c r="O9" s="10"/>
      <c r="P9" s="9"/>
      <c r="Q9" s="9"/>
      <c r="R9" s="9"/>
      <c r="S9" s="9"/>
      <c r="T9" s="9"/>
      <c r="U9" s="10"/>
      <c r="V9" s="10"/>
      <c r="W9" s="9"/>
      <c r="X9" s="9"/>
      <c r="Y9" s="9"/>
      <c r="Z9" s="9"/>
      <c r="AA9" s="9"/>
      <c r="AB9" s="10"/>
      <c r="AC9" s="10"/>
      <c r="AD9" s="9"/>
      <c r="AE9" s="9"/>
      <c r="AF9" s="13"/>
      <c r="AG9" s="9"/>
      <c r="AH9" s="9"/>
      <c r="AI9" s="2">
        <f>SUM(May_6103[[#This Row],[1]:[31]])</f>
        <v>0</v>
      </c>
    </row>
    <row r="10" spans="3:37">
      <c r="C10" s="6" t="str">
        <f>MonthName&amp;" Total"</f>
        <v xml:space="preserve"> Total</v>
      </c>
      <c r="D10" s="11">
        <f>SUBTOTAL(109,May_6103[1])</f>
        <v>0</v>
      </c>
      <c r="E10" s="11">
        <f>SUBTOTAL(109,May_6103[2])</f>
        <v>0</v>
      </c>
      <c r="F10" s="11">
        <f>SUBTOTAL(109,May_6103[3])</f>
        <v>0</v>
      </c>
      <c r="G10" s="11">
        <f>SUBTOTAL(109,May_6103[4])</f>
        <v>0</v>
      </c>
      <c r="H10" s="11">
        <f>SUBTOTAL(109,May_6103[5])</f>
        <v>0</v>
      </c>
      <c r="I10" s="11">
        <f>SUBTOTAL(109,May_6103[6])</f>
        <v>0</v>
      </c>
      <c r="J10" s="11">
        <f>SUBTOTAL(109,May_6103[7])</f>
        <v>0</v>
      </c>
      <c r="K10" s="11">
        <f>SUBTOTAL(109,May_6103[8])</f>
        <v>0</v>
      </c>
      <c r="L10" s="11">
        <f>SUBTOTAL(109,May_6103[9])</f>
        <v>0</v>
      </c>
      <c r="M10" s="11">
        <f>SUBTOTAL(109,May_6103[10])</f>
        <v>0</v>
      </c>
      <c r="N10" s="11">
        <f>SUBTOTAL(109,May_6103[11])</f>
        <v>0</v>
      </c>
      <c r="O10" s="11">
        <f>SUBTOTAL(109,May_6103[12])</f>
        <v>0</v>
      </c>
      <c r="P10" s="11">
        <f>SUBTOTAL(109,May_6103[13])</f>
        <v>0</v>
      </c>
      <c r="Q10" s="11">
        <f>SUBTOTAL(109,May_6103[14])</f>
        <v>0</v>
      </c>
      <c r="R10" s="11">
        <f>SUBTOTAL(109,May_6103[15])</f>
        <v>0</v>
      </c>
      <c r="S10" s="11">
        <f>SUBTOTAL(109,May_6103[16])</f>
        <v>0</v>
      </c>
      <c r="T10" s="11">
        <f>SUBTOTAL(109,May_6103[17])</f>
        <v>0</v>
      </c>
      <c r="U10" s="11">
        <f>SUBTOTAL(109,May_6103[18])</f>
        <v>0</v>
      </c>
      <c r="V10" s="11">
        <f>SUBTOTAL(109,May_6103[19])</f>
        <v>0</v>
      </c>
      <c r="W10" s="11">
        <f>SUBTOTAL(109,May_6103[20])</f>
        <v>0</v>
      </c>
      <c r="X10" s="11">
        <f>SUBTOTAL(109,May_6103[21])</f>
        <v>0</v>
      </c>
      <c r="Y10" s="11">
        <f>SUBTOTAL(109,May_6103[22])</f>
        <v>0</v>
      </c>
      <c r="Z10" s="11">
        <f>SUBTOTAL(109,May_6103[23])</f>
        <v>0</v>
      </c>
      <c r="AA10" s="11">
        <f>SUBTOTAL(109,May_6103[24])</f>
        <v>0</v>
      </c>
      <c r="AB10" s="11">
        <f>SUBTOTAL(109,May_6103[25])</f>
        <v>0</v>
      </c>
      <c r="AC10" s="11">
        <f>SUBTOTAL(109,May_6103[26])</f>
        <v>0</v>
      </c>
      <c r="AD10" s="11">
        <f>SUBTOTAL(109,May_6103[27])</f>
        <v>0</v>
      </c>
      <c r="AE10" s="11">
        <f>SUBTOTAL(109,May_6103[28])</f>
        <v>0</v>
      </c>
      <c r="AF10" s="11">
        <f>SUBTOTAL(109,May_6103[29])</f>
        <v>0</v>
      </c>
      <c r="AG10" s="11">
        <f>SUBTOTAL(109,May_6103[30])</f>
        <v>0</v>
      </c>
      <c r="AH10" s="11">
        <f>SUBTOTAL(109,May_6103[31])</f>
        <v>0</v>
      </c>
      <c r="AI10" s="11">
        <f>SUBTOTAL(109,May_6103[Total Horas])</f>
        <v>0</v>
      </c>
    </row>
  </sheetData>
  <mergeCells count="2">
    <mergeCell ref="D3:AG3"/>
    <mergeCell ref="AE2:AK2"/>
  </mergeCells>
  <conditionalFormatting sqref="D6:AE9">
    <cfRule type="expression" dxfId="103" priority="81" stopIfTrue="1">
      <formula>D6=KeyCustom2</formula>
    </cfRule>
    <cfRule type="expression" dxfId="102" priority="82" stopIfTrue="1">
      <formula>D6=KeyCustom1</formula>
    </cfRule>
    <cfRule type="expression" dxfId="101" priority="83" stopIfTrue="1">
      <formula>D6=KeySick</formula>
    </cfRule>
    <cfRule type="expression" dxfId="100" priority="84" stopIfTrue="1">
      <formula>D6=KeyPersonal</formula>
    </cfRule>
    <cfRule type="expression" dxfId="99" priority="85" stopIfTrue="1">
      <formula>D6=KeyVacation</formula>
    </cfRule>
  </conditionalFormatting>
  <conditionalFormatting sqref="D4 S8:T9">
    <cfRule type="expression" priority="19" stopIfTrue="1">
      <formula>D4=""</formula>
    </cfRule>
    <cfRule type="expression" dxfId="98" priority="20" stopIfTrue="1">
      <formula>D4=KeyCustom2</formula>
    </cfRule>
    <cfRule type="expression" dxfId="97" priority="21" stopIfTrue="1">
      <formula>D4=KeyCustom1</formula>
    </cfRule>
    <cfRule type="expression" dxfId="96" priority="22" stopIfTrue="1">
      <formula>D4=KeySick</formula>
    </cfRule>
    <cfRule type="expression" dxfId="95" priority="23" stopIfTrue="1">
      <formula>D4=KeyPersonal</formula>
    </cfRule>
    <cfRule type="expression" dxfId="94" priority="24" stopIfTrue="1">
      <formula>D4=KeyVacation</formula>
    </cfRule>
  </conditionalFormatting>
  <conditionalFormatting sqref="D6:AE9">
    <cfRule type="expression" priority="80" stopIfTrue="1">
      <formula>D6=""</formula>
    </cfRule>
  </conditionalFormatting>
  <conditionalFormatting sqref="K6:K9">
    <cfRule type="expression" priority="25" stopIfTrue="1">
      <formula>K6=""</formula>
    </cfRule>
    <cfRule type="expression" dxfId="93" priority="26" stopIfTrue="1">
      <formula>K6=KeyCustom2</formula>
    </cfRule>
    <cfRule type="expression" dxfId="92" priority="27" stopIfTrue="1">
      <formula>K6=KeyCustom1</formula>
    </cfRule>
    <cfRule type="expression" dxfId="91" priority="28" stopIfTrue="1">
      <formula>K6=KeySick</formula>
    </cfRule>
    <cfRule type="expression" dxfId="90" priority="29" stopIfTrue="1">
      <formula>K6=KeyPersonal</formula>
    </cfRule>
    <cfRule type="expression" dxfId="89" priority="30" stopIfTrue="1">
      <formula>K6=KeyVacation</formula>
    </cfRule>
  </conditionalFormatting>
  <conditionalFormatting sqref="S6:X6 Z6:AE6 S7:V7 Z7:AA9 W7:X9 AD7:AE9">
    <cfRule type="expression" priority="86" stopIfTrue="1">
      <formula>S6=""</formula>
    </cfRule>
    <cfRule type="expression" dxfId="88" priority="87" stopIfTrue="1">
      <formula>S6=KeyCustom2</formula>
    </cfRule>
    <cfRule type="expression" dxfId="87" priority="88" stopIfTrue="1">
      <formula>S6=KeyCustom1</formula>
    </cfRule>
    <cfRule type="expression" dxfId="86" priority="89" stopIfTrue="1">
      <formula>S6=KeySick</formula>
    </cfRule>
    <cfRule type="expression" dxfId="85" priority="90" stopIfTrue="1">
      <formula>S6=KeyPersonal</formula>
    </cfRule>
    <cfRule type="expression" dxfId="84" priority="91" stopIfTrue="1">
      <formula>S6=KeyVacation</formula>
    </cfRule>
  </conditionalFormatting>
  <conditionalFormatting sqref="AG6:AG9">
    <cfRule type="expression" priority="67" stopIfTrue="1">
      <formula>AG6=""</formula>
    </cfRule>
    <cfRule type="expression" dxfId="83" priority="68" stopIfTrue="1">
      <formula>AG6=KeyCustom2</formula>
    </cfRule>
    <cfRule type="expression" dxfId="82" priority="69" stopIfTrue="1">
      <formula>AG6=KeyCustom1</formula>
    </cfRule>
    <cfRule type="expression" dxfId="81" priority="70" stopIfTrue="1">
      <formula>AG6=KeySick</formula>
    </cfRule>
    <cfRule type="expression" dxfId="80" priority="71" stopIfTrue="1">
      <formula>AG6=KeyPersonal</formula>
    </cfRule>
    <cfRule type="expression" dxfId="79" priority="72" stopIfTrue="1">
      <formula>AG6=KeyVacation</formula>
    </cfRule>
  </conditionalFormatting>
  <conditionalFormatting sqref="AH6:AH9">
    <cfRule type="expression" priority="73" stopIfTrue="1">
      <formula>AH6=""</formula>
    </cfRule>
    <cfRule type="expression" dxfId="78" priority="74" stopIfTrue="1">
      <formula>AH6=KeyCustom2</formula>
    </cfRule>
    <cfRule type="expression" dxfId="77" priority="75" stopIfTrue="1">
      <formula>AH6=KeyCustom1</formula>
    </cfRule>
    <cfRule type="expression" dxfId="76" priority="76" stopIfTrue="1">
      <formula>AH6=KeySick</formula>
    </cfRule>
    <cfRule type="expression" dxfId="75" priority="77" stopIfTrue="1">
      <formula>AH6=KeyPersonal</formula>
    </cfRule>
    <cfRule type="expression" dxfId="74" priority="78" stopIfTrue="1">
      <formula>AH6=KeyVacation</formula>
    </cfRule>
  </conditionalFormatting>
  <conditionalFormatting sqref="AI6:AI9">
    <cfRule type="dataBar" priority="79">
      <dataBar>
        <cfvo type="num" val="0"/>
        <cfvo type="num" val="31"/>
        <color theme="2" tint="-0.249977111117893"/>
      </dataBar>
      <extLst>
        <ext xmlns:x14="http://schemas.microsoft.com/office/spreadsheetml/2009/9/main" uri="{B025F937-C7B1-47D3-B67F-A62EFF666E3E}">
          <x14:id>{30CAB94B-6BD7-4200-8EEF-04E46E77C5E3}</x14:id>
        </ext>
      </extLst>
    </cfRule>
  </conditionalFormatting>
  <conditionalFormatting sqref="C6">
    <cfRule type="expression" priority="1" stopIfTrue="1">
      <formula>C6=""</formula>
    </cfRule>
    <cfRule type="expression" dxfId="73" priority="2" stopIfTrue="1">
      <formula>C6=KeyCustom2</formula>
    </cfRule>
    <cfRule type="expression" dxfId="72" priority="3" stopIfTrue="1">
      <formula>C6=KeyCustom1</formula>
    </cfRule>
    <cfRule type="expression" dxfId="71" priority="4" stopIfTrue="1">
      <formula>C6=KeySick</formula>
    </cfRule>
    <cfRule type="expression" dxfId="70" priority="5" stopIfTrue="1">
      <formula>C6=KeyPersonal</formula>
    </cfRule>
    <cfRule type="expression" dxfId="69" priority="6" stopIfTrue="1">
      <formula>C6=KeyVacation</formula>
    </cfRule>
  </conditionalFormatting>
  <dataValidations count="7">
    <dataValidation allowBlank="1" showInputMessage="1" showErrorMessage="1" prompt="Days of the month in this row are automatically generated. Enter an employee's absence and absence type in each column for each day of the month. Blank means no absence" sqref="D5" xr:uid="{0BAE4D26-E1BA-495B-959B-5E90A1D20676}"/>
    <dataValidation allowBlank="1" showInputMessage="1" showErrorMessage="1" prompt="Month name for this absence schedule is in this cell. Absence totals for this month are in last cell of the table. Select employee names in table column B" sqref="C3" xr:uid="{75016F7E-FC7B-497E-9D36-A98666BEABEE}"/>
    <dataValidation allowBlank="1" showInputMessage="1" showErrorMessage="1" prompt="Automatically updated title is in this cell. To modify the title, update B1 on January worksheet" sqref="C1" xr:uid="{49FC8552-15D3-4887-A8A1-051B6145F508}"/>
    <dataValidation errorStyle="warning" allowBlank="1" showInputMessage="1" showErrorMessage="1" error="Select a name from the list. Select CANCEL, then press ALT+DOWN ARROW then ENTER to select a name" prompt="Enter employee names in the Employee Names worksheet then select one of those names from the list in this column. Press ALT+DOWN ARROW, then ENTER to select a name" sqref="C5" xr:uid="{14F17844-B82C-4ADD-B209-629FE2234483}"/>
    <dataValidation allowBlank="1" showInputMessage="1" showErrorMessage="1" prompt="Automatically calculates total number of days an employee was absent this month in this column" sqref="AI5" xr:uid="{A39D3A00-8258-4EB6-BBD5-0B5341D9FC08}"/>
    <dataValidation allowBlank="1" showInputMessage="1" showErrorMessage="1" prompt="Automatically updated year based on year entered in January worksheet" sqref="AI3" xr:uid="{75C07C90-9875-42DC-ADD4-5D54F28C6A53}"/>
    <dataValidation allowBlank="1" showInputMessage="1" showErrorMessage="1" prompt="Track May absence in this worksheet" sqref="A1:B1" xr:uid="{4ECEC4E6-3C2A-43C8-BFC8-F32FA2055C41}"/>
  </dataValidation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30CAB94B-6BD7-4200-8EEF-04E46E77C5E3}">
            <x14:dataBar minLength="0" maxLength="100">
              <x14:cfvo type="num">
                <xm:f>0</xm:f>
              </x14:cfvo>
              <x14:cfvo type="num">
                <xm:f>31</xm:f>
              </x14:cfvo>
              <x14:negativeFillColor rgb="FFFF0000"/>
              <x14:axisColor rgb="FF000000"/>
            </x14:dataBar>
          </x14:cfRule>
          <xm:sqref>AI6:AI9</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1 6 " ? > < D a t a M a s h u p   x m l n s = " h t t p : / / s c h e m a s . m i c r o s o f t . c o m / D a t a M a s h u p " > A A A A A C I E A A B Q S w M E F A A C A A g A 0 1 Z a U 8 5 / i l y k A A A A 9 Q A A A B I A H A B D b 2 5 m a W c v U G F j a 2 F n Z S 5 4 b W w g o h g A K K A U A A A A A A A A A A A A A A A A A A A A A A A A A A A A h Y 9 B D o I w F E S v Q r q n L T U m S D 4 l x q 0 k R h P j t i k V G q E Y W i x 3 c + G R v I I Y R d 2 5 n D d v M X O / 3 i A b m j q 4 q M 7 q 1 q Q o w h Q F y s i 2 0 K Z M U e + O Y Y w y D h s h T 6 J U w S g b m w y 2 S F H l 3 D k h x H u P / Q y 3 X U k Y p R E 5 5 O u d r F Q j 0 E f W / + V Q G + u E k Q p x 2 L / G c I Y X F M 9 j h i m Q i U G u z b d n 4 9 x n + w N h 1 d e u 7 x R X N l x u g U w R y P s C f w B Q S w M E F A A C A A g A 0 1 Z a 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N W W l O 2 w n 5 G H A E A A D k D A A A T A B w A R m 9 y b X V s Y X M v U 2 V j d G l v b j E u b S C i G A A o o B Q A A A A A A A A A A A A A A A A A A A A A A A A A A A B t k r F q w z A Q h n e D 3 0 G o S w L G R H L i N I R M b o Z 2 6 B J D h 5 B B c a 9 N i C w F W Y Y Y 4 3 e v n L R D d d I i + H T 3 3 8 e h B i p 7 1 o r s H j d b x 1 E c N S d h 4 J O 8 C d U K 0 5 E N k W D j i L i z 0 6 2 p w J H t r Q K Z F q 0 x o O y H N p e j 1 p f J t N + / i x o 2 9 L e V H o Z 9 o Z V 1 N Y f k k f B E i 5 N Q 3 y 6 + 7 K 5 A X V Q p j h L S 0 g j V f G l T F 1 q 2 t R o f m 8 l j X N L 3 d F t f p e 4 A y J h P E 2 L d O 7 F w s 0 N C e s o c e V U 2 n 6 d j 3 x 1 x j L K / P q G 6 O 5 j 7 Y O G D 3 A d L H z z j O S u M 2 C z A m J / F A t I M W T O k z R a B v j z A k D 0 L 6 L O V X 8 V n i C B 3 H n D n W Y A h e 4 6 2 z t H a O T L n A X O O z L P A 3 j P k X m o r J H k R X f O / e p j G 0 V k F / + 3 6 B 1 B L A Q I t A B Q A A g A I A N N W W l P O f 4 p c p A A A A P U A A A A S A A A A A A A A A A A A A A A A A A A A A A B D b 2 5 m a W c v U G F j a 2 F n Z S 5 4 b W x Q S w E C L Q A U A A I A C A D T V l p T D 8 r p q 6 Q A A A D p A A A A E w A A A A A A A A A A A A A A A A D w A A A A W 0 N v b n R l b n R f V H l w Z X N d L n h t b F B L A Q I t A B Q A A g A I A N N W W l O 2 w n 5 G H A E A A D k D A A A T A A A A A A A A A A A A A A A A A O E B A A B G b 3 J t d W x h c y 9 T Z W N 0 a W 9 u M S 5 t U E s F B g A A A A A D A A M A w g A A A E o 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8 W A A A A A A A A X R 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p h b n V h c n 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i I g L z 4 8 R W 5 0 c n k g V H l w Z T 0 i R m l s b E V y c m 9 y Q 2 9 k Z S I g V m F s d W U 9 I n N V b m t u b 3 d u I i A v P j x F b n R y e S B U e X B l P S J G a W x s R X J y b 3 J D b 3 V u d C I g V m F s d W U 9 I m w w I i A v P j x F b n R y e S B U e X B l P S J G a W x s T G F z d F V w Z G F 0 Z W Q i I F Z h b H V l P S J k M j A y M S 0 x M C 0 y N l Q x M z o 1 N D o z M C 4 y O T g x N D Q 2 W i I g L z 4 8 R W 5 0 c n k g V H l w Z T 0 i R m l s b E N v b H V t b l R 5 c G V z I i B W Y W x 1 Z T 0 i c 0 J n T U R B Q U F B Q U F B R E F 3 T U F B d 0 F B Q X d N Q U F 3 Q U F B Q U 1 E Q U F B Q U F B T U F B d 0 F E I i A v P j x F b n R y e S B U e X B l P S J G a W x s Q 2 9 s d W 1 u T m F t Z X M i I F Z h b H V l P S J z W y Z x d W 9 0 O 0 V t c G x v e W V l I E 5 h b W U m c X V v d D s s J n F 1 b 3 Q 7 M S Z x d W 9 0 O y w m c X V v d D s y J n F 1 b 3 Q 7 L C Z x d W 9 0 O z M m c X V v d D s s J n F 1 b 3 Q 7 N C Z x d W 9 0 O y w m c X V v d D s 1 J n F 1 b 3 Q 7 L C Z x d W 9 0 O z Y m c X V v d D s s J n F 1 b 3 Q 7 N y Z x d W 9 0 O y w m c X V v d D s 4 J n F 1 b 3 Q 7 L C Z x d W 9 0 O z k m c X V v d D s s J n F 1 b 3 Q 7 M T A m c X V v d D s s J n F 1 b 3 Q 7 M T E m c X V v d D s s J n F 1 b 3 Q 7 M T I m c X V v d D s s J n F 1 b 3 Q 7 M T M m c X V v d D s s J n F 1 b 3 Q 7 M T Q m c X V v d D s s J n F 1 b 3 Q 7 M T U m c X V v d D s s J n F 1 b 3 Q 7 M T Y m c X V v d D s s J n F 1 b 3 Q 7 M T c m c X V v d D s s J n F 1 b 3 Q 7 M T g m c X V v d D s s J n F 1 b 3 Q 7 M T k m c X V v d D s s J n F 1 b 3 Q 7 M j A m c X V v d D s s J n F 1 b 3 Q 7 M j E m c X V v d D s s J n F 1 b 3 Q 7 M j I m c X V v d D s s J n F 1 b 3 Q 7 M j M m c X V v d D s s J n F 1 b 3 Q 7 M j Q m c X V v d D s s J n F 1 b 3 Q 7 M j U m c X V v d D s s J n F 1 b 3 Q 7 M j Y m c X V v d D s s J n F 1 b 3 Q 7 M j c m c X V v d D s s J n F 1 b 3 Q 7 M j g m c X V v d D s s J n F 1 b 3 Q 7 M j k m c X V v d D s s J n F 1 b 3 Q 7 M z A m c X V v d D s s J n F 1 b 3 Q 7 M z E m c X V v d D s s J n F 1 b 3 Q 7 V G 9 0 Y W w g R G F 5 c y Z x d W 9 0 O 1 0 i I C 8 + P E V u d H J 5 I F R 5 c G U 9 I k Z p b G x T d G F 0 d X M i I F Z h b H V l P S J z Q 2 9 t c G x l d G U i I C 8 + P E V u d H J 5 I F R 5 c G U 9 I l J l b G F 0 a W 9 u c 2 h p c E l u Z m 9 D b 2 5 0 Y W l u Z X I i I F Z h b H V l P S J z e y Z x d W 9 0 O 2 N v b H V t b k N v d W 5 0 J n F 1 b 3 Q 7 O j M z L C Z x d W 9 0 O 2 t l e U N v b H V t b k 5 h b W V z J n F 1 b 3 Q 7 O l t d L C Z x d W 9 0 O 3 F 1 Z X J 5 U m V s Y X R p b 2 5 z a G l w c y Z x d W 9 0 O z p b X S w m c X V v d D t j b 2 x 1 b W 5 J Z G V u d G l 0 a W V z J n F 1 b 3 Q 7 O l s m c X V v d D t T Z W N 0 a W 9 u M S 9 K Y W 5 1 Y X J 5 L 0 N o Y W 5 n Z W Q g V H l w Z S 5 7 R W 1 w b G 9 5 Z W U g T m F t Z S w w f S Z x d W 9 0 O y w m c X V v d D t T Z W N 0 a W 9 u M S 9 K Y W 5 1 Y X J 5 L 0 N o Y W 5 n Z W Q g V H l w Z S 5 7 M S w x f S Z x d W 9 0 O y w m c X V v d D t T Z W N 0 a W 9 u M S 9 K Y W 5 1 Y X J 5 L 0 N o Y W 5 n Z W Q g V H l w Z S 5 7 M i w y f S Z x d W 9 0 O y w m c X V v d D t T Z W N 0 a W 9 u M S 9 K Y W 5 1 Y X J 5 L 0 N o Y W 5 n Z W Q g V H l w Z S 5 7 M y w z f S Z x d W 9 0 O y w m c X V v d D t T Z W N 0 a W 9 u M S 9 K Y W 5 1 Y X J 5 L 0 N o Y W 5 n Z W Q g V H l w Z S 5 7 N C w 0 f S Z x d W 9 0 O y w m c X V v d D t T Z W N 0 a W 9 u M S 9 K Y W 5 1 Y X J 5 L 0 N o Y W 5 n Z W Q g V H l w Z S 5 7 N S w 1 f S Z x d W 9 0 O y w m c X V v d D t T Z W N 0 a W 9 u M S 9 K Y W 5 1 Y X J 5 L 0 N o Y W 5 n Z W Q g V H l w Z S 5 7 N i w 2 f S Z x d W 9 0 O y w m c X V v d D t T Z W N 0 a W 9 u M S 9 K Y W 5 1 Y X J 5 L 0 N o Y W 5 n Z W Q g V H l w Z S 5 7 N y w 3 f S Z x d W 9 0 O y w m c X V v d D t T Z W N 0 a W 9 u M S 9 K Y W 5 1 Y X J 5 L 0 N o Y W 5 n Z W Q g V H l w Z S 5 7 O C w 4 f S Z x d W 9 0 O y w m c X V v d D t T Z W N 0 a W 9 u M S 9 K Y W 5 1 Y X J 5 L 0 N o Y W 5 n Z W Q g V H l w Z S 5 7 O S w 5 f S Z x d W 9 0 O y w m c X V v d D t T Z W N 0 a W 9 u M S 9 K Y W 5 1 Y X J 5 L 0 N o Y W 5 n Z W Q g V H l w Z S 5 7 M T A s M T B 9 J n F 1 b 3 Q 7 L C Z x d W 9 0 O 1 N l Y 3 R p b 2 4 x L 0 p h b n V h c n k v Q 2 h h b m d l Z C B U e X B l L n s x M S w x M X 0 m c X V v d D s s J n F 1 b 3 Q 7 U 2 V j d G l v b j E v S m F u d W F y e S 9 D a G F u Z 2 V k I F R 5 c G U u e z E y L D E y f S Z x d W 9 0 O y w m c X V v d D t T Z W N 0 a W 9 u M S 9 K Y W 5 1 Y X J 5 L 0 N o Y W 5 n Z W Q g V H l w Z S 5 7 M T M s M T N 9 J n F 1 b 3 Q 7 L C Z x d W 9 0 O 1 N l Y 3 R p b 2 4 x L 0 p h b n V h c n k v Q 2 h h b m d l Z C B U e X B l L n s x N C w x N H 0 m c X V v d D s s J n F 1 b 3 Q 7 U 2 V j d G l v b j E v S m F u d W F y e S 9 D a G F u Z 2 V k I F R 5 c G U u e z E 1 L D E 1 f S Z x d W 9 0 O y w m c X V v d D t T Z W N 0 a W 9 u M S 9 K Y W 5 1 Y X J 5 L 0 N o Y W 5 n Z W Q g V H l w Z S 5 7 M T Y s M T Z 9 J n F 1 b 3 Q 7 L C Z x d W 9 0 O 1 N l Y 3 R p b 2 4 x L 0 p h b n V h c n k v Q 2 h h b m d l Z C B U e X B l L n s x N y w x N 3 0 m c X V v d D s s J n F 1 b 3 Q 7 U 2 V j d G l v b j E v S m F u d W F y e S 9 D a G F u Z 2 V k I F R 5 c G U u e z E 4 L D E 4 f S Z x d W 9 0 O y w m c X V v d D t T Z W N 0 a W 9 u M S 9 K Y W 5 1 Y X J 5 L 0 N o Y W 5 n Z W Q g V H l w Z S 5 7 M T k s M T l 9 J n F 1 b 3 Q 7 L C Z x d W 9 0 O 1 N l Y 3 R p b 2 4 x L 0 p h b n V h c n k v Q 2 h h b m d l Z C B U e X B l L n s y M C w y M H 0 m c X V v d D s s J n F 1 b 3 Q 7 U 2 V j d G l v b j E v S m F u d W F y e S 9 D a G F u Z 2 V k I F R 5 c G U u e z I x L D I x f S Z x d W 9 0 O y w m c X V v d D t T Z W N 0 a W 9 u M S 9 K Y W 5 1 Y X J 5 L 0 N o Y W 5 n Z W Q g V H l w Z S 5 7 M j I s M j J 9 J n F 1 b 3 Q 7 L C Z x d W 9 0 O 1 N l Y 3 R p b 2 4 x L 0 p h b n V h c n k v Q 2 h h b m d l Z C B U e X B l L n s y M y w y M 3 0 m c X V v d D s s J n F 1 b 3 Q 7 U 2 V j d G l v b j E v S m F u d W F y e S 9 D a G F u Z 2 V k I F R 5 c G U u e z I 0 L D I 0 f S Z x d W 9 0 O y w m c X V v d D t T Z W N 0 a W 9 u M S 9 K Y W 5 1 Y X J 5 L 0 N o Y W 5 n Z W Q g V H l w Z S 5 7 M j U s M j V 9 J n F 1 b 3 Q 7 L C Z x d W 9 0 O 1 N l Y 3 R p b 2 4 x L 0 p h b n V h c n k v Q 2 h h b m d l Z C B U e X B l L n s y N i w y N n 0 m c X V v d D s s J n F 1 b 3 Q 7 U 2 V j d G l v b j E v S m F u d W F y e S 9 D a G F u Z 2 V k I F R 5 c G U u e z I 3 L D I 3 f S Z x d W 9 0 O y w m c X V v d D t T Z W N 0 a W 9 u M S 9 K Y W 5 1 Y X J 5 L 0 N o Y W 5 n Z W Q g V H l w Z S 5 7 M j g s M j h 9 J n F 1 b 3 Q 7 L C Z x d W 9 0 O 1 N l Y 3 R p b 2 4 x L 0 p h b n V h c n k v Q 2 h h b m d l Z C B U e X B l L n s y O S w y O X 0 m c X V v d D s s J n F 1 b 3 Q 7 U 2 V j d G l v b j E v S m F u d W F y e S 9 D a G F u Z 2 V k I F R 5 c G U u e z M w L D M w f S Z x d W 9 0 O y w m c X V v d D t T Z W N 0 a W 9 u M S 9 K Y W 5 1 Y X J 5 L 0 N o Y W 5 n Z W Q g V H l w Z S 5 7 M z E s M z F 9 J n F 1 b 3 Q 7 L C Z x d W 9 0 O 1 N l Y 3 R p b 2 4 x L 0 p h b n V h c n k v Q 2 h h b m d l Z C B U e X B l L n t U b 3 R h b C B E Y X l z L D M y f S Z x d W 9 0 O 1 0 s J n F 1 b 3 Q 7 Q 2 9 s d W 1 u Q 2 9 1 b n Q m c X V v d D s 6 M z M s J n F 1 b 3 Q 7 S 2 V 5 Q 2 9 s d W 1 u T m F t Z X M m c X V v d D s 6 W 1 0 s J n F 1 b 3 Q 7 Q 2 9 s d W 1 u S W R l b n R p d G l l c y Z x d W 9 0 O z p b J n F 1 b 3 Q 7 U 2 V j d G l v b j E v S m F u d W F y e S 9 D a G F u Z 2 V k I F R 5 c G U u e 0 V t c G x v e W V l I E 5 h b W U s M H 0 m c X V v d D s s J n F 1 b 3 Q 7 U 2 V j d G l v b j E v S m F u d W F y e S 9 D a G F u Z 2 V k I F R 5 c G U u e z E s M X 0 m c X V v d D s s J n F 1 b 3 Q 7 U 2 V j d G l v b j E v S m F u d W F y e S 9 D a G F u Z 2 V k I F R 5 c G U u e z I s M n 0 m c X V v d D s s J n F 1 b 3 Q 7 U 2 V j d G l v b j E v S m F u d W F y e S 9 D a G F u Z 2 V k I F R 5 c G U u e z M s M 3 0 m c X V v d D s s J n F 1 b 3 Q 7 U 2 V j d G l v b j E v S m F u d W F y e S 9 D a G F u Z 2 V k I F R 5 c G U u e z Q s N H 0 m c X V v d D s s J n F 1 b 3 Q 7 U 2 V j d G l v b j E v S m F u d W F y e S 9 D a G F u Z 2 V k I F R 5 c G U u e z U s N X 0 m c X V v d D s s J n F 1 b 3 Q 7 U 2 V j d G l v b j E v S m F u d W F y e S 9 D a G F u Z 2 V k I F R 5 c G U u e z Y s N n 0 m c X V v d D s s J n F 1 b 3 Q 7 U 2 V j d G l v b j E v S m F u d W F y e S 9 D a G F u Z 2 V k I F R 5 c G U u e z c s N 3 0 m c X V v d D s s J n F 1 b 3 Q 7 U 2 V j d G l v b j E v S m F u d W F y e S 9 D a G F u Z 2 V k I F R 5 c G U u e z g s O H 0 m c X V v d D s s J n F 1 b 3 Q 7 U 2 V j d G l v b j E v S m F u d W F y e S 9 D a G F u Z 2 V k I F R 5 c G U u e z k s O X 0 m c X V v d D s s J n F 1 b 3 Q 7 U 2 V j d G l v b j E v S m F u d W F y e S 9 D a G F u Z 2 V k I F R 5 c G U u e z E w L D E w f S Z x d W 9 0 O y w m c X V v d D t T Z W N 0 a W 9 u M S 9 K Y W 5 1 Y X J 5 L 0 N o Y W 5 n Z W Q g V H l w Z S 5 7 M T E s M T F 9 J n F 1 b 3 Q 7 L C Z x d W 9 0 O 1 N l Y 3 R p b 2 4 x L 0 p h b n V h c n k v Q 2 h h b m d l Z C B U e X B l L n s x M i w x M n 0 m c X V v d D s s J n F 1 b 3 Q 7 U 2 V j d G l v b j E v S m F u d W F y e S 9 D a G F u Z 2 V k I F R 5 c G U u e z E z L D E z f S Z x d W 9 0 O y w m c X V v d D t T Z W N 0 a W 9 u M S 9 K Y W 5 1 Y X J 5 L 0 N o Y W 5 n Z W Q g V H l w Z S 5 7 M T Q s M T R 9 J n F 1 b 3 Q 7 L C Z x d W 9 0 O 1 N l Y 3 R p b 2 4 x L 0 p h b n V h c n k v Q 2 h h b m d l Z C B U e X B l L n s x N S w x N X 0 m c X V v d D s s J n F 1 b 3 Q 7 U 2 V j d G l v b j E v S m F u d W F y e S 9 D a G F u Z 2 V k I F R 5 c G U u e z E 2 L D E 2 f S Z x d W 9 0 O y w m c X V v d D t T Z W N 0 a W 9 u M S 9 K Y W 5 1 Y X J 5 L 0 N o Y W 5 n Z W Q g V H l w Z S 5 7 M T c s M T d 9 J n F 1 b 3 Q 7 L C Z x d W 9 0 O 1 N l Y 3 R p b 2 4 x L 0 p h b n V h c n k v Q 2 h h b m d l Z C B U e X B l L n s x O C w x O H 0 m c X V v d D s s J n F 1 b 3 Q 7 U 2 V j d G l v b j E v S m F u d W F y e S 9 D a G F u Z 2 V k I F R 5 c G U u e z E 5 L D E 5 f S Z x d W 9 0 O y w m c X V v d D t T Z W N 0 a W 9 u M S 9 K Y W 5 1 Y X J 5 L 0 N o Y W 5 n Z W Q g V H l w Z S 5 7 M j A s M j B 9 J n F 1 b 3 Q 7 L C Z x d W 9 0 O 1 N l Y 3 R p b 2 4 x L 0 p h b n V h c n k v Q 2 h h b m d l Z C B U e X B l L n s y M S w y M X 0 m c X V v d D s s J n F 1 b 3 Q 7 U 2 V j d G l v b j E v S m F u d W F y e S 9 D a G F u Z 2 V k I F R 5 c G U u e z I y L D I y f S Z x d W 9 0 O y w m c X V v d D t T Z W N 0 a W 9 u M S 9 K Y W 5 1 Y X J 5 L 0 N o Y W 5 n Z W Q g V H l w Z S 5 7 M j M s M j N 9 J n F 1 b 3 Q 7 L C Z x d W 9 0 O 1 N l Y 3 R p b 2 4 x L 0 p h b n V h c n k v Q 2 h h b m d l Z C B U e X B l L n s y N C w y N H 0 m c X V v d D s s J n F 1 b 3 Q 7 U 2 V j d G l v b j E v S m F u d W F y e S 9 D a G F u Z 2 V k I F R 5 c G U u e z I 1 L D I 1 f S Z x d W 9 0 O y w m c X V v d D t T Z W N 0 a W 9 u M S 9 K Y W 5 1 Y X J 5 L 0 N o Y W 5 n Z W Q g V H l w Z S 5 7 M j Y s M j Z 9 J n F 1 b 3 Q 7 L C Z x d W 9 0 O 1 N l Y 3 R p b 2 4 x L 0 p h b n V h c n k v Q 2 h h b m d l Z C B U e X B l L n s y N y w y N 3 0 m c X V v d D s s J n F 1 b 3 Q 7 U 2 V j d G l v b j E v S m F u d W F y e S 9 D a G F u Z 2 V k I F R 5 c G U u e z I 4 L D I 4 f S Z x d W 9 0 O y w m c X V v d D t T Z W N 0 a W 9 u M S 9 K Y W 5 1 Y X J 5 L 0 N o Y W 5 n Z W Q g V H l w Z S 5 7 M j k s M j l 9 J n F 1 b 3 Q 7 L C Z x d W 9 0 O 1 N l Y 3 R p b 2 4 x L 0 p h b n V h c n k v Q 2 h h b m d l Z C B U e X B l L n s z M C w z M H 0 m c X V v d D s s J n F 1 b 3 Q 7 U 2 V j d G l v b j E v S m F u d W F y e S 9 D a G F u Z 2 V k I F R 5 c G U u e z M x L D M x f S Z x d W 9 0 O y w m c X V v d D t T Z W N 0 a W 9 u M S 9 K Y W 5 1 Y X J 5 L 0 N o Y W 5 n Z W Q g V H l w Z S 5 7 V G 9 0 Y W w g R G F 5 c y w z M n 0 m c X V v d D t d L C Z x d W 9 0 O 1 J l b G F 0 a W 9 u c 2 h p c E l u Z m 8 m c X V v d D s 6 W 1 1 9 I i A v P j w v U 3 R h Y m x l R W 5 0 c m l l c z 4 8 L 0 l 0 Z W 0 + P E l 0 Z W 0 + P E l 0 Z W 1 M b 2 N h d G l v b j 4 8 S X R l b V R 5 c G U + R m 9 y b X V s Y T w v S X R l b V R 5 c G U + P E l 0 Z W 1 Q Y X R o P l N l Y 3 R p b 2 4 x L 0 p h b n V h c n k v U 2 9 1 c m N l P C 9 J d G V t U G F 0 a D 4 8 L 0 l 0 Z W 1 M b 2 N h d G l v b j 4 8 U 3 R h Y m x l R W 5 0 c m l l c y A v P j w v S X R l b T 4 8 S X R l b T 4 8 S X R l b U x v Y 2 F 0 a W 9 u P j x J d G V t V H l w Z T 5 G b 3 J t d W x h P C 9 J d G V t V H l w Z T 4 8 S X R l b V B h d G g + U 2 V j d G l v b j E v S m F u d W F y e S 9 D a G F u Z 2 V k J T I w V H l w Z T w v S X R l b V B h d G g + P C 9 J d G V t T G 9 j Y X R p b 2 4 + P F N 0 Y W J s Z U V u d H J p Z X M g L z 4 8 L 0 l 0 Z W 0 + P C 9 J d G V t c z 4 8 L 0 x v Y 2 F s U G F j a 2 F n Z U 1 l d G F k Y X R h R m l s Z T 4 W A A A A U E s F B g A A A A A A A A A A A A A A A A A A A A A A A N o A A A A B A A A A 0 I y d 3 w E V 0 R G M e g D A T 8 K X 6 w E A A A B Z Y 7 l E A 8 8 7 S 5 D q n i 3 j I g o D A A A A A A I A A A A A A A N m A A D A A A A A E A A A A E g Z I y 7 u L Z 1 O x O D V e 9 u 8 W 2 A A A A A A B I A A A K A A A A A Q A A A A a H c a L n P 2 L / C 3 T 4 Q + m 0 8 N 8 1 A A A A A c S X r 4 j 2 8 U J K h b 2 Z Z Y F V T F O u E S v f Z I y O a p T 1 Q y a u p L S 3 Q W w v S E a T W O N 2 + L 2 f i q L v P q r C W B F + p o 3 a E r N L 9 n z L p z J R j D i U Z o i t U Q r A X j G o T N j R Q A A A B Y j 4 + W 3 A + c D V v r Z w Q T p x F o + n u B O w = = < / D a t a M a s h u p > 
</file>

<file path=customXml/item4.xml><?xml version="1.0" encoding="utf-8"?>
<ct:contentTypeSchema xmlns:ct="http://schemas.microsoft.com/office/2006/metadata/contentType" xmlns:ma="http://schemas.microsoft.com/office/2006/metadata/properties/metaAttributes" ct:_="" ma:_="" ma:contentTypeName="Document" ma:contentTypeID="0x01010012FBE49531D69E4586DFFEB0395E400A" ma:contentTypeVersion="4" ma:contentTypeDescription="Create a new document." ma:contentTypeScope="" ma:versionID="58d230f30ef71863faf05d9ab51132e6">
  <xsd:schema xmlns:xsd="http://www.w3.org/2001/XMLSchema" xmlns:xs="http://www.w3.org/2001/XMLSchema" xmlns:p="http://schemas.microsoft.com/office/2006/metadata/properties" xmlns:ns2="71bf3841-11dd-4ccf-b61b-a073e6d4621e" targetNamespace="http://schemas.microsoft.com/office/2006/metadata/properties" ma:root="true" ma:fieldsID="1892cbb772e44fa021ecacd112427420" ns2:_="">
    <xsd:import namespace="71bf3841-11dd-4ccf-b61b-a073e6d4621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bf3841-11dd-4ccf-b61b-a073e6d462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41E9214-C768-43D7-819C-C3B622651E3C}"/>
</file>

<file path=customXml/itemProps2.xml><?xml version="1.0" encoding="utf-8"?>
<ds:datastoreItem xmlns:ds="http://schemas.openxmlformats.org/officeDocument/2006/customXml" ds:itemID="{FDAA16B5-F793-4EDE-B394-A82B1289AF56}"/>
</file>

<file path=customXml/itemProps3.xml><?xml version="1.0" encoding="utf-8"?>
<ds:datastoreItem xmlns:ds="http://schemas.openxmlformats.org/officeDocument/2006/customXml" ds:itemID="{7D94AEF5-74A7-40AE-9B64-66265C4EFD46}"/>
</file>

<file path=customXml/itemProps4.xml><?xml version="1.0" encoding="utf-8"?>
<ds:datastoreItem xmlns:ds="http://schemas.openxmlformats.org/officeDocument/2006/customXml" ds:itemID="{44F80B16-C630-4FAC-9351-B5AAC3B9FC28}"/>
</file>

<file path=docMetadata/LabelInfo.xml><?xml version="1.0" encoding="utf-8"?>
<clbl:labelList xmlns:clbl="http://schemas.microsoft.com/office/2020/mipLabelMetadata">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Template>TM03987167</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Mairena, Veronica E.</dc:creator>
  <cp:keywords/>
  <dc:description/>
  <cp:lastModifiedBy>Acevedo, Francisco</cp:lastModifiedBy>
  <cp:revision/>
  <dcterms:created xsi:type="dcterms:W3CDTF">2016-12-06T04:52:27Z</dcterms:created>
  <dcterms:modified xsi:type="dcterms:W3CDTF">2024-12-15T20:41:27Z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0x01010012FBE49531D69E4586DFFEB0395E400A</vt:lpwstr>
  </property>
  <property fmtid="{D5CDD505-2E9C-101B-9397-08002B2CF9AE}" pid="3" name="MediaServiceImageTags">
    <vt:lpwstr/>
  </property>
</Properties>
</file>