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LOCOS NORTE PAYROLL\SALARY\RESIGNED\"/>
    </mc:Choice>
  </mc:AlternateContent>
  <bookViews>
    <workbookView xWindow="-120" yWindow="-120" windowWidth="20730" windowHeight="11040" activeTab="1"/>
  </bookViews>
  <sheets>
    <sheet name="NDP-PARADO, JOANNE MARIE D" sheetId="4" r:id="rId1"/>
    <sheet name="OB-R" sheetId="2" r:id="rId2"/>
    <sheet name="DV " sheetId="6" r:id="rId3"/>
  </sheets>
  <externalReferences>
    <externalReference r:id="rId4"/>
    <externalReference r:id="rId5"/>
  </externalReferences>
  <definedNames>
    <definedName name="_xlnm._FilterDatabase" localSheetId="0" hidden="1">'NDP-PARADO, JOANNE MARIE D'!$A$8:$AU$11</definedName>
    <definedName name="list">[1]ETD!$E$200:$G$227</definedName>
    <definedName name="_xlnm.Print_Area" localSheetId="2">'DV '!$A$1:$AJ$72</definedName>
    <definedName name="_xlnm.Print_Area" localSheetId="0">'NDP-PARADO, JOANNE MARIE D'!$A$1:$AN$24</definedName>
    <definedName name="_xlnm.Print_Area" localSheetId="1">'OB-R'!$A$1:$M$65</definedName>
    <definedName name="_xlnm.Print_Titles" localSheetId="0">'NDP-PARADO, JOANNE MARIE D'!$1:$7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6" l="1"/>
  <c r="O9" i="4" l="1"/>
  <c r="H9" i="4"/>
  <c r="P9" i="4" s="1"/>
  <c r="K10" i="4" l="1"/>
  <c r="N10" i="4"/>
  <c r="Q10" i="4"/>
  <c r="R10" i="4"/>
  <c r="S10" i="4"/>
  <c r="T10" i="4"/>
  <c r="U10" i="4"/>
  <c r="V10" i="4"/>
  <c r="W10" i="4"/>
  <c r="X10" i="4"/>
  <c r="Y10" i="4"/>
  <c r="AA10" i="4"/>
  <c r="AB10" i="4"/>
  <c r="AC10" i="4"/>
  <c r="AD10" i="4"/>
  <c r="AE10" i="4"/>
  <c r="AF10" i="4"/>
  <c r="AG10" i="4"/>
  <c r="AH10" i="4"/>
  <c r="AI10" i="4"/>
  <c r="AJ10" i="4"/>
  <c r="AK10" i="4"/>
  <c r="AN10" i="4"/>
  <c r="AO10" i="4"/>
  <c r="AP10" i="4"/>
  <c r="AQ10" i="4"/>
  <c r="AS10" i="4"/>
  <c r="AT10" i="4"/>
  <c r="AV10" i="4"/>
  <c r="AX10" i="4"/>
  <c r="AY10" i="4"/>
  <c r="AZ10" i="4"/>
  <c r="BA10" i="4"/>
  <c r="BD10" i="4"/>
  <c r="E10" i="4"/>
  <c r="H10" i="4"/>
  <c r="O10" i="4" l="1"/>
  <c r="F31" i="6" l="1"/>
  <c r="G29" i="6"/>
  <c r="F27" i="6"/>
  <c r="BF10" i="4"/>
  <c r="BE10" i="4"/>
  <c r="BC9" i="4"/>
  <c r="BC10" i="4" s="1"/>
  <c r="BB9" i="4"/>
  <c r="BB10" i="4" s="1"/>
  <c r="AW9" i="4"/>
  <c r="AW10" i="4" s="1"/>
  <c r="AU9" i="4"/>
  <c r="AU10" i="4" s="1"/>
  <c r="AQ9" i="4"/>
  <c r="G9" i="4" l="1"/>
  <c r="G10" i="4" s="1"/>
  <c r="L10" i="4"/>
  <c r="G36" i="6"/>
  <c r="AD17" i="6" s="1"/>
  <c r="AD40" i="6" s="1"/>
  <c r="J9" i="4"/>
  <c r="J10" i="4" s="1"/>
  <c r="I9" i="4"/>
  <c r="I10" i="4" s="1"/>
  <c r="Z9" i="4"/>
  <c r="Z10" i="4" s="1"/>
  <c r="P10" i="4"/>
  <c r="F9" i="4"/>
  <c r="F10" i="4" s="1"/>
  <c r="L39" i="2"/>
  <c r="P21" i="2"/>
  <c r="P20" i="2"/>
  <c r="P19" i="2"/>
  <c r="AL9" i="4" l="1"/>
  <c r="AL10" i="4" s="1"/>
  <c r="M9" i="4"/>
  <c r="M10" i="4" s="1"/>
  <c r="P22" i="2"/>
  <c r="AM9" i="4" l="1"/>
  <c r="AM10" i="4" s="1"/>
  <c r="AR9" i="4" l="1"/>
  <c r="AR10" i="4" s="1"/>
</calcChain>
</file>

<file path=xl/sharedStrings.xml><?xml version="1.0" encoding="utf-8"?>
<sst xmlns="http://schemas.openxmlformats.org/spreadsheetml/2006/main" count="244" uniqueCount="208">
  <si>
    <t>G E N E R A L   P A Y R O L L</t>
  </si>
  <si>
    <t>DOH-CENTER FOR HEALTH DEVELOPMENT - I</t>
  </si>
  <si>
    <t>Name of  Office</t>
  </si>
  <si>
    <t>Period covered</t>
  </si>
  <si>
    <t>We acknowledge receipt of cash shown opposite our name as ull compensation for the period covered</t>
  </si>
  <si>
    <t>SEQ NO</t>
  </si>
  <si>
    <t>SL CODE
TIN</t>
  </si>
  <si>
    <t>NAME</t>
  </si>
  <si>
    <t>SG</t>
  </si>
  <si>
    <t>MONTHLY BASIC SALARY</t>
  </si>
  <si>
    <t>ECIP</t>
  </si>
  <si>
    <t>GSIS-ER</t>
  </si>
  <si>
    <t>SALARY 
(*)</t>
  </si>
  <si>
    <t>PERA
(%)</t>
  </si>
  <si>
    <t>SUBSISTENCE PAY</t>
  </si>
  <si>
    <t>LAUNDRY PAY</t>
  </si>
  <si>
    <t>HAZARD PAY</t>
  </si>
  <si>
    <t>TOTAL SALARY</t>
  </si>
  <si>
    <t>W/ TAX</t>
  </si>
  <si>
    <t>PHIC EE</t>
  </si>
  <si>
    <t>GSIS -EE
(LIF)</t>
  </si>
  <si>
    <t>UKKKRI
(ADI)</t>
  </si>
  <si>
    <t>CONSOLOAN
(GCN)</t>
  </si>
  <si>
    <t>ECARDPLUS</t>
  </si>
  <si>
    <t>EMRGYLN 
(GCL)</t>
  </si>
  <si>
    <t>EDUC_ASST
(GEA)</t>
  </si>
  <si>
    <t>PLREG 
(POL)</t>
  </si>
  <si>
    <t>PLOPT</t>
  </si>
  <si>
    <t>OPT_LIFE
(UOI)</t>
  </si>
  <si>
    <t>CEAP 
(ED1)</t>
  </si>
  <si>
    <t>PAG-IBIG EE
(FUN)</t>
  </si>
  <si>
    <t>PAG-IBIG MP 
(MUL)</t>
  </si>
  <si>
    <t>PAG-IBIG HOUSING
(PHO)</t>
  </si>
  <si>
    <t>PAG-IBIG CALAMITY 
(PA1)</t>
  </si>
  <si>
    <t>PAG-IBIG EE MODIFIED
(PA2)</t>
  </si>
  <si>
    <t>RANG-AY
(RRB)</t>
  </si>
  <si>
    <t>LAND BANK 
(LBP)</t>
  </si>
  <si>
    <t>UKKKRI LOAN
(UKK)</t>
  </si>
  <si>
    <t>COOP
(COP)</t>
  </si>
  <si>
    <t>DISALLOWANCE
(DIS)</t>
  </si>
  <si>
    <t>OVER PAYMENT</t>
  </si>
  <si>
    <t>WITHOUT PAY 
(WP)</t>
  </si>
  <si>
    <t>TOTAL DEDUC</t>
  </si>
  <si>
    <t>TOTAL NET PAY</t>
  </si>
  <si>
    <t>REMARKS</t>
  </si>
  <si>
    <t>SEPT 1 - 15</t>
  </si>
  <si>
    <t>SEPT 16 - 30</t>
  </si>
  <si>
    <t>TOTAL NET PAY 
SEPTEMBER</t>
  </si>
  <si>
    <t>DIFFERENCE</t>
  </si>
  <si>
    <t>HP RATE</t>
  </si>
  <si>
    <t>NO. OF DAYS PRESENT</t>
  </si>
  <si>
    <t>LAUNDRY</t>
  </si>
  <si>
    <t>WORKING DAYS</t>
  </si>
  <si>
    <t>SUBSISTENCE PER DAY</t>
  </si>
  <si>
    <t>SUBSISTENCE DEDUCTION</t>
  </si>
  <si>
    <t>SUBSISTENCE PER MONTH</t>
  </si>
  <si>
    <t>NO. OF LEAVES WITH PAY</t>
  </si>
  <si>
    <t>TOTAL</t>
  </si>
  <si>
    <t xml:space="preserve">          CERTIFIED: Services duly rendered as stated.</t>
  </si>
  <si>
    <t xml:space="preserve">          APPROVED FOR PAYMENT:______________________________________________________</t>
  </si>
  <si>
    <t>`</t>
  </si>
  <si>
    <t xml:space="preserve">       ________________________________________________(Php ______________)</t>
  </si>
  <si>
    <r>
      <t xml:space="preserve"> </t>
    </r>
    <r>
      <rPr>
        <b/>
        <u/>
        <sz val="12"/>
        <rFont val="Times New Roman"/>
        <family val="1"/>
      </rPr>
      <t>GUDELIA M. TE, MDA</t>
    </r>
  </si>
  <si>
    <t>PAULA PAZ M. SYDIONGCO, MD, MPH, MBA, CESO IV</t>
  </si>
  <si>
    <t xml:space="preserve"> </t>
  </si>
  <si>
    <t>Chief, MSD</t>
  </si>
  <si>
    <t>Director IV</t>
  </si>
  <si>
    <t>Authorized Official</t>
  </si>
  <si>
    <t xml:space="preserve">                      CERTIFIED: Supporting documents complete and proper, and cash available</t>
  </si>
  <si>
    <t xml:space="preserve">         CERTIFIED: Each employee whose name appears above  has been paid the amount indicated opposite </t>
  </si>
  <si>
    <t xml:space="preserve">                in the amount of   P ________________.</t>
  </si>
  <si>
    <t xml:space="preserve">              on his/her name.</t>
  </si>
  <si>
    <t xml:space="preserve">   ALOBS No. ____________________</t>
  </si>
  <si>
    <t>ALOBS No.</t>
  </si>
  <si>
    <t xml:space="preserve">    Date: _________________________</t>
  </si>
  <si>
    <t>Date :</t>
  </si>
  <si>
    <r>
      <t xml:space="preserve">  </t>
    </r>
    <r>
      <rPr>
        <b/>
        <u/>
        <sz val="12"/>
        <rFont val="Times New Roman"/>
        <family val="1"/>
      </rPr>
      <t>ERLINDA S. MONTEMAYOR, CPA</t>
    </r>
  </si>
  <si>
    <t>EPIGENIA L. BUENO</t>
  </si>
  <si>
    <t xml:space="preserve">    JEV No. ______________________</t>
  </si>
  <si>
    <t>JEV No,</t>
  </si>
  <si>
    <t xml:space="preserve">   Accountant III</t>
  </si>
  <si>
    <t>Date</t>
  </si>
  <si>
    <t>Administrative Officer V</t>
  </si>
  <si>
    <t xml:space="preserve">     Date: </t>
  </si>
  <si>
    <t>Head Accounting Unit</t>
  </si>
  <si>
    <t>Disbursing Officer</t>
  </si>
  <si>
    <t>Appendix 11</t>
  </si>
  <si>
    <t>OBLIGATION REQUEST AND STATUS</t>
  </si>
  <si>
    <t>Serial No. : _____________________</t>
  </si>
  <si>
    <t>Date : _________________________</t>
  </si>
  <si>
    <t>Entity Name</t>
  </si>
  <si>
    <t>Fund Cluster : ___________________</t>
  </si>
  <si>
    <t>Payee</t>
  </si>
  <si>
    <t>Office</t>
  </si>
  <si>
    <t>DOH-CHD I</t>
  </si>
  <si>
    <t>Address</t>
  </si>
  <si>
    <t>ILOCOS NORTE</t>
  </si>
  <si>
    <t>Responsibility Center</t>
  </si>
  <si>
    <t>Particulars</t>
  </si>
  <si>
    <t>MFO/PAP</t>
  </si>
  <si>
    <t>UACS Object Code</t>
  </si>
  <si>
    <t>Amount</t>
  </si>
  <si>
    <t>P/P/A : 224002000200000</t>
  </si>
  <si>
    <t>PS CONTRACTUAL</t>
  </si>
  <si>
    <t xml:space="preserve">                                                                                 Total</t>
  </si>
  <si>
    <t>A.</t>
  </si>
  <si>
    <t>Charges to appropriation/alloment are</t>
  </si>
  <si>
    <t>B.</t>
  </si>
  <si>
    <t>Certified:</t>
  </si>
  <si>
    <r>
      <t>Certified:</t>
    </r>
    <r>
      <rPr>
        <sz val="11"/>
        <rFont val="Times New Roman"/>
        <family val="1"/>
      </rPr>
      <t xml:space="preserve">  Allotment available and obligated</t>
    </r>
  </si>
  <si>
    <t>necessary, lawful and under my direct supervision;and</t>
  </si>
  <si>
    <t xml:space="preserve"> for the purpose/adjustment necessary as</t>
  </si>
  <si>
    <t>supporting documents valid, proper and legal</t>
  </si>
  <si>
    <t xml:space="preserve"> indicated above</t>
  </si>
  <si>
    <t xml:space="preserve">Signature      : </t>
  </si>
  <si>
    <t>___________________________________</t>
  </si>
  <si>
    <t>Signature      :</t>
  </si>
  <si>
    <t>Printed Name: ____________________________________</t>
  </si>
  <si>
    <t>Printed Name:</t>
  </si>
  <si>
    <t>MARIBEL A. CEREZO</t>
  </si>
  <si>
    <t>Position        :</t>
  </si>
  <si>
    <t xml:space="preserve">                                 Chief, MSD</t>
  </si>
  <si>
    <t>Head, Requesting Office/Authorized Representative</t>
  </si>
  <si>
    <t>Head, Budget Division/Unit/Authorized Representative</t>
  </si>
  <si>
    <t>Date            :</t>
  </si>
  <si>
    <t>Date             :</t>
  </si>
  <si>
    <t>____________________________</t>
  </si>
  <si>
    <t>C.</t>
  </si>
  <si>
    <t>STATUS OF OBLIGATION</t>
  </si>
  <si>
    <t>Reference</t>
  </si>
  <si>
    <t>ORS/JEV/Check/        ADA/TRA No.</t>
  </si>
  <si>
    <t>Obligation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</si>
  <si>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</si>
  <si>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</si>
  <si>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</si>
  <si>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</si>
  <si>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</si>
  <si>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</si>
  <si>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</si>
  <si>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</si>
  <si>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(a-b)</t>
  </si>
  <si>
    <t>(b-c)</t>
  </si>
  <si>
    <t>Appendix 32</t>
  </si>
  <si>
    <t>DOH-Center for Health Development I</t>
  </si>
  <si>
    <t xml:space="preserve">Fund Cluster : </t>
  </si>
  <si>
    <t>DISBURSEMENT  VOUCHER</t>
  </si>
  <si>
    <t>DV No. :</t>
  </si>
  <si>
    <t>Mode of Payment</t>
  </si>
  <si>
    <t>MDS Check</t>
  </si>
  <si>
    <t>Commercial Check</t>
  </si>
  <si>
    <t>ADA</t>
  </si>
  <si>
    <t>Others (Please specify)</t>
  </si>
  <si>
    <t>_________________</t>
  </si>
  <si>
    <t>TIN/Employee No.:</t>
  </si>
  <si>
    <t xml:space="preserve">ORS/BURS No.: </t>
  </si>
  <si>
    <t>Ilocos Norte</t>
  </si>
  <si>
    <t xml:space="preserve">Salary </t>
  </si>
  <si>
    <t xml:space="preserve">1 day absent </t>
  </si>
  <si>
    <t>Pera</t>
  </si>
  <si>
    <t>Subsistence</t>
  </si>
  <si>
    <t>Laundry</t>
  </si>
  <si>
    <t>Hazard</t>
  </si>
  <si>
    <t>Total Salary</t>
  </si>
  <si>
    <t>Phic. EE</t>
  </si>
  <si>
    <t>Gsis EE</t>
  </si>
  <si>
    <t xml:space="preserve">Pag-ibig </t>
  </si>
  <si>
    <t>Total deduction</t>
  </si>
  <si>
    <t>Total net pay</t>
  </si>
  <si>
    <t>Amount Due</t>
  </si>
  <si>
    <t xml:space="preserve"> Certified:  Expenses/Cash Advance necessary,  lawful and  incurred under my direct supervision.</t>
  </si>
  <si>
    <t xml:space="preserve">  </t>
  </si>
  <si>
    <t>GUDELIA M.TE, MDA</t>
  </si>
  <si>
    <t xml:space="preserve">                       Chief, MSD</t>
  </si>
  <si>
    <t xml:space="preserve"> Accounting Entry:</t>
  </si>
  <si>
    <t>Account Title</t>
  </si>
  <si>
    <t>UACS Code</t>
  </si>
  <si>
    <t>Debit</t>
  </si>
  <si>
    <t>Credit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</si>
  <si>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</si>
  <si>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</si>
  <si>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</si>
  <si>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</si>
  <si>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</si>
  <si>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</si>
  <si>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</si>
  <si>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</si>
  <si>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ERLINDA S. MONTEMAYOR, CPA</t>
  </si>
  <si>
    <t>Position</t>
  </si>
  <si>
    <t>Accountant III</t>
  </si>
  <si>
    <t>Head, Accounting Unit/Authorized Representative</t>
  </si>
  <si>
    <t>Agency Head/Authorized Representative</t>
  </si>
  <si>
    <t xml:space="preserve">E. </t>
  </si>
  <si>
    <t xml:space="preserve">Receipt of Payment </t>
  </si>
  <si>
    <t>Check/   ADA No. :</t>
  </si>
  <si>
    <t>Bank Name &amp; Account Number:</t>
  </si>
  <si>
    <t>Signature :</t>
  </si>
  <si>
    <t>Official Receipt No. &amp; Date/Other Documents</t>
  </si>
  <si>
    <t>Director III</t>
  </si>
  <si>
    <t>w/ Tax</t>
  </si>
  <si>
    <t>ILOCOS NORTE BASIC SALARY, PERA,HAZARD PAY, SUBSISTENCE &amp; LAUNDRY ALLOWANCE</t>
  </si>
  <si>
    <t>RODOLFO ANTONIO M. ALBORNOZ, MD, MPH, MDM, CESE</t>
  </si>
  <si>
    <t>FEBRUARY 2023</t>
  </si>
  <si>
    <t>NDP II</t>
  </si>
  <si>
    <t>PARADO, JOANNE MARIE D.</t>
  </si>
  <si>
    <t>ETD: January 3, 2023
RESIGNED EFFECTIVE: June 16, 2023</t>
  </si>
  <si>
    <t>DV - PARADO, JOANNE MARIE D.</t>
  </si>
  <si>
    <t>To obligate LAST SALARY, PERA, SUBSISTENCE, LAUNDRY AND HAZARD PAY for the month of JUNE 2023 as per attached supporting papers in the amount of .......</t>
  </si>
  <si>
    <t>To obligate payment of Last Salary, Subsistence &amp; Laudry allowance, Pera and Hazard pay of NDP II PS-Contractual (Ilocos Norte) for the month of JUNE 2023……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</si>
</sst>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mm/dd/yy;@"/>
    <numFmt numFmtId="166" formatCode="&quot;₱&quot;#,##0.00"/>
    <numFmt numFmtId="167" formatCode="[$Php-3409]#,##0.00_);\([$Php-3409]#,##0.00\)"/>
  </numFmts>
  <fonts count="58" x14ac:knownFonts="1"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8.5"/>
      <name val="Broadway"/>
      <family val="5"/>
    </font>
    <font>
      <sz val="20"/>
      <name val="Broadway"/>
      <family val="5"/>
    </font>
    <font>
      <sz val="12"/>
      <name val="Times New Roman"/>
      <family val="1"/>
    </font>
    <font>
      <b/>
      <sz val="7.9"/>
      <color indexed="8"/>
      <name val="Arial"/>
      <family val="2"/>
    </font>
    <font>
      <u/>
      <sz val="12"/>
      <name val="Arial Narrow"/>
      <family val="2"/>
    </font>
    <font>
      <sz val="8"/>
      <name val="Arial Narrow"/>
      <family val="2"/>
    </font>
    <font>
      <b/>
      <u/>
      <sz val="12"/>
      <name val="Arial Narrow"/>
      <family val="2"/>
    </font>
    <font>
      <b/>
      <u/>
      <sz val="10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.5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u/>
      <sz val="12"/>
      <name val="Times New Roman"/>
      <family val="1"/>
    </font>
    <font>
      <i/>
      <sz val="12"/>
      <name val="Times New Roman"/>
      <family val="1"/>
    </font>
    <font>
      <b/>
      <sz val="14.5"/>
      <name val="Times New Roman"/>
      <family val="1"/>
    </font>
    <font>
      <u/>
      <sz val="10"/>
      <color theme="10"/>
      <name val="Arial"/>
      <family val="2"/>
    </font>
    <font>
      <b/>
      <u/>
      <sz val="12.5"/>
      <name val="Arial"/>
      <family val="2"/>
    </font>
    <font>
      <b/>
      <u/>
      <sz val="12.5"/>
      <name val="Times New Roman"/>
      <family val="1"/>
    </font>
    <font>
      <sz val="11.5"/>
      <name val="Times New Roman"/>
      <family val="1"/>
    </font>
    <font>
      <b/>
      <sz val="12.5"/>
      <name val="Arial Narrow"/>
      <family val="2"/>
    </font>
    <font>
      <sz val="11.5"/>
      <name val="Arial Narrow"/>
      <family val="2"/>
    </font>
    <font>
      <sz val="11.5"/>
      <color indexed="8"/>
      <name val="Times New Roman"/>
      <family val="1"/>
    </font>
    <font>
      <sz val="11"/>
      <name val="Calibri"/>
      <family val="2"/>
    </font>
    <font>
      <sz val="10"/>
      <color rgb="FFFF0000"/>
      <name val="Arial Narrow"/>
      <family val="2"/>
    </font>
    <font>
      <b/>
      <sz val="11"/>
      <name val="Arial"/>
      <family val="2"/>
    </font>
    <font>
      <b/>
      <sz val="14"/>
      <name val="Arial Narrow"/>
      <family val="2"/>
    </font>
    <font>
      <sz val="8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name val="Calibri"/>
      <family val="2"/>
      <scheme val="minor"/>
    </font>
    <font>
      <sz val="10"/>
      <name val="Arial"/>
      <family val="2"/>
    </font>
    <font>
      <i/>
      <sz val="14"/>
      <name val="Times New Roman"/>
      <family val="1"/>
    </font>
    <font>
      <b/>
      <u/>
      <sz val="16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sz val="12"/>
      <color indexed="18"/>
      <name val="Comic Sans MS"/>
      <family val="4"/>
    </font>
    <font>
      <sz val="14"/>
      <name val="Arial"/>
      <family val="2"/>
    </font>
    <font>
      <sz val="14"/>
      <color indexed="18"/>
      <name val="Comic Sans MS"/>
      <family val="4"/>
    </font>
    <font>
      <sz val="14"/>
      <name val="Times New Roman"/>
      <family val="1"/>
    </font>
    <font>
      <sz val="8"/>
      <color indexed="18"/>
      <name val="Comic Sans MS"/>
      <family val="4"/>
    </font>
    <font>
      <sz val="9"/>
      <color indexed="18"/>
      <name val="Comic Sans MS"/>
      <family val="4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6"/>
      <name val="Times New Roman"/>
      <family val="1"/>
    </font>
    <font>
      <b/>
      <sz val="9"/>
      <name val="Times New Roman"/>
      <family val="1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43" fontId="3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9" fillId="0" borderId="0"/>
  </cellStyleXfs>
  <cellXfs count="648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43" fontId="4" fillId="0" borderId="0" xfId="1" applyFont="1" applyFill="1" applyBorder="1" applyAlignment="1" applyProtection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17" fontId="9" fillId="0" borderId="0" xfId="0" quotePrefix="1" applyNumberFormat="1" applyFont="1"/>
    <xf numFmtId="0" fontId="10" fillId="0" borderId="0" xfId="0" applyFont="1"/>
    <xf numFmtId="0" fontId="4" fillId="2" borderId="0" xfId="0" applyFont="1" applyFill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43" fontId="4" fillId="0" borderId="0" xfId="1" applyFont="1" applyFill="1" applyBorder="1" applyAlignment="1">
      <alignment vertical="center"/>
    </xf>
    <xf numFmtId="43" fontId="4" fillId="0" borderId="0" xfId="1" applyFont="1" applyFill="1" applyAlignment="1">
      <alignment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43" fontId="15" fillId="2" borderId="2" xfId="1" applyFont="1" applyFill="1" applyBorder="1" applyAlignment="1" applyProtection="1">
      <alignment horizontal="center" vertical="center" wrapText="1"/>
    </xf>
    <xf numFmtId="43" fontId="15" fillId="2" borderId="2" xfId="1" applyFont="1" applyFill="1" applyBorder="1" applyAlignment="1">
      <alignment horizontal="center" vertical="center" wrapText="1"/>
    </xf>
    <xf numFmtId="43" fontId="15" fillId="2" borderId="3" xfId="1" applyFont="1" applyFill="1" applyBorder="1" applyAlignment="1" applyProtection="1">
      <alignment horizontal="center" vertical="center" wrapText="1"/>
    </xf>
    <xf numFmtId="43" fontId="15" fillId="3" borderId="4" xfId="1" applyFont="1" applyFill="1" applyBorder="1" applyAlignment="1" applyProtection="1">
      <alignment horizontal="center" vertical="center" wrapText="1"/>
    </xf>
    <xf numFmtId="43" fontId="15" fillId="3" borderId="5" xfId="1" applyFont="1" applyFill="1" applyBorder="1" applyAlignment="1" applyProtection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43" fontId="15" fillId="3" borderId="0" xfId="1" applyFont="1" applyFill="1" applyBorder="1" applyAlignment="1" applyProtection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4" borderId="6" xfId="0" quotePrefix="1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43" fontId="4" fillId="3" borderId="5" xfId="1" applyFont="1" applyFill="1" applyBorder="1" applyAlignment="1"/>
    <xf numFmtId="43" fontId="4" fillId="0" borderId="5" xfId="1" applyFont="1" applyFill="1" applyBorder="1" applyAlignment="1">
      <alignment horizontal="right"/>
    </xf>
    <xf numFmtId="43" fontId="4" fillId="0" borderId="5" xfId="1" applyFont="1" applyFill="1" applyBorder="1" applyAlignment="1"/>
    <xf numFmtId="43" fontId="4" fillId="2" borderId="5" xfId="1" applyFont="1" applyFill="1" applyBorder="1" applyAlignment="1"/>
    <xf numFmtId="43" fontId="4" fillId="0" borderId="5" xfId="1" applyFont="1" applyFill="1" applyBorder="1" applyAlignment="1" applyProtection="1"/>
    <xf numFmtId="43" fontId="16" fillId="0" borderId="4" xfId="1" applyFont="1" applyFill="1" applyBorder="1" applyAlignment="1">
      <alignment vertical="center"/>
    </xf>
    <xf numFmtId="43" fontId="16" fillId="0" borderId="5" xfId="1" applyFont="1" applyFill="1" applyBorder="1" applyAlignment="1">
      <alignment vertical="center"/>
    </xf>
    <xf numFmtId="43" fontId="16" fillId="0" borderId="5" xfId="1" applyFont="1" applyFill="1" applyBorder="1" applyAlignment="1" applyProtection="1">
      <alignment vertical="center"/>
    </xf>
    <xf numFmtId="43" fontId="16" fillId="0" borderId="0" xfId="1" applyFont="1" applyFill="1" applyBorder="1" applyAlignment="1" applyProtection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17" fillId="2" borderId="5" xfId="0" applyFont="1" applyFill="1" applyBorder="1"/>
    <xf numFmtId="0" fontId="15" fillId="5" borderId="5" xfId="0" quotePrefix="1" applyFont="1" applyFill="1" applyBorder="1" applyAlignment="1">
      <alignment horizontal="center"/>
    </xf>
    <xf numFmtId="43" fontId="15" fillId="5" borderId="5" xfId="1" applyFont="1" applyFill="1" applyBorder="1" applyAlignment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43" fontId="4" fillId="0" borderId="10" xfId="1" applyFont="1" applyFill="1" applyBorder="1" applyAlignment="1">
      <alignment vertical="center"/>
    </xf>
    <xf numFmtId="43" fontId="4" fillId="0" borderId="11" xfId="1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43" fontId="4" fillId="0" borderId="14" xfId="1" applyFont="1" applyFill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43" fontId="4" fillId="0" borderId="23" xfId="1" applyFont="1" applyFill="1" applyBorder="1" applyAlignment="1">
      <alignment vertical="center"/>
    </xf>
    <xf numFmtId="43" fontId="16" fillId="0" borderId="23" xfId="1" applyFont="1" applyFill="1" applyBorder="1" applyAlignment="1">
      <alignment vertical="center"/>
    </xf>
    <xf numFmtId="43" fontId="4" fillId="0" borderId="24" xfId="1" applyFont="1" applyFill="1" applyBorder="1" applyAlignment="1">
      <alignment vertical="center"/>
    </xf>
    <xf numFmtId="43" fontId="4" fillId="0" borderId="25" xfId="1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16" xfId="0" applyFont="1" applyBorder="1" applyAlignment="1">
      <alignment vertical="center"/>
    </xf>
    <xf numFmtId="43" fontId="4" fillId="0" borderId="16" xfId="1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43" fontId="4" fillId="0" borderId="18" xfId="1" applyFont="1" applyFill="1" applyBorder="1" applyAlignment="1">
      <alignment vertical="center"/>
    </xf>
    <xf numFmtId="43" fontId="4" fillId="0" borderId="26" xfId="1" applyFont="1" applyFill="1" applyBorder="1" applyAlignment="1">
      <alignment vertical="center"/>
    </xf>
    <xf numFmtId="43" fontId="4" fillId="0" borderId="19" xfId="1" applyFont="1" applyFill="1" applyBorder="1" applyAlignment="1">
      <alignment vertical="center"/>
    </xf>
    <xf numFmtId="0" fontId="16" fillId="0" borderId="0" xfId="2" applyFont="1"/>
    <xf numFmtId="0" fontId="19" fillId="0" borderId="0" xfId="2" applyFont="1"/>
    <xf numFmtId="0" fontId="31" fillId="0" borderId="29" xfId="4" applyFont="1" applyBorder="1" applyAlignment="1"/>
    <xf numFmtId="0" fontId="11" fillId="0" borderId="37" xfId="2" applyFont="1" applyBorder="1" applyAlignment="1">
      <alignment horizontal="center" vertical="center"/>
    </xf>
    <xf numFmtId="0" fontId="11" fillId="0" borderId="37" xfId="2" applyFont="1" applyBorder="1" applyAlignment="1">
      <alignment horizontal="center"/>
    </xf>
    <xf numFmtId="0" fontId="16" fillId="0" borderId="13" xfId="2" applyFont="1" applyBorder="1" applyAlignment="1">
      <alignment horizontal="center"/>
    </xf>
    <xf numFmtId="0" fontId="16" fillId="0" borderId="0" xfId="2" applyFont="1" applyAlignment="1">
      <alignment horizontal="center"/>
    </xf>
    <xf numFmtId="0" fontId="16" fillId="0" borderId="36" xfId="2" applyFont="1" applyBorder="1" applyAlignment="1">
      <alignment horizontal="center"/>
    </xf>
    <xf numFmtId="0" fontId="16" fillId="0" borderId="23" xfId="2" quotePrefix="1" applyFont="1" applyBorder="1" applyAlignment="1">
      <alignment horizontal="center"/>
    </xf>
    <xf numFmtId="0" fontId="16" fillId="0" borderId="36" xfId="2" quotePrefix="1" applyFont="1" applyBorder="1" applyAlignment="1">
      <alignment horizontal="center"/>
    </xf>
    <xf numFmtId="0" fontId="11" fillId="0" borderId="37" xfId="2" applyFont="1" applyBorder="1"/>
    <xf numFmtId="43" fontId="19" fillId="0" borderId="0" xfId="2" applyNumberFormat="1" applyFont="1"/>
    <xf numFmtId="43" fontId="35" fillId="0" borderId="0" xfId="2" applyNumberFormat="1" applyFont="1"/>
    <xf numFmtId="0" fontId="16" fillId="0" borderId="23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14" xfId="2" applyFont="1" applyBorder="1" applyAlignment="1">
      <alignment horizontal="center"/>
    </xf>
    <xf numFmtId="0" fontId="11" fillId="0" borderId="33" xfId="2" applyFont="1" applyBorder="1" applyAlignment="1">
      <alignment wrapText="1"/>
    </xf>
    <xf numFmtId="0" fontId="17" fillId="0" borderId="0" xfId="2" applyFont="1" applyAlignment="1">
      <alignment vertical="center"/>
    </xf>
    <xf numFmtId="0" fontId="17" fillId="0" borderId="0" xfId="2" applyFont="1" applyAlignment="1">
      <alignment horizontal="left" vertical="center" wrapText="1"/>
    </xf>
    <xf numFmtId="0" fontId="16" fillId="0" borderId="14" xfId="2" applyFont="1" applyBorder="1"/>
    <xf numFmtId="0" fontId="17" fillId="0" borderId="0" xfId="2" applyFont="1"/>
    <xf numFmtId="0" fontId="17" fillId="0" borderId="13" xfId="2" applyFont="1" applyBorder="1"/>
    <xf numFmtId="0" fontId="16" fillId="0" borderId="13" xfId="2" applyFont="1" applyBorder="1"/>
    <xf numFmtId="0" fontId="16" fillId="0" borderId="13" xfId="2" applyFont="1" applyBorder="1" applyAlignment="1">
      <alignment wrapText="1"/>
    </xf>
    <xf numFmtId="0" fontId="16" fillId="0" borderId="0" xfId="2" applyFont="1" applyAlignment="1">
      <alignment wrapText="1"/>
    </xf>
    <xf numFmtId="0" fontId="16" fillId="0" borderId="16" xfId="2" applyFont="1" applyBorder="1" applyAlignment="1">
      <alignment horizontal="left"/>
    </xf>
    <xf numFmtId="0" fontId="16" fillId="0" borderId="16" xfId="2" applyFont="1" applyBorder="1"/>
    <xf numFmtId="0" fontId="16" fillId="0" borderId="27" xfId="2" applyFont="1" applyBorder="1"/>
    <xf numFmtId="0" fontId="16" fillId="0" borderId="13" xfId="2" applyFont="1" applyBorder="1" applyAlignment="1">
      <alignment vertical="center" wrapText="1"/>
    </xf>
    <xf numFmtId="0" fontId="16" fillId="0" borderId="0" xfId="2" applyFont="1" applyAlignment="1">
      <alignment vertical="center" wrapText="1"/>
    </xf>
    <xf numFmtId="0" fontId="16" fillId="0" borderId="17" xfId="2" applyFont="1" applyBorder="1" applyAlignment="1">
      <alignment vertical="center" wrapText="1"/>
    </xf>
    <xf numFmtId="0" fontId="16" fillId="0" borderId="18" xfId="2" applyFont="1" applyBorder="1" applyAlignment="1">
      <alignment vertical="center" wrapText="1"/>
    </xf>
    <xf numFmtId="0" fontId="16" fillId="0" borderId="19" xfId="2" applyFont="1" applyBorder="1" applyAlignment="1">
      <alignment vertical="center" wrapText="1"/>
    </xf>
    <xf numFmtId="0" fontId="16" fillId="0" borderId="18" xfId="2" applyFont="1" applyBorder="1" applyAlignment="1">
      <alignment wrapText="1"/>
    </xf>
    <xf numFmtId="0" fontId="16" fillId="0" borderId="19" xfId="2" applyFont="1" applyBorder="1" applyAlignment="1">
      <alignment wrapText="1"/>
    </xf>
    <xf numFmtId="0" fontId="16" fillId="0" borderId="40" xfId="2" applyFont="1" applyBorder="1"/>
    <xf numFmtId="0" fontId="16" fillId="0" borderId="9" xfId="2" applyFont="1" applyBorder="1"/>
    <xf numFmtId="0" fontId="16" fillId="0" borderId="10" xfId="2" applyFont="1" applyBorder="1"/>
    <xf numFmtId="0" fontId="16" fillId="0" borderId="11" xfId="2" applyFont="1" applyBorder="1"/>
    <xf numFmtId="0" fontId="17" fillId="0" borderId="41" xfId="2" applyFont="1" applyBorder="1"/>
    <xf numFmtId="0" fontId="16" fillId="0" borderId="37" xfId="2" applyFont="1" applyBorder="1" applyAlignment="1">
      <alignment horizontal="center" vertical="center"/>
    </xf>
    <xf numFmtId="0" fontId="16" fillId="0" borderId="46" xfId="2" applyFont="1" applyBorder="1" applyAlignment="1">
      <alignment horizontal="center" vertical="center" wrapText="1"/>
    </xf>
    <xf numFmtId="0" fontId="16" fillId="0" borderId="41" xfId="2" applyFont="1" applyBorder="1" applyAlignment="1">
      <alignment horizontal="center" vertical="center"/>
    </xf>
    <xf numFmtId="0" fontId="16" fillId="0" borderId="49" xfId="2" applyFont="1" applyBorder="1" applyAlignment="1">
      <alignment horizontal="center" vertical="center"/>
    </xf>
    <xf numFmtId="0" fontId="16" fillId="0" borderId="49" xfId="2" applyFont="1" applyBorder="1" applyAlignment="1">
      <alignment horizontal="center"/>
    </xf>
    <xf numFmtId="0" fontId="16" fillId="0" borderId="50" xfId="2" applyFont="1" applyBorder="1" applyAlignment="1">
      <alignment horizontal="center" wrapText="1"/>
    </xf>
    <xf numFmtId="165" fontId="16" fillId="0" borderId="38" xfId="2" quotePrefix="1" applyNumberFormat="1" applyFont="1" applyBorder="1"/>
    <xf numFmtId="165" fontId="16" fillId="0" borderId="23" xfId="2" quotePrefix="1" applyNumberFormat="1" applyFont="1" applyBorder="1"/>
    <xf numFmtId="0" fontId="16" fillId="0" borderId="36" xfId="2" applyFont="1" applyBorder="1"/>
    <xf numFmtId="0" fontId="16" fillId="0" borderId="23" xfId="2" quotePrefix="1" applyFont="1" applyBorder="1"/>
    <xf numFmtId="41" fontId="16" fillId="0" borderId="38" xfId="6" applyNumberFormat="1" applyFont="1" applyBorder="1"/>
    <xf numFmtId="0" fontId="16" fillId="0" borderId="23" xfId="2" applyFont="1" applyBorder="1"/>
    <xf numFmtId="0" fontId="16" fillId="0" borderId="37" xfId="2" applyFont="1" applyBorder="1"/>
    <xf numFmtId="41" fontId="16" fillId="0" borderId="37" xfId="6" applyNumberFormat="1" applyFont="1" applyBorder="1"/>
    <xf numFmtId="41" fontId="16" fillId="0" borderId="14" xfId="6" applyNumberFormat="1" applyFont="1" applyBorder="1"/>
    <xf numFmtId="165" fontId="16" fillId="0" borderId="23" xfId="2" applyNumberFormat="1" applyFont="1" applyBorder="1"/>
    <xf numFmtId="0" fontId="16" fillId="0" borderId="38" xfId="2" applyFont="1" applyBorder="1"/>
    <xf numFmtId="41" fontId="16" fillId="0" borderId="23" xfId="6" applyNumberFormat="1" applyFont="1" applyBorder="1"/>
    <xf numFmtId="41" fontId="16" fillId="0" borderId="36" xfId="6" applyNumberFormat="1" applyFont="1" applyBorder="1"/>
    <xf numFmtId="41" fontId="16" fillId="0" borderId="14" xfId="2" applyNumberFormat="1" applyFont="1" applyBorder="1"/>
    <xf numFmtId="43" fontId="16" fillId="0" borderId="37" xfId="6" applyNumberFormat="1" applyFont="1" applyBorder="1"/>
    <xf numFmtId="165" fontId="16" fillId="0" borderId="38" xfId="2" applyNumberFormat="1" applyFont="1" applyBorder="1"/>
    <xf numFmtId="165" fontId="19" fillId="0" borderId="47" xfId="2" applyNumberFormat="1" applyFont="1" applyBorder="1"/>
    <xf numFmtId="165" fontId="19" fillId="0" borderId="26" xfId="2" applyNumberFormat="1" applyFont="1" applyBorder="1"/>
    <xf numFmtId="0" fontId="19" fillId="0" borderId="18" xfId="2" applyFont="1" applyBorder="1"/>
    <xf numFmtId="0" fontId="19" fillId="0" borderId="33" xfId="2" applyFont="1" applyBorder="1"/>
    <xf numFmtId="0" fontId="19" fillId="0" borderId="26" xfId="2" applyFont="1" applyBorder="1"/>
    <xf numFmtId="0" fontId="19" fillId="0" borderId="19" xfId="2" applyFont="1" applyBorder="1"/>
    <xf numFmtId="0" fontId="19" fillId="0" borderId="47" xfId="2" applyFont="1" applyBorder="1"/>
    <xf numFmtId="0" fontId="19" fillId="0" borderId="35" xfId="2" applyFont="1" applyBorder="1"/>
    <xf numFmtId="0" fontId="19" fillId="0" borderId="0" xfId="7" applyFont="1"/>
    <xf numFmtId="0" fontId="40" fillId="0" borderId="0" xfId="7" applyFont="1" applyAlignment="1">
      <alignment horizontal="right" vertical="center" wrapText="1"/>
    </xf>
    <xf numFmtId="0" fontId="19" fillId="0" borderId="0" xfId="7" applyFont="1" applyAlignment="1">
      <alignment vertical="center"/>
    </xf>
    <xf numFmtId="0" fontId="19" fillId="0" borderId="10" xfId="7" applyFont="1" applyBorder="1" applyAlignment="1">
      <alignment horizontal="center" wrapText="1"/>
    </xf>
    <xf numFmtId="0" fontId="16" fillId="0" borderId="14" xfId="7" applyFont="1" applyBorder="1"/>
    <xf numFmtId="0" fontId="16" fillId="0" borderId="0" xfId="7" applyFont="1"/>
    <xf numFmtId="0" fontId="19" fillId="0" borderId="23" xfId="7" applyFont="1" applyBorder="1" applyAlignment="1">
      <alignment wrapText="1"/>
    </xf>
    <xf numFmtId="0" fontId="19" fillId="0" borderId="0" xfId="7" applyFont="1" applyAlignment="1">
      <alignment wrapText="1"/>
    </xf>
    <xf numFmtId="0" fontId="19" fillId="0" borderId="5" xfId="7" applyFont="1" applyBorder="1"/>
    <xf numFmtId="0" fontId="42" fillId="0" borderId="0" xfId="7" applyFont="1"/>
    <xf numFmtId="0" fontId="19" fillId="0" borderId="14" xfId="7" applyFont="1" applyBorder="1" applyAlignment="1">
      <alignment wrapText="1"/>
    </xf>
    <xf numFmtId="0" fontId="19" fillId="0" borderId="18" xfId="7" applyFont="1" applyBorder="1"/>
    <xf numFmtId="0" fontId="19" fillId="0" borderId="26" xfId="7" applyFont="1" applyBorder="1" applyAlignment="1">
      <alignment wrapText="1"/>
    </xf>
    <xf numFmtId="0" fontId="19" fillId="0" borderId="18" xfId="7" applyFont="1" applyBorder="1" applyAlignment="1">
      <alignment wrapText="1"/>
    </xf>
    <xf numFmtId="0" fontId="19" fillId="0" borderId="18" xfId="7" applyFont="1" applyBorder="1" applyAlignment="1">
      <alignment vertical="top"/>
    </xf>
    <xf numFmtId="0" fontId="19" fillId="0" borderId="19" xfId="7" applyFont="1" applyBorder="1" applyAlignment="1">
      <alignment wrapText="1"/>
    </xf>
    <xf numFmtId="0" fontId="19" fillId="0" borderId="10" xfId="7" applyFont="1" applyBorder="1"/>
    <xf numFmtId="0" fontId="16" fillId="0" borderId="11" xfId="7" applyFont="1" applyBorder="1"/>
    <xf numFmtId="0" fontId="16" fillId="0" borderId="19" xfId="7" applyFont="1" applyBorder="1"/>
    <xf numFmtId="49" fontId="17" fillId="0" borderId="27" xfId="7" applyNumberFormat="1" applyFont="1" applyBorder="1"/>
    <xf numFmtId="49" fontId="17" fillId="0" borderId="0" xfId="7" applyNumberFormat="1" applyFont="1"/>
    <xf numFmtId="0" fontId="19" fillId="0" borderId="32" xfId="7" applyFont="1" applyBorder="1"/>
    <xf numFmtId="0" fontId="36" fillId="0" borderId="21" xfId="7" applyFont="1" applyBorder="1"/>
    <xf numFmtId="0" fontId="36" fillId="0" borderId="31" xfId="7" applyFont="1" applyBorder="1"/>
    <xf numFmtId="0" fontId="36" fillId="0" borderId="23" xfId="7" applyFont="1" applyBorder="1"/>
    <xf numFmtId="0" fontId="36" fillId="0" borderId="0" xfId="7" applyFont="1"/>
    <xf numFmtId="0" fontId="36" fillId="0" borderId="36" xfId="7" applyFont="1" applyBorder="1"/>
    <xf numFmtId="0" fontId="36" fillId="0" borderId="13" xfId="7" applyFont="1" applyBorder="1"/>
    <xf numFmtId="4" fontId="36" fillId="0" borderId="0" xfId="7" applyNumberFormat="1" applyFont="1"/>
    <xf numFmtId="0" fontId="45" fillId="0" borderId="13" xfId="7" applyFont="1" applyBorder="1"/>
    <xf numFmtId="0" fontId="45" fillId="0" borderId="0" xfId="7" applyFont="1"/>
    <xf numFmtId="4" fontId="45" fillId="0" borderId="0" xfId="7" applyNumberFormat="1" applyFont="1"/>
    <xf numFmtId="0" fontId="45" fillId="0" borderId="36" xfId="7" applyFont="1" applyBorder="1"/>
    <xf numFmtId="0" fontId="45" fillId="0" borderId="23" xfId="7" applyFont="1" applyBorder="1"/>
    <xf numFmtId="0" fontId="4" fillId="0" borderId="23" xfId="7" applyFont="1" applyBorder="1" applyAlignment="1">
      <alignment wrapText="1"/>
    </xf>
    <xf numFmtId="0" fontId="4" fillId="0" borderId="0" xfId="7" applyFont="1" applyAlignment="1">
      <alignment wrapText="1"/>
    </xf>
    <xf numFmtId="0" fontId="4" fillId="0" borderId="14" xfId="7" applyFont="1" applyBorder="1" applyAlignment="1">
      <alignment wrapText="1"/>
    </xf>
    <xf numFmtId="0" fontId="4" fillId="0" borderId="14" xfId="7" applyFont="1" applyBorder="1"/>
    <xf numFmtId="0" fontId="4" fillId="0" borderId="0" xfId="7" applyFont="1"/>
    <xf numFmtId="0" fontId="46" fillId="0" borderId="0" xfId="7" applyFont="1"/>
    <xf numFmtId="167" fontId="46" fillId="0" borderId="0" xfId="7" applyNumberFormat="1" applyFont="1"/>
    <xf numFmtId="0" fontId="46" fillId="0" borderId="0" xfId="7" applyFont="1" applyAlignment="1">
      <alignment horizontal="right"/>
    </xf>
    <xf numFmtId="43" fontId="46" fillId="0" borderId="0" xfId="5" applyFont="1" applyBorder="1" applyAlignment="1">
      <alignment horizontal="right"/>
    </xf>
    <xf numFmtId="0" fontId="47" fillId="0" borderId="13" xfId="7" applyFont="1" applyBorder="1"/>
    <xf numFmtId="0" fontId="48" fillId="0" borderId="0" xfId="7" applyFont="1"/>
    <xf numFmtId="43" fontId="48" fillId="0" borderId="0" xfId="7" applyNumberFormat="1" applyFont="1"/>
    <xf numFmtId="43" fontId="48" fillId="0" borderId="0" xfId="5" applyFont="1" applyBorder="1"/>
    <xf numFmtId="4" fontId="33" fillId="0" borderId="0" xfId="7" applyNumberFormat="1" applyFont="1"/>
    <xf numFmtId="0" fontId="47" fillId="0" borderId="0" xfId="7" applyFont="1"/>
    <xf numFmtId="0" fontId="47" fillId="0" borderId="23" xfId="7" applyFont="1" applyBorder="1"/>
    <xf numFmtId="0" fontId="47" fillId="0" borderId="36" xfId="7" applyFont="1" applyBorder="1"/>
    <xf numFmtId="0" fontId="49" fillId="0" borderId="23" xfId="7" applyFont="1" applyBorder="1" applyAlignment="1">
      <alignment wrapText="1"/>
    </xf>
    <xf numFmtId="0" fontId="49" fillId="0" borderId="0" xfId="7" applyFont="1" applyAlignment="1">
      <alignment wrapText="1"/>
    </xf>
    <xf numFmtId="0" fontId="49" fillId="0" borderId="14" xfId="7" applyFont="1" applyBorder="1" applyAlignment="1">
      <alignment wrapText="1"/>
    </xf>
    <xf numFmtId="0" fontId="49" fillId="0" borderId="14" xfId="7" applyFont="1" applyBorder="1"/>
    <xf numFmtId="0" fontId="49" fillId="0" borderId="0" xfId="7" applyFont="1"/>
    <xf numFmtId="0" fontId="50" fillId="0" borderId="0" xfId="7" applyFont="1"/>
    <xf numFmtId="167" fontId="50" fillId="0" borderId="0" xfId="7" applyNumberFormat="1" applyFont="1"/>
    <xf numFmtId="0" fontId="51" fillId="0" borderId="0" xfId="7" applyFont="1"/>
    <xf numFmtId="0" fontId="51" fillId="0" borderId="0" xfId="7" applyFont="1" applyAlignment="1">
      <alignment horizontal="right"/>
    </xf>
    <xf numFmtId="43" fontId="51" fillId="0" borderId="0" xfId="5" applyFont="1" applyBorder="1" applyAlignment="1">
      <alignment horizontal="right"/>
    </xf>
    <xf numFmtId="4" fontId="52" fillId="0" borderId="0" xfId="7" applyNumberFormat="1" applyFont="1"/>
    <xf numFmtId="43" fontId="46" fillId="0" borderId="0" xfId="7" applyNumberFormat="1" applyFont="1"/>
    <xf numFmtId="43" fontId="46" fillId="0" borderId="0" xfId="5" applyFont="1" applyBorder="1"/>
    <xf numFmtId="4" fontId="53" fillId="0" borderId="0" xfId="7" applyNumberFormat="1" applyFont="1"/>
    <xf numFmtId="4" fontId="4" fillId="0" borderId="23" xfId="7" applyNumberFormat="1" applyFont="1" applyBorder="1" applyAlignment="1">
      <alignment wrapText="1"/>
    </xf>
    <xf numFmtId="4" fontId="19" fillId="0" borderId="23" xfId="7" applyNumberFormat="1" applyFont="1" applyBorder="1" applyAlignment="1">
      <alignment wrapText="1"/>
    </xf>
    <xf numFmtId="0" fontId="54" fillId="0" borderId="26" xfId="7" applyFont="1" applyBorder="1"/>
    <xf numFmtId="0" fontId="54" fillId="0" borderId="18" xfId="7" applyFont="1" applyBorder="1"/>
    <xf numFmtId="0" fontId="54" fillId="0" borderId="33" xfId="7" applyFont="1" applyBorder="1"/>
    <xf numFmtId="0" fontId="16" fillId="0" borderId="13" xfId="7" applyFont="1" applyBorder="1"/>
    <xf numFmtId="0" fontId="42" fillId="0" borderId="6" xfId="7" applyFont="1" applyBorder="1" applyAlignment="1">
      <alignment vertical="center"/>
    </xf>
    <xf numFmtId="0" fontId="19" fillId="0" borderId="14" xfId="7" applyFont="1" applyBorder="1"/>
    <xf numFmtId="0" fontId="19" fillId="0" borderId="13" xfId="7" applyFont="1" applyBorder="1"/>
    <xf numFmtId="0" fontId="19" fillId="0" borderId="13" xfId="7" applyFont="1" applyBorder="1" applyAlignment="1">
      <alignment horizontal="center" wrapText="1"/>
    </xf>
    <xf numFmtId="0" fontId="19" fillId="0" borderId="0" xfId="7" applyFont="1" applyAlignment="1">
      <alignment horizontal="center" wrapText="1"/>
    </xf>
    <xf numFmtId="0" fontId="19" fillId="0" borderId="0" xfId="7" applyFont="1" applyAlignment="1">
      <alignment horizontal="center"/>
    </xf>
    <xf numFmtId="43" fontId="19" fillId="0" borderId="0" xfId="7" applyNumberFormat="1" applyFont="1" applyAlignment="1">
      <alignment horizontal="center" wrapText="1"/>
    </xf>
    <xf numFmtId="0" fontId="19" fillId="0" borderId="14" xfId="7" applyFont="1" applyBorder="1" applyAlignment="1">
      <alignment horizontal="center" wrapText="1"/>
    </xf>
    <xf numFmtId="0" fontId="4" fillId="0" borderId="13" xfId="7" applyFont="1" applyBorder="1" applyAlignment="1">
      <alignment horizontal="center" wrapText="1"/>
    </xf>
    <xf numFmtId="0" fontId="4" fillId="0" borderId="14" xfId="7" applyFont="1" applyBorder="1" applyAlignment="1">
      <alignment horizontal="center" wrapText="1"/>
    </xf>
    <xf numFmtId="0" fontId="4" fillId="0" borderId="13" xfId="7" applyFont="1" applyBorder="1"/>
    <xf numFmtId="0" fontId="42" fillId="0" borderId="1" xfId="7" applyFont="1" applyBorder="1" applyAlignment="1">
      <alignment vertical="center"/>
    </xf>
    <xf numFmtId="0" fontId="42" fillId="0" borderId="52" xfId="7" applyFont="1" applyBorder="1" applyAlignment="1">
      <alignment vertical="center"/>
    </xf>
    <xf numFmtId="0" fontId="42" fillId="0" borderId="55" xfId="7" applyFont="1" applyBorder="1" applyAlignment="1">
      <alignment vertical="center"/>
    </xf>
    <xf numFmtId="0" fontId="42" fillId="0" borderId="14" xfId="7" applyFont="1" applyBorder="1"/>
    <xf numFmtId="0" fontId="42" fillId="0" borderId="13" xfId="7" applyFont="1" applyBorder="1"/>
    <xf numFmtId="0" fontId="43" fillId="0" borderId="13" xfId="7" applyFont="1" applyBorder="1" applyAlignment="1">
      <alignment vertical="center" wrapText="1"/>
    </xf>
    <xf numFmtId="0" fontId="43" fillId="0" borderId="0" xfId="7" applyFont="1" applyAlignment="1">
      <alignment vertical="center" wrapText="1"/>
    </xf>
    <xf numFmtId="0" fontId="43" fillId="0" borderId="0" xfId="7" applyFont="1" applyAlignment="1">
      <alignment wrapText="1"/>
    </xf>
    <xf numFmtId="0" fontId="43" fillId="0" borderId="31" xfId="7" applyFont="1" applyBorder="1" applyAlignment="1">
      <alignment wrapText="1"/>
    </xf>
    <xf numFmtId="0" fontId="43" fillId="0" borderId="31" xfId="7" applyFont="1" applyBorder="1" applyAlignment="1">
      <alignment vertical="center" wrapText="1"/>
    </xf>
    <xf numFmtId="0" fontId="43" fillId="0" borderId="14" xfId="7" applyFont="1" applyBorder="1" applyAlignment="1">
      <alignment wrapText="1"/>
    </xf>
    <xf numFmtId="0" fontId="43" fillId="0" borderId="14" xfId="7" applyFont="1" applyBorder="1"/>
    <xf numFmtId="0" fontId="43" fillId="0" borderId="13" xfId="7" applyFont="1" applyBorder="1"/>
    <xf numFmtId="0" fontId="43" fillId="0" borderId="0" xfId="7" applyFont="1"/>
    <xf numFmtId="0" fontId="43" fillId="0" borderId="36" xfId="7" applyFont="1" applyBorder="1" applyAlignment="1">
      <alignment wrapText="1"/>
    </xf>
    <xf numFmtId="0" fontId="43" fillId="0" borderId="36" xfId="7" applyFont="1" applyBorder="1" applyAlignment="1">
      <alignment vertical="center" wrapText="1"/>
    </xf>
    <xf numFmtId="0" fontId="42" fillId="0" borderId="1" xfId="7" applyFont="1" applyBorder="1"/>
    <xf numFmtId="0" fontId="42" fillId="0" borderId="52" xfId="7" applyFont="1" applyBorder="1"/>
    <xf numFmtId="0" fontId="19" fillId="0" borderId="52" xfId="7" applyFont="1" applyBorder="1"/>
    <xf numFmtId="0" fontId="19" fillId="0" borderId="55" xfId="7" applyFont="1" applyBorder="1"/>
    <xf numFmtId="0" fontId="19" fillId="0" borderId="52" xfId="7" applyFont="1" applyBorder="1" applyAlignment="1">
      <alignment vertical="justify"/>
    </xf>
    <xf numFmtId="0" fontId="19" fillId="0" borderId="55" xfId="7" applyFont="1" applyBorder="1" applyAlignment="1">
      <alignment vertical="justify"/>
    </xf>
    <xf numFmtId="0" fontId="19" fillId="0" borderId="56" xfId="7" applyFont="1" applyBorder="1"/>
    <xf numFmtId="0" fontId="19" fillId="0" borderId="0" xfId="7" applyFont="1" applyAlignment="1">
      <alignment horizontal="left" indent="1"/>
    </xf>
    <xf numFmtId="0" fontId="19" fillId="0" borderId="15" xfId="7" applyFont="1" applyBorder="1"/>
    <xf numFmtId="0" fontId="19" fillId="0" borderId="16" xfId="7" applyFont="1" applyBorder="1"/>
    <xf numFmtId="0" fontId="19" fillId="0" borderId="27" xfId="7" applyFont="1" applyBorder="1"/>
    <xf numFmtId="0" fontId="16" fillId="0" borderId="16" xfId="7" applyFont="1" applyBorder="1"/>
    <xf numFmtId="0" fontId="16" fillId="0" borderId="21" xfId="7" applyFont="1" applyBorder="1" applyAlignment="1">
      <alignment horizontal="left"/>
    </xf>
    <xf numFmtId="0" fontId="16" fillId="0" borderId="0" xfId="7" applyFont="1" applyAlignment="1">
      <alignment horizontal="left"/>
    </xf>
    <xf numFmtId="43" fontId="16" fillId="0" borderId="7" xfId="1" applyFont="1" applyFill="1" applyBorder="1" applyAlignment="1" applyProtection="1">
      <alignment wrapText="1"/>
    </xf>
    <xf numFmtId="43" fontId="4" fillId="2" borderId="5" xfId="1" applyFont="1" applyFill="1" applyBorder="1" applyAlignment="1">
      <alignment horizontal="right"/>
    </xf>
    <xf numFmtId="4" fontId="36" fillId="0" borderId="0" xfId="7" applyNumberFormat="1" applyFont="1" applyAlignment="1">
      <alignment horizontal="center" wrapText="1"/>
    </xf>
    <xf numFmtId="4" fontId="36" fillId="0" borderId="36" xfId="7" applyNumberFormat="1" applyFont="1" applyBorder="1" applyAlignment="1">
      <alignment horizontal="center" wrapText="1"/>
    </xf>
    <xf numFmtId="0" fontId="42" fillId="0" borderId="16" xfId="7" applyFont="1" applyBorder="1"/>
    <xf numFmtId="0" fontId="57" fillId="0" borderId="0" xfId="7" applyFont="1"/>
    <xf numFmtId="2" fontId="45" fillId="0" borderId="0" xfId="7" applyNumberFormat="1" applyFont="1"/>
    <xf numFmtId="0" fontId="19" fillId="0" borderId="58" xfId="7" applyFont="1" applyBorder="1"/>
    <xf numFmtId="0" fontId="19" fillId="0" borderId="43" xfId="7" applyFont="1" applyBorder="1" applyAlignment="1">
      <alignment wrapText="1"/>
    </xf>
    <xf numFmtId="0" fontId="19" fillId="0" borderId="59" xfId="7" applyFont="1" applyBorder="1"/>
    <xf numFmtId="0" fontId="42" fillId="0" borderId="40" xfId="7" applyFont="1" applyBorder="1"/>
    <xf numFmtId="0" fontId="19" fillId="0" borderId="12" xfId="7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7" fontId="8" fillId="0" borderId="0" xfId="0" quotePrefix="1" applyNumberFormat="1" applyFont="1" applyAlignment="1">
      <alignment horizontal="center"/>
    </xf>
    <xf numFmtId="0" fontId="17" fillId="0" borderId="13" xfId="2" applyFont="1" applyBorder="1" applyAlignment="1">
      <alignment horizontal="center" vertical="top" wrapText="1"/>
    </xf>
    <xf numFmtId="0" fontId="17" fillId="0" borderId="0" xfId="2" applyFont="1" applyAlignment="1">
      <alignment horizontal="center" vertical="top" wrapText="1"/>
    </xf>
    <xf numFmtId="0" fontId="17" fillId="0" borderId="14" xfId="2" applyFont="1" applyBorder="1" applyAlignment="1">
      <alignment horizontal="center" vertical="top" wrapText="1"/>
    </xf>
    <xf numFmtId="0" fontId="16" fillId="0" borderId="17" xfId="2" applyFont="1" applyBorder="1" applyAlignment="1">
      <alignment horizontal="left" vertical="top" wrapText="1"/>
    </xf>
    <xf numFmtId="0" fontId="16" fillId="0" borderId="18" xfId="2" applyFont="1" applyBorder="1" applyAlignment="1">
      <alignment horizontal="left" vertical="top" wrapText="1"/>
    </xf>
    <xf numFmtId="0" fontId="16" fillId="0" borderId="19" xfId="2" applyFont="1" applyBorder="1" applyAlignment="1">
      <alignment horizontal="left" vertical="top" wrapText="1"/>
    </xf>
    <xf numFmtId="0" fontId="26" fillId="0" borderId="12" xfId="2" applyFont="1" applyBorder="1" applyAlignment="1">
      <alignment horizontal="center" vertical="center" wrapText="1"/>
    </xf>
    <xf numFmtId="0" fontId="26" fillId="0" borderId="10" xfId="2" applyFont="1" applyBorder="1" applyAlignment="1">
      <alignment horizontal="center" vertical="center" wrapText="1"/>
    </xf>
    <xf numFmtId="0" fontId="26" fillId="0" borderId="28" xfId="2" applyFont="1" applyBorder="1" applyAlignment="1">
      <alignment horizontal="center" vertical="center" wrapText="1"/>
    </xf>
    <xf numFmtId="0" fontId="26" fillId="0" borderId="15" xfId="2" applyFont="1" applyBorder="1" applyAlignment="1">
      <alignment horizontal="center" vertical="center" wrapText="1"/>
    </xf>
    <xf numFmtId="0" fontId="26" fillId="0" borderId="16" xfId="2" applyFont="1" applyBorder="1" applyAlignment="1">
      <alignment horizontal="center" vertical="center" wrapText="1"/>
    </xf>
    <xf numFmtId="0" fontId="26" fillId="0" borderId="29" xfId="2" applyFont="1" applyBorder="1" applyAlignment="1">
      <alignment horizontal="center" vertical="center" wrapText="1"/>
    </xf>
    <xf numFmtId="0" fontId="27" fillId="0" borderId="9" xfId="3" applyFont="1" applyBorder="1" applyAlignment="1" applyProtection="1">
      <alignment wrapText="1"/>
    </xf>
    <xf numFmtId="0" fontId="27" fillId="0" borderId="10" xfId="2" applyFont="1" applyBorder="1" applyAlignment="1">
      <alignment wrapText="1"/>
    </xf>
    <xf numFmtId="0" fontId="27" fillId="0" borderId="11" xfId="2" applyFont="1" applyBorder="1" applyAlignment="1">
      <alignment wrapText="1"/>
    </xf>
    <xf numFmtId="0" fontId="27" fillId="0" borderId="30" xfId="2" applyFont="1" applyBorder="1" applyAlignment="1">
      <alignment wrapText="1"/>
    </xf>
    <xf numFmtId="0" fontId="27" fillId="0" borderId="16" xfId="2" applyFont="1" applyBorder="1" applyAlignment="1">
      <alignment wrapText="1"/>
    </xf>
    <xf numFmtId="0" fontId="27" fillId="0" borderId="27" xfId="2" applyFont="1" applyBorder="1" applyAlignment="1">
      <alignment wrapText="1"/>
    </xf>
    <xf numFmtId="0" fontId="26" fillId="0" borderId="20" xfId="2" applyFont="1" applyBorder="1" applyAlignment="1">
      <alignment horizontal="center" vertical="center" wrapText="1"/>
    </xf>
    <xf numFmtId="0" fontId="26" fillId="0" borderId="21" xfId="2" applyFont="1" applyBorder="1" applyAlignment="1">
      <alignment horizontal="center" vertical="center" wrapText="1"/>
    </xf>
    <xf numFmtId="0" fontId="26" fillId="0" borderId="31" xfId="2" applyFont="1" applyBorder="1" applyAlignment="1">
      <alignment horizontal="center" vertical="center" wrapText="1"/>
    </xf>
    <xf numFmtId="0" fontId="28" fillId="0" borderId="32" xfId="2" applyFont="1" applyBorder="1" applyAlignment="1">
      <alignment vertical="center" wrapText="1"/>
    </xf>
    <xf numFmtId="0" fontId="28" fillId="0" borderId="21" xfId="2" applyFont="1" applyBorder="1" applyAlignment="1">
      <alignment vertical="center" wrapText="1"/>
    </xf>
    <xf numFmtId="0" fontId="28" fillId="0" borderId="22" xfId="2" applyFont="1" applyBorder="1" applyAlignment="1">
      <alignment vertical="center" wrapText="1"/>
    </xf>
    <xf numFmtId="0" fontId="28" fillId="0" borderId="30" xfId="2" applyFont="1" applyBorder="1" applyAlignment="1">
      <alignment vertical="center" wrapText="1"/>
    </xf>
    <xf numFmtId="0" fontId="28" fillId="0" borderId="16" xfId="2" applyFont="1" applyBorder="1" applyAlignment="1">
      <alignment vertical="center" wrapText="1"/>
    </xf>
    <xf numFmtId="0" fontId="28" fillId="0" borderId="27" xfId="2" applyFont="1" applyBorder="1" applyAlignment="1">
      <alignment vertical="center" wrapText="1"/>
    </xf>
    <xf numFmtId="0" fontId="21" fillId="0" borderId="0" xfId="2" applyFont="1" applyAlignment="1">
      <alignment horizontal="right" vertical="center"/>
    </xf>
    <xf numFmtId="0" fontId="17" fillId="0" borderId="18" xfId="2" applyFont="1" applyBorder="1" applyAlignment="1">
      <alignment horizontal="center"/>
    </xf>
    <xf numFmtId="0" fontId="22" fillId="0" borderId="12" xfId="2" applyFont="1" applyBorder="1" applyAlignment="1">
      <alignment horizontal="center" vertical="center" wrapText="1"/>
    </xf>
    <xf numFmtId="0" fontId="22" fillId="0" borderId="10" xfId="2" applyFont="1" applyBorder="1" applyAlignment="1">
      <alignment horizontal="center" vertical="center" wrapText="1"/>
    </xf>
    <xf numFmtId="0" fontId="22" fillId="0" borderId="11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left" wrapText="1"/>
    </xf>
    <xf numFmtId="0" fontId="16" fillId="0" borderId="10" xfId="2" applyFont="1" applyBorder="1" applyAlignment="1">
      <alignment horizontal="left" wrapText="1"/>
    </xf>
    <xf numFmtId="0" fontId="16" fillId="0" borderId="11" xfId="2" applyFont="1" applyBorder="1" applyAlignment="1">
      <alignment horizontal="left" wrapText="1"/>
    </xf>
    <xf numFmtId="0" fontId="24" fillId="0" borderId="13" xfId="3" applyFont="1" applyBorder="1" applyAlignment="1" applyProtection="1">
      <alignment horizontal="center" wrapText="1"/>
    </xf>
    <xf numFmtId="0" fontId="25" fillId="0" borderId="0" xfId="2" applyFont="1" applyAlignment="1">
      <alignment horizontal="center" wrapText="1"/>
    </xf>
    <xf numFmtId="0" fontId="25" fillId="0" borderId="14" xfId="2" applyFont="1" applyBorder="1" applyAlignment="1">
      <alignment horizontal="center" wrapText="1"/>
    </xf>
    <xf numFmtId="0" fontId="16" fillId="0" borderId="15" xfId="2" applyFont="1" applyBorder="1" applyAlignment="1">
      <alignment horizontal="left" vertical="center" wrapText="1"/>
    </xf>
    <xf numFmtId="0" fontId="16" fillId="0" borderId="16" xfId="2" applyFont="1" applyBorder="1" applyAlignment="1">
      <alignment horizontal="left" vertical="center" wrapText="1"/>
    </xf>
    <xf numFmtId="0" fontId="16" fillId="0" borderId="27" xfId="2" applyFont="1" applyBorder="1" applyAlignment="1">
      <alignment horizontal="left" vertical="center" wrapText="1"/>
    </xf>
    <xf numFmtId="0" fontId="16" fillId="0" borderId="13" xfId="2" applyFont="1" applyBorder="1" applyAlignment="1">
      <alignment horizontal="center"/>
    </xf>
    <xf numFmtId="0" fontId="16" fillId="0" borderId="0" xfId="2" applyFont="1" applyAlignment="1">
      <alignment horizontal="center"/>
    </xf>
    <xf numFmtId="0" fontId="16" fillId="0" borderId="36" xfId="2" applyFont="1" applyBorder="1" applyAlignment="1">
      <alignment horizontal="center"/>
    </xf>
    <xf numFmtId="0" fontId="32" fillId="0" borderId="9" xfId="3" applyFont="1" applyBorder="1" applyAlignment="1" applyProtection="1">
      <alignment horizontal="left" vertical="center" wrapText="1"/>
    </xf>
    <xf numFmtId="0" fontId="32" fillId="0" borderId="10" xfId="3" applyFont="1" applyBorder="1" applyAlignment="1" applyProtection="1">
      <alignment horizontal="left" vertical="center" wrapText="1"/>
    </xf>
    <xf numFmtId="0" fontId="32" fillId="0" borderId="28" xfId="3" applyFont="1" applyBorder="1" applyAlignment="1" applyProtection="1">
      <alignment horizontal="left" vertical="center" wrapText="1"/>
    </xf>
    <xf numFmtId="0" fontId="32" fillId="0" borderId="23" xfId="3" applyFont="1" applyBorder="1" applyAlignment="1" applyProtection="1">
      <alignment horizontal="left" vertical="center" wrapText="1"/>
    </xf>
    <xf numFmtId="0" fontId="32" fillId="0" borderId="0" xfId="3" applyFont="1" applyBorder="1" applyAlignment="1" applyProtection="1">
      <alignment horizontal="left" vertical="center" wrapText="1"/>
    </xf>
    <xf numFmtId="0" fontId="32" fillId="0" borderId="36" xfId="3" applyFont="1" applyBorder="1" applyAlignment="1" applyProtection="1">
      <alignment horizontal="left" vertical="center" wrapText="1"/>
    </xf>
    <xf numFmtId="0" fontId="16" fillId="0" borderId="9" xfId="2" quotePrefix="1" applyFont="1" applyBorder="1" applyAlignment="1">
      <alignment horizontal="center" vertical="center" wrapText="1"/>
    </xf>
    <xf numFmtId="0" fontId="16" fillId="0" borderId="28" xfId="2" applyFont="1" applyBorder="1" applyAlignment="1">
      <alignment horizontal="center" vertical="center" wrapText="1"/>
    </xf>
    <xf numFmtId="43" fontId="33" fillId="0" borderId="9" xfId="2" applyNumberFormat="1" applyFont="1" applyBorder="1" applyAlignment="1">
      <alignment horizontal="center" vertical="center"/>
    </xf>
    <xf numFmtId="43" fontId="33" fillId="0" borderId="11" xfId="2" applyNumberFormat="1" applyFont="1" applyBorder="1" applyAlignment="1">
      <alignment horizontal="center" vertical="center"/>
    </xf>
    <xf numFmtId="43" fontId="33" fillId="0" borderId="23" xfId="2" applyNumberFormat="1" applyFont="1" applyBorder="1" applyAlignment="1">
      <alignment horizontal="center" vertical="center"/>
    </xf>
    <xf numFmtId="43" fontId="33" fillId="0" borderId="14" xfId="2" applyNumberFormat="1" applyFont="1" applyBorder="1" applyAlignment="1">
      <alignment horizontal="center" vertical="center"/>
    </xf>
    <xf numFmtId="0" fontId="16" fillId="0" borderId="23" xfId="2" applyFont="1" applyBorder="1" applyAlignment="1">
      <alignment horizontal="center"/>
    </xf>
    <xf numFmtId="0" fontId="16" fillId="0" borderId="23" xfId="2" quotePrefix="1" applyFont="1" applyBorder="1" applyAlignment="1">
      <alignment horizontal="center"/>
    </xf>
    <xf numFmtId="0" fontId="16" fillId="0" borderId="36" xfId="2" quotePrefix="1" applyFont="1" applyBorder="1" applyAlignment="1">
      <alignment horizontal="center"/>
    </xf>
    <xf numFmtId="0" fontId="26" fillId="0" borderId="17" xfId="2" applyFont="1" applyBorder="1" applyAlignment="1">
      <alignment horizontal="center" vertical="center" wrapText="1"/>
    </xf>
    <xf numFmtId="0" fontId="26" fillId="0" borderId="18" xfId="2" applyFont="1" applyBorder="1" applyAlignment="1">
      <alignment horizontal="center" vertical="center" wrapText="1"/>
    </xf>
    <xf numFmtId="0" fontId="26" fillId="0" borderId="33" xfId="2" applyFont="1" applyBorder="1" applyAlignment="1">
      <alignment horizontal="center" vertical="center" wrapText="1"/>
    </xf>
    <xf numFmtId="0" fontId="28" fillId="0" borderId="26" xfId="2" applyFont="1" applyBorder="1" applyAlignment="1">
      <alignment vertical="center" wrapText="1"/>
    </xf>
    <xf numFmtId="0" fontId="28" fillId="0" borderId="18" xfId="2" applyFont="1" applyBorder="1" applyAlignment="1">
      <alignment vertical="center" wrapText="1"/>
    </xf>
    <xf numFmtId="0" fontId="28" fillId="0" borderId="19" xfId="2" applyFont="1" applyBorder="1" applyAlignment="1">
      <alignment vertical="center" wrapText="1"/>
    </xf>
    <xf numFmtId="0" fontId="26" fillId="0" borderId="9" xfId="2" applyFont="1" applyBorder="1" applyAlignment="1">
      <alignment horizontal="center" vertical="center" wrapText="1"/>
    </xf>
    <xf numFmtId="0" fontId="26" fillId="0" borderId="10" xfId="2" applyFont="1" applyBorder="1" applyAlignment="1">
      <alignment wrapText="1"/>
    </xf>
    <xf numFmtId="0" fontId="26" fillId="0" borderId="28" xfId="2" applyFont="1" applyBorder="1" applyAlignment="1">
      <alignment wrapText="1"/>
    </xf>
    <xf numFmtId="0" fontId="26" fillId="0" borderId="26" xfId="2" applyFont="1" applyBorder="1" applyAlignment="1">
      <alignment wrapText="1"/>
    </xf>
    <xf numFmtId="0" fontId="26" fillId="0" borderId="18" xfId="2" applyFont="1" applyBorder="1" applyAlignment="1">
      <alignment wrapText="1"/>
    </xf>
    <xf numFmtId="0" fontId="26" fillId="0" borderId="33" xfId="2" applyFont="1" applyBorder="1" applyAlignment="1">
      <alignment wrapText="1"/>
    </xf>
    <xf numFmtId="0" fontId="29" fillId="0" borderId="9" xfId="2" applyFont="1" applyBorder="1" applyAlignment="1">
      <alignment horizontal="center" vertical="center" wrapText="1"/>
    </xf>
    <xf numFmtId="0" fontId="29" fillId="0" borderId="28" xfId="2" applyFont="1" applyBorder="1" applyAlignment="1">
      <alignment horizontal="center" vertical="center" wrapText="1"/>
    </xf>
    <xf numFmtId="0" fontId="29" fillId="0" borderId="26" xfId="2" applyFont="1" applyBorder="1" applyAlignment="1">
      <alignment horizontal="center" vertical="center" wrapText="1"/>
    </xf>
    <xf numFmtId="0" fontId="29" fillId="0" borderId="33" xfId="2" applyFont="1" applyBorder="1" applyAlignment="1">
      <alignment horizontal="center" vertical="center" wrapText="1"/>
    </xf>
    <xf numFmtId="0" fontId="29" fillId="0" borderId="34" xfId="2" applyFont="1" applyBorder="1" applyAlignment="1">
      <alignment horizontal="center" vertical="center" wrapText="1"/>
    </xf>
    <xf numFmtId="0" fontId="29" fillId="0" borderId="35" xfId="2" applyFont="1" applyBorder="1" applyAlignment="1">
      <alignment wrapText="1"/>
    </xf>
    <xf numFmtId="0" fontId="26" fillId="0" borderId="11" xfId="2" applyFont="1" applyBorder="1" applyAlignment="1">
      <alignment horizontal="center" vertical="center" wrapText="1"/>
    </xf>
    <xf numFmtId="0" fontId="26" fillId="0" borderId="26" xfId="2" applyFont="1" applyBorder="1" applyAlignment="1">
      <alignment horizontal="center" vertical="center" wrapText="1"/>
    </xf>
    <xf numFmtId="0" fontId="26" fillId="0" borderId="19" xfId="2" applyFont="1" applyBorder="1" applyAlignment="1">
      <alignment horizontal="center" vertical="center" wrapText="1"/>
    </xf>
    <xf numFmtId="0" fontId="34" fillId="0" borderId="23" xfId="2" applyFont="1" applyBorder="1" applyAlignment="1">
      <alignment horizontal="center"/>
    </xf>
    <xf numFmtId="0" fontId="34" fillId="0" borderId="0" xfId="2" applyFont="1" applyAlignment="1">
      <alignment horizontal="center"/>
    </xf>
    <xf numFmtId="0" fontId="34" fillId="0" borderId="36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14" xfId="2" applyFont="1" applyBorder="1" applyAlignment="1">
      <alignment horizontal="center"/>
    </xf>
    <xf numFmtId="0" fontId="10" fillId="0" borderId="23" xfId="2" applyFont="1" applyBorder="1" applyAlignment="1">
      <alignment horizontal="center"/>
    </xf>
    <xf numFmtId="0" fontId="10" fillId="0" borderId="14" xfId="2" applyFont="1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16" fillId="0" borderId="18" xfId="2" applyFont="1" applyBorder="1" applyAlignment="1">
      <alignment horizontal="center"/>
    </xf>
    <xf numFmtId="0" fontId="16" fillId="0" borderId="33" xfId="2" applyFont="1" applyBorder="1" applyAlignment="1">
      <alignment horizontal="center"/>
    </xf>
    <xf numFmtId="0" fontId="16" fillId="0" borderId="26" xfId="2" applyFont="1" applyBorder="1" applyAlignment="1">
      <alignment horizontal="right" wrapText="1"/>
    </xf>
    <xf numFmtId="0" fontId="16" fillId="0" borderId="18" xfId="2" applyFont="1" applyBorder="1" applyAlignment="1">
      <alignment horizontal="right" wrapText="1"/>
    </xf>
    <xf numFmtId="0" fontId="16" fillId="0" borderId="33" xfId="2" applyFont="1" applyBorder="1" applyAlignment="1">
      <alignment horizontal="right" wrapText="1"/>
    </xf>
    <xf numFmtId="0" fontId="16" fillId="0" borderId="26" xfId="2" quotePrefix="1" applyFont="1" applyBorder="1" applyAlignment="1">
      <alignment horizontal="center"/>
    </xf>
    <xf numFmtId="0" fontId="16" fillId="0" borderId="33" xfId="2" quotePrefix="1" applyFont="1" applyBorder="1" applyAlignment="1">
      <alignment horizontal="center"/>
    </xf>
    <xf numFmtId="43" fontId="33" fillId="0" borderId="26" xfId="5" applyFont="1" applyBorder="1" applyAlignment="1">
      <alignment horizontal="center"/>
    </xf>
    <xf numFmtId="43" fontId="33" fillId="0" borderId="19" xfId="5" applyFont="1" applyBorder="1" applyAlignment="1">
      <alignment horizontal="center"/>
    </xf>
    <xf numFmtId="0" fontId="17" fillId="0" borderId="38" xfId="2" applyFont="1" applyBorder="1" applyAlignment="1">
      <alignment vertical="center" wrapText="1"/>
    </xf>
    <xf numFmtId="0" fontId="16" fillId="0" borderId="39" xfId="2" applyFont="1" applyBorder="1" applyAlignment="1">
      <alignment vertical="center" wrapText="1"/>
    </xf>
    <xf numFmtId="0" fontId="16" fillId="0" borderId="0" xfId="2" applyFont="1" applyAlignment="1">
      <alignment horizontal="left" wrapText="1"/>
    </xf>
    <xf numFmtId="0" fontId="17" fillId="0" borderId="0" xfId="2" applyFont="1" applyAlignment="1">
      <alignment horizontal="left" wrapText="1"/>
    </xf>
    <xf numFmtId="0" fontId="17" fillId="0" borderId="14" xfId="2" applyFont="1" applyBorder="1" applyAlignment="1">
      <alignment horizontal="left" wrapText="1"/>
    </xf>
    <xf numFmtId="0" fontId="17" fillId="0" borderId="13" xfId="2" applyFont="1" applyBorder="1" applyAlignment="1">
      <alignment horizontal="left" vertical="center" wrapText="1"/>
    </xf>
    <xf numFmtId="0" fontId="17" fillId="0" borderId="23" xfId="2" applyFont="1" applyBorder="1" applyAlignment="1">
      <alignment horizontal="center"/>
    </xf>
    <xf numFmtId="0" fontId="17" fillId="0" borderId="0" xfId="2" applyFont="1" applyAlignment="1">
      <alignment horizontal="center"/>
    </xf>
    <xf numFmtId="0" fontId="16" fillId="0" borderId="13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 wrapText="1"/>
    </xf>
    <xf numFmtId="0" fontId="30" fillId="0" borderId="16" xfId="2" applyFont="1" applyBorder="1" applyAlignment="1">
      <alignment horizontal="left" vertical="center" wrapText="1"/>
    </xf>
    <xf numFmtId="0" fontId="30" fillId="0" borderId="27" xfId="2" applyFont="1" applyBorder="1" applyAlignment="1">
      <alignment horizontal="left" vertical="center" wrapText="1"/>
    </xf>
    <xf numFmtId="0" fontId="30" fillId="0" borderId="16" xfId="2" applyFont="1" applyBorder="1" applyAlignment="1">
      <alignment horizontal="center"/>
    </xf>
    <xf numFmtId="0" fontId="30" fillId="0" borderId="27" xfId="2" applyFont="1" applyBorder="1" applyAlignment="1">
      <alignment horizontal="center"/>
    </xf>
    <xf numFmtId="0" fontId="16" fillId="0" borderId="14" xfId="2" applyFont="1" applyBorder="1" applyAlignment="1">
      <alignment horizontal="center" vertical="center" wrapText="1"/>
    </xf>
    <xf numFmtId="0" fontId="16" fillId="0" borderId="0" xfId="2" applyFont="1" applyAlignment="1">
      <alignment horizontal="center" wrapText="1"/>
    </xf>
    <xf numFmtId="0" fontId="16" fillId="0" borderId="14" xfId="2" applyFont="1" applyBorder="1" applyAlignment="1">
      <alignment horizontal="center" wrapText="1"/>
    </xf>
    <xf numFmtId="0" fontId="16" fillId="0" borderId="13" xfId="2" applyFont="1" applyBorder="1" applyAlignment="1">
      <alignment horizontal="left" vertical="center" wrapText="1"/>
    </xf>
    <xf numFmtId="0" fontId="16" fillId="0" borderId="0" xfId="2" applyFont="1" applyAlignment="1">
      <alignment horizontal="left" vertical="center" wrapText="1"/>
    </xf>
    <xf numFmtId="0" fontId="16" fillId="0" borderId="14" xfId="2" applyFont="1" applyBorder="1" applyAlignment="1">
      <alignment horizontal="left" wrapText="1"/>
    </xf>
    <xf numFmtId="0" fontId="16" fillId="0" borderId="0" xfId="2" applyFont="1" applyAlignment="1">
      <alignment horizontal="left"/>
    </xf>
    <xf numFmtId="0" fontId="16" fillId="0" borderId="14" xfId="2" applyFont="1" applyBorder="1" applyAlignment="1">
      <alignment horizontal="left"/>
    </xf>
    <xf numFmtId="0" fontId="16" fillId="0" borderId="13" xfId="2" applyFont="1" applyBorder="1" applyAlignment="1">
      <alignment wrapText="1"/>
    </xf>
    <xf numFmtId="0" fontId="37" fillId="0" borderId="16" xfId="2" applyFont="1" applyBorder="1" applyAlignment="1">
      <alignment horizontal="left" vertical="top" wrapText="1"/>
    </xf>
    <xf numFmtId="0" fontId="37" fillId="0" borderId="27" xfId="2" applyFont="1" applyBorder="1" applyAlignment="1">
      <alignment horizontal="left" vertical="top" wrapText="1"/>
    </xf>
    <xf numFmtId="0" fontId="16" fillId="0" borderId="13" xfId="2" applyFont="1" applyBorder="1" applyAlignment="1">
      <alignment horizontal="left" wrapText="1"/>
    </xf>
    <xf numFmtId="0" fontId="38" fillId="0" borderId="16" xfId="2" applyFont="1" applyBorder="1" applyAlignment="1">
      <alignment horizontal="center"/>
    </xf>
    <xf numFmtId="0" fontId="38" fillId="0" borderId="27" xfId="2" applyFont="1" applyBorder="1" applyAlignment="1">
      <alignment horizontal="center"/>
    </xf>
    <xf numFmtId="0" fontId="16" fillId="0" borderId="42" xfId="2" applyFont="1" applyBorder="1" applyAlignment="1">
      <alignment horizontal="center" vertical="center"/>
    </xf>
    <xf numFmtId="0" fontId="16" fillId="0" borderId="48" xfId="2" applyFont="1" applyBorder="1" applyAlignment="1">
      <alignment horizontal="center" vertical="center"/>
    </xf>
    <xf numFmtId="0" fontId="16" fillId="0" borderId="23" xfId="2" quotePrefix="1" applyFont="1" applyBorder="1" applyAlignment="1">
      <alignment horizontal="left" wrapText="1"/>
    </xf>
    <xf numFmtId="0" fontId="16" fillId="0" borderId="0" xfId="2" quotePrefix="1" applyFont="1" applyAlignment="1">
      <alignment horizontal="left" wrapText="1"/>
    </xf>
    <xf numFmtId="0" fontId="16" fillId="0" borderId="14" xfId="2" quotePrefix="1" applyFont="1" applyBorder="1" applyAlignment="1">
      <alignment horizontal="left" wrapText="1"/>
    </xf>
    <xf numFmtId="0" fontId="17" fillId="0" borderId="42" xfId="2" applyFont="1" applyBorder="1" applyAlignment="1">
      <alignment horizontal="center"/>
    </xf>
    <xf numFmtId="0" fontId="17" fillId="0" borderId="43" xfId="2" applyFont="1" applyBorder="1" applyAlignment="1">
      <alignment horizontal="center"/>
    </xf>
    <xf numFmtId="0" fontId="17" fillId="0" borderId="44" xfId="2" applyFont="1" applyBorder="1" applyAlignment="1">
      <alignment horizontal="center"/>
    </xf>
    <xf numFmtId="0" fontId="17" fillId="0" borderId="45" xfId="2" applyFont="1" applyBorder="1" applyAlignment="1">
      <alignment horizontal="center"/>
    </xf>
    <xf numFmtId="0" fontId="16" fillId="0" borderId="38" xfId="2" applyFont="1" applyBorder="1" applyAlignment="1">
      <alignment horizontal="center" vertical="center"/>
    </xf>
    <xf numFmtId="0" fontId="16" fillId="0" borderId="47" xfId="2" applyFont="1" applyBorder="1" applyAlignment="1">
      <alignment horizontal="center" vertical="center"/>
    </xf>
    <xf numFmtId="165" fontId="16" fillId="0" borderId="23" xfId="2" applyNumberFormat="1" applyFont="1" applyBorder="1" applyAlignment="1">
      <alignment horizontal="center" vertical="center"/>
    </xf>
    <xf numFmtId="165" fontId="16" fillId="0" borderId="0" xfId="2" applyNumberFormat="1" applyFont="1" applyAlignment="1">
      <alignment horizontal="center" vertical="center"/>
    </xf>
    <xf numFmtId="165" fontId="16" fillId="0" borderId="26" xfId="2" applyNumberFormat="1" applyFont="1" applyBorder="1" applyAlignment="1">
      <alignment horizontal="center" vertical="center"/>
    </xf>
    <xf numFmtId="165" fontId="16" fillId="0" borderId="18" xfId="2" applyNumberFormat="1" applyFont="1" applyBorder="1" applyAlignment="1">
      <alignment horizontal="center" vertical="center"/>
    </xf>
    <xf numFmtId="0" fontId="16" fillId="0" borderId="23" xfId="2" applyFont="1" applyBorder="1" applyAlignment="1">
      <alignment horizontal="center" vertical="center" wrapText="1"/>
    </xf>
    <xf numFmtId="0" fontId="16" fillId="0" borderId="26" xfId="2" applyFont="1" applyBorder="1" applyAlignment="1">
      <alignment horizontal="center" vertical="center" wrapText="1"/>
    </xf>
    <xf numFmtId="0" fontId="16" fillId="0" borderId="18" xfId="2" applyFont="1" applyBorder="1" applyAlignment="1">
      <alignment horizontal="center" vertical="center" wrapText="1"/>
    </xf>
    <xf numFmtId="0" fontId="16" fillId="0" borderId="19" xfId="2" applyFont="1" applyBorder="1" applyAlignment="1">
      <alignment horizontal="center" vertical="center" wrapText="1"/>
    </xf>
    <xf numFmtId="0" fontId="16" fillId="0" borderId="23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0" fontId="16" fillId="0" borderId="37" xfId="2" applyFont="1" applyBorder="1" applyAlignment="1">
      <alignment horizontal="center" vertical="center"/>
    </xf>
    <xf numFmtId="0" fontId="16" fillId="0" borderId="30" xfId="2" applyFont="1" applyBorder="1" applyAlignment="1">
      <alignment horizontal="center"/>
    </xf>
    <xf numFmtId="0" fontId="16" fillId="0" borderId="27" xfId="2" applyFont="1" applyBorder="1" applyAlignment="1">
      <alignment horizontal="center"/>
    </xf>
    <xf numFmtId="0" fontId="19" fillId="0" borderId="12" xfId="7" applyFont="1" applyBorder="1" applyAlignment="1">
      <alignment horizontal="left" vertical="justify" wrapText="1"/>
    </xf>
    <xf numFmtId="0" fontId="19" fillId="0" borderId="10" xfId="7" applyFont="1" applyBorder="1" applyAlignment="1">
      <alignment horizontal="left" vertical="justify" wrapText="1"/>
    </xf>
    <xf numFmtId="0" fontId="19" fillId="0" borderId="11" xfId="7" applyFont="1" applyBorder="1" applyAlignment="1">
      <alignment horizontal="left" vertical="justify" wrapText="1"/>
    </xf>
    <xf numFmtId="0" fontId="19" fillId="0" borderId="17" xfId="7" applyFont="1" applyBorder="1" applyAlignment="1">
      <alignment horizontal="left" vertical="justify" wrapText="1"/>
    </xf>
    <xf numFmtId="0" fontId="19" fillId="0" borderId="18" xfId="7" applyFont="1" applyBorder="1" applyAlignment="1">
      <alignment horizontal="left" vertical="justify" wrapText="1"/>
    </xf>
    <xf numFmtId="0" fontId="19" fillId="0" borderId="19" xfId="7" applyFont="1" applyBorder="1" applyAlignment="1">
      <alignment horizontal="left" vertical="justify" wrapText="1"/>
    </xf>
    <xf numFmtId="0" fontId="19" fillId="0" borderId="12" xfId="7" applyFont="1" applyBorder="1" applyAlignment="1">
      <alignment horizontal="center" vertical="center" wrapText="1"/>
    </xf>
    <xf numFmtId="0" fontId="19" fillId="0" borderId="10" xfId="7" applyFont="1" applyBorder="1" applyAlignment="1">
      <alignment wrapText="1"/>
    </xf>
    <xf numFmtId="0" fontId="19" fillId="0" borderId="11" xfId="7" applyFont="1" applyBorder="1" applyAlignment="1">
      <alignment wrapText="1"/>
    </xf>
    <xf numFmtId="0" fontId="19" fillId="0" borderId="13" xfId="7" applyFont="1" applyBorder="1" applyAlignment="1">
      <alignment wrapText="1"/>
    </xf>
    <xf numFmtId="0" fontId="19" fillId="0" borderId="0" xfId="7" applyFont="1" applyAlignment="1">
      <alignment wrapText="1"/>
    </xf>
    <xf numFmtId="0" fontId="19" fillId="0" borderId="14" xfId="7" applyFont="1" applyBorder="1" applyAlignment="1">
      <alignment wrapText="1"/>
    </xf>
    <xf numFmtId="0" fontId="19" fillId="0" borderId="17" xfId="7" applyFont="1" applyBorder="1" applyAlignment="1">
      <alignment wrapText="1"/>
    </xf>
    <xf numFmtId="0" fontId="19" fillId="0" borderId="18" xfId="7" applyFont="1" applyBorder="1" applyAlignment="1">
      <alignment wrapText="1"/>
    </xf>
    <xf numFmtId="0" fontId="19" fillId="0" borderId="19" xfId="7" applyFont="1" applyBorder="1" applyAlignment="1">
      <alignment wrapText="1"/>
    </xf>
    <xf numFmtId="0" fontId="19" fillId="0" borderId="13" xfId="7" applyFont="1" applyBorder="1" applyAlignment="1">
      <alignment vertical="justify" wrapText="1"/>
    </xf>
    <xf numFmtId="0" fontId="19" fillId="0" borderId="0" xfId="7" applyFont="1" applyAlignment="1">
      <alignment vertical="justify" wrapText="1"/>
    </xf>
    <xf numFmtId="0" fontId="19" fillId="0" borderId="14" xfId="7" applyFont="1" applyBorder="1" applyAlignment="1">
      <alignment vertical="justify" wrapText="1"/>
    </xf>
    <xf numFmtId="0" fontId="19" fillId="0" borderId="17" xfId="7" applyFont="1" applyBorder="1" applyAlignment="1">
      <alignment vertical="justify" wrapText="1"/>
    </xf>
    <xf numFmtId="0" fontId="19" fillId="0" borderId="18" xfId="7" applyFont="1" applyBorder="1" applyAlignment="1">
      <alignment vertical="justify" wrapText="1"/>
    </xf>
    <xf numFmtId="0" fontId="19" fillId="0" borderId="19" xfId="7" applyFont="1" applyBorder="1" applyAlignment="1">
      <alignment vertical="justify" wrapText="1"/>
    </xf>
    <xf numFmtId="0" fontId="19" fillId="0" borderId="43" xfId="7" applyFont="1" applyBorder="1" applyAlignment="1">
      <alignment wrapText="1"/>
    </xf>
    <xf numFmtId="0" fontId="19" fillId="0" borderId="44" xfId="7" applyFont="1" applyBorder="1" applyAlignment="1">
      <alignment wrapText="1"/>
    </xf>
    <xf numFmtId="0" fontId="19" fillId="0" borderId="45" xfId="7" applyFont="1" applyBorder="1" applyAlignment="1">
      <alignment vertical="justify" wrapText="1"/>
    </xf>
    <xf numFmtId="0" fontId="19" fillId="0" borderId="43" xfId="7" applyFont="1" applyBorder="1" applyAlignment="1">
      <alignment vertical="justify" wrapText="1"/>
    </xf>
    <xf numFmtId="0" fontId="19" fillId="0" borderId="10" xfId="7" applyFont="1" applyBorder="1" applyAlignment="1">
      <alignment horizontal="center" vertical="center" wrapText="1"/>
    </xf>
    <xf numFmtId="0" fontId="19" fillId="0" borderId="11" xfId="7" applyFont="1" applyBorder="1" applyAlignment="1">
      <alignment horizontal="center" vertical="center" wrapText="1"/>
    </xf>
    <xf numFmtId="0" fontId="19" fillId="0" borderId="17" xfId="7" applyFont="1" applyBorder="1" applyAlignment="1">
      <alignment horizontal="center" vertical="center" wrapText="1"/>
    </xf>
    <xf numFmtId="0" fontId="19" fillId="0" borderId="18" xfId="7" applyFont="1" applyBorder="1" applyAlignment="1">
      <alignment horizontal="center" vertical="center" wrapText="1"/>
    </xf>
    <xf numFmtId="0" fontId="19" fillId="0" borderId="19" xfId="7" applyFont="1" applyBorder="1" applyAlignment="1">
      <alignment horizontal="center" vertical="center" wrapText="1"/>
    </xf>
    <xf numFmtId="0" fontId="19" fillId="0" borderId="12" xfId="7" applyFont="1" applyBorder="1" applyAlignment="1">
      <alignment wrapText="1"/>
    </xf>
    <xf numFmtId="0" fontId="19" fillId="0" borderId="12" xfId="7" applyFont="1" applyBorder="1" applyAlignment="1">
      <alignment vertical="justify" wrapText="1"/>
    </xf>
    <xf numFmtId="0" fontId="19" fillId="0" borderId="10" xfId="7" applyFont="1" applyBorder="1" applyAlignment="1">
      <alignment vertical="justify" wrapText="1"/>
    </xf>
    <xf numFmtId="0" fontId="19" fillId="0" borderId="11" xfId="7" applyFont="1" applyBorder="1" applyAlignment="1">
      <alignment vertical="justify" wrapText="1"/>
    </xf>
    <xf numFmtId="0" fontId="19" fillId="0" borderId="20" xfId="7" applyFont="1" applyBorder="1" applyAlignment="1">
      <alignment horizontal="center" vertical="center" wrapText="1"/>
    </xf>
    <xf numFmtId="0" fontId="19" fillId="0" borderId="21" xfId="7" applyFont="1" applyBorder="1" applyAlignment="1">
      <alignment horizontal="center" vertical="center" wrapText="1"/>
    </xf>
    <xf numFmtId="0" fontId="19" fillId="0" borderId="31" xfId="7" applyFont="1" applyBorder="1" applyAlignment="1">
      <alignment horizontal="center" vertical="center" wrapText="1"/>
    </xf>
    <xf numFmtId="0" fontId="19" fillId="0" borderId="15" xfId="7" applyFont="1" applyBorder="1" applyAlignment="1">
      <alignment horizontal="center" vertical="center" wrapText="1"/>
    </xf>
    <xf numFmtId="0" fontId="19" fillId="0" borderId="16" xfId="7" applyFont="1" applyBorder="1" applyAlignment="1">
      <alignment horizontal="center" vertical="center" wrapText="1"/>
    </xf>
    <xf numFmtId="0" fontId="19" fillId="0" borderId="29" xfId="7" applyFont="1" applyBorder="1" applyAlignment="1">
      <alignment horizontal="center" vertical="center" wrapText="1"/>
    </xf>
    <xf numFmtId="0" fontId="16" fillId="0" borderId="57" xfId="7" applyFont="1" applyBorder="1" applyAlignment="1">
      <alignment horizontal="center" vertical="center" wrapText="1"/>
    </xf>
    <xf numFmtId="0" fontId="16" fillId="0" borderId="24" xfId="7" applyFont="1" applyBorder="1" applyAlignment="1">
      <alignment horizontal="center" vertical="center" wrapText="1"/>
    </xf>
    <xf numFmtId="0" fontId="16" fillId="0" borderId="25" xfId="7" applyFont="1" applyBorder="1" applyAlignment="1">
      <alignment horizontal="center" vertical="center" wrapText="1"/>
    </xf>
    <xf numFmtId="0" fontId="19" fillId="0" borderId="57" xfId="7" applyFont="1" applyBorder="1" applyAlignment="1">
      <alignment horizontal="center" vertical="center" wrapText="1"/>
    </xf>
    <xf numFmtId="0" fontId="19" fillId="0" borderId="24" xfId="7" applyFont="1" applyBorder="1" applyAlignment="1">
      <alignment horizontal="center" vertical="center" wrapText="1"/>
    </xf>
    <xf numFmtId="0" fontId="19" fillId="0" borderId="24" xfId="7" applyFont="1" applyBorder="1" applyAlignment="1">
      <alignment vertical="center" wrapText="1"/>
    </xf>
    <xf numFmtId="0" fontId="19" fillId="0" borderId="25" xfId="7" applyFont="1" applyBorder="1" applyAlignment="1">
      <alignment vertical="center" wrapText="1"/>
    </xf>
    <xf numFmtId="0" fontId="19" fillId="0" borderId="57" xfId="7" applyFont="1" applyBorder="1" applyAlignment="1">
      <alignment horizontal="center" vertical="center"/>
    </xf>
    <xf numFmtId="0" fontId="19" fillId="0" borderId="24" xfId="7" applyFont="1" applyBorder="1" applyAlignment="1">
      <alignment horizontal="center" vertical="center"/>
    </xf>
    <xf numFmtId="0" fontId="19" fillId="0" borderId="25" xfId="7" applyFont="1" applyBorder="1" applyAlignment="1">
      <alignment horizontal="center" vertical="center"/>
    </xf>
    <xf numFmtId="0" fontId="19" fillId="0" borderId="17" xfId="7" applyFont="1" applyBorder="1" applyAlignment="1">
      <alignment vertical="center" wrapText="1"/>
    </xf>
    <xf numFmtId="0" fontId="19" fillId="0" borderId="18" xfId="7" applyFont="1" applyBorder="1" applyAlignment="1">
      <alignment vertical="center" wrapText="1"/>
    </xf>
    <xf numFmtId="0" fontId="19" fillId="0" borderId="33" xfId="7" applyFont="1" applyBorder="1" applyAlignment="1">
      <alignment vertical="center" wrapText="1"/>
    </xf>
    <xf numFmtId="0" fontId="19" fillId="0" borderId="23" xfId="7" applyFont="1" applyBorder="1" applyAlignment="1">
      <alignment wrapText="1"/>
    </xf>
    <xf numFmtId="0" fontId="19" fillId="0" borderId="26" xfId="7" applyFont="1" applyBorder="1" applyAlignment="1">
      <alignment wrapText="1"/>
    </xf>
    <xf numFmtId="0" fontId="19" fillId="0" borderId="33" xfId="7" applyFont="1" applyBorder="1" applyAlignment="1">
      <alignment horizontal="center" vertical="center" wrapText="1"/>
    </xf>
    <xf numFmtId="0" fontId="19" fillId="0" borderId="32" xfId="7" applyFont="1" applyBorder="1" applyAlignment="1">
      <alignment horizontal="center" vertical="center" wrapText="1"/>
    </xf>
    <xf numFmtId="0" fontId="19" fillId="0" borderId="22" xfId="7" applyFont="1" applyBorder="1" applyAlignment="1">
      <alignment horizontal="center" vertical="center" wrapText="1"/>
    </xf>
    <xf numFmtId="0" fontId="19" fillId="0" borderId="26" xfId="7" applyFont="1" applyBorder="1" applyAlignment="1">
      <alignment horizontal="center" vertical="center" wrapText="1"/>
    </xf>
    <xf numFmtId="0" fontId="16" fillId="0" borderId="57" xfId="7" applyFont="1" applyBorder="1" applyAlignment="1">
      <alignment horizontal="center" wrapText="1"/>
    </xf>
    <xf numFmtId="0" fontId="16" fillId="0" borderId="24" xfId="7" applyFont="1" applyBorder="1" applyAlignment="1">
      <alignment horizontal="center" wrapText="1"/>
    </xf>
    <xf numFmtId="0" fontId="16" fillId="0" borderId="25" xfId="7" applyFont="1" applyBorder="1" applyAlignment="1">
      <alignment horizontal="center" wrapText="1"/>
    </xf>
    <xf numFmtId="0" fontId="19" fillId="0" borderId="13" xfId="7" applyFont="1" applyBorder="1" applyAlignment="1">
      <alignment horizontal="center" vertical="center" wrapText="1"/>
    </xf>
    <xf numFmtId="0" fontId="19" fillId="0" borderId="0" xfId="7" applyFont="1" applyAlignment="1">
      <alignment vertical="center" wrapText="1"/>
    </xf>
    <xf numFmtId="0" fontId="19" fillId="0" borderId="15" xfId="7" applyFont="1" applyBorder="1" applyAlignment="1">
      <alignment vertical="center" wrapText="1"/>
    </xf>
    <xf numFmtId="0" fontId="19" fillId="0" borderId="16" xfId="7" applyFont="1" applyBorder="1" applyAlignment="1">
      <alignment vertical="center" wrapText="1"/>
    </xf>
    <xf numFmtId="0" fontId="19" fillId="0" borderId="30" xfId="7" applyFont="1" applyBorder="1" applyAlignment="1">
      <alignment wrapText="1"/>
    </xf>
    <xf numFmtId="0" fontId="19" fillId="0" borderId="16" xfId="7" applyFont="1" applyBorder="1" applyAlignment="1">
      <alignment wrapText="1"/>
    </xf>
    <xf numFmtId="0" fontId="19" fillId="0" borderId="27" xfId="7" applyFont="1" applyBorder="1" applyAlignment="1">
      <alignment wrapText="1"/>
    </xf>
    <xf numFmtId="0" fontId="19" fillId="0" borderId="0" xfId="7" applyFont="1" applyAlignment="1">
      <alignment horizontal="center" vertical="center" wrapText="1"/>
    </xf>
    <xf numFmtId="0" fontId="19" fillId="0" borderId="36" xfId="7" applyFont="1" applyBorder="1" applyAlignment="1">
      <alignment horizontal="center" vertical="center" wrapText="1"/>
    </xf>
    <xf numFmtId="0" fontId="19" fillId="0" borderId="30" xfId="7" applyFont="1" applyBorder="1" applyAlignment="1">
      <alignment horizontal="center" vertical="center" wrapText="1"/>
    </xf>
    <xf numFmtId="0" fontId="19" fillId="0" borderId="27" xfId="7" applyFont="1" applyBorder="1" applyAlignment="1">
      <alignment horizontal="center" vertical="center" wrapText="1"/>
    </xf>
    <xf numFmtId="0" fontId="19" fillId="0" borderId="21" xfId="7" applyFont="1" applyBorder="1" applyAlignment="1">
      <alignment vertical="center" wrapText="1"/>
    </xf>
    <xf numFmtId="0" fontId="19" fillId="0" borderId="31" xfId="7" applyFont="1" applyBorder="1" applyAlignment="1">
      <alignment vertical="center" wrapText="1"/>
    </xf>
    <xf numFmtId="0" fontId="19" fillId="0" borderId="29" xfId="7" applyFont="1" applyBorder="1" applyAlignment="1">
      <alignment vertical="center" wrapText="1"/>
    </xf>
    <xf numFmtId="0" fontId="42" fillId="0" borderId="32" xfId="7" applyFont="1" applyBorder="1" applyAlignment="1">
      <alignment horizontal="center" wrapText="1"/>
    </xf>
    <xf numFmtId="0" fontId="42" fillId="0" borderId="21" xfId="7" applyFont="1" applyBorder="1" applyAlignment="1">
      <alignment horizontal="center" wrapText="1"/>
    </xf>
    <xf numFmtId="0" fontId="42" fillId="0" borderId="22" xfId="7" applyFont="1" applyBorder="1" applyAlignment="1">
      <alignment horizontal="center" wrapText="1"/>
    </xf>
    <xf numFmtId="0" fontId="42" fillId="0" borderId="30" xfId="7" applyFont="1" applyBorder="1" applyAlignment="1">
      <alignment horizontal="center" wrapText="1"/>
    </xf>
    <xf numFmtId="0" fontId="42" fillId="0" borderId="16" xfId="7" applyFont="1" applyBorder="1" applyAlignment="1">
      <alignment horizontal="center" wrapText="1"/>
    </xf>
    <xf numFmtId="0" fontId="42" fillId="0" borderId="27" xfId="7" applyFont="1" applyBorder="1" applyAlignment="1">
      <alignment horizontal="center" wrapText="1"/>
    </xf>
    <xf numFmtId="0" fontId="56" fillId="0" borderId="32" xfId="7" applyFont="1" applyBorder="1" applyAlignment="1">
      <alignment horizontal="center"/>
    </xf>
    <xf numFmtId="0" fontId="56" fillId="0" borderId="21" xfId="7" applyFont="1" applyBorder="1" applyAlignment="1">
      <alignment horizontal="center"/>
    </xf>
    <xf numFmtId="0" fontId="56" fillId="0" borderId="22" xfId="7" applyFont="1" applyBorder="1" applyAlignment="1">
      <alignment horizontal="center"/>
    </xf>
    <xf numFmtId="0" fontId="56" fillId="0" borderId="30" xfId="7" applyFont="1" applyBorder="1" applyAlignment="1">
      <alignment horizontal="center"/>
    </xf>
    <xf numFmtId="0" fontId="56" fillId="0" borderId="16" xfId="7" applyFont="1" applyBorder="1" applyAlignment="1">
      <alignment horizontal="center"/>
    </xf>
    <xf numFmtId="0" fontId="56" fillId="0" borderId="27" xfId="7" applyFont="1" applyBorder="1" applyAlignment="1">
      <alignment horizontal="center"/>
    </xf>
    <xf numFmtId="0" fontId="17" fillId="0" borderId="13" xfId="7" applyFont="1" applyBorder="1" applyAlignment="1">
      <alignment horizontal="center" wrapText="1"/>
    </xf>
    <xf numFmtId="0" fontId="32" fillId="0" borderId="0" xfId="7" applyFont="1" applyAlignment="1">
      <alignment horizontal="center"/>
    </xf>
    <xf numFmtId="0" fontId="32" fillId="0" borderId="36" xfId="7" applyFont="1" applyBorder="1" applyAlignment="1">
      <alignment horizontal="center"/>
    </xf>
    <xf numFmtId="166" fontId="55" fillId="0" borderId="26" xfId="7" applyNumberFormat="1" applyFont="1" applyBorder="1" applyAlignment="1">
      <alignment horizontal="center" wrapText="1"/>
    </xf>
    <xf numFmtId="166" fontId="55" fillId="0" borderId="18" xfId="7" applyNumberFormat="1" applyFont="1" applyBorder="1" applyAlignment="1">
      <alignment horizontal="center" wrapText="1"/>
    </xf>
    <xf numFmtId="166" fontId="55" fillId="0" borderId="19" xfId="7" applyNumberFormat="1" applyFont="1" applyBorder="1" applyAlignment="1">
      <alignment horizontal="center" wrapText="1"/>
    </xf>
    <xf numFmtId="0" fontId="42" fillId="0" borderId="10" xfId="7" applyFont="1" applyBorder="1" applyAlignment="1">
      <alignment horizontal="left" vertical="center"/>
    </xf>
    <xf numFmtId="0" fontId="42" fillId="0" borderId="0" xfId="7" applyFont="1" applyAlignment="1">
      <alignment horizontal="left" vertical="center"/>
    </xf>
    <xf numFmtId="0" fontId="42" fillId="0" borderId="14" xfId="7" applyFont="1" applyBorder="1" applyAlignment="1">
      <alignment horizontal="left" vertical="center"/>
    </xf>
    <xf numFmtId="0" fontId="19" fillId="0" borderId="0" xfId="7" applyFont="1" applyAlignment="1">
      <alignment horizontal="center" wrapText="1"/>
    </xf>
    <xf numFmtId="0" fontId="18" fillId="0" borderId="0" xfId="7" applyFont="1" applyAlignment="1">
      <alignment horizontal="center"/>
    </xf>
    <xf numFmtId="0" fontId="19" fillId="0" borderId="18" xfId="7" applyFont="1" applyBorder="1" applyAlignment="1">
      <alignment horizontal="left"/>
    </xf>
    <xf numFmtId="0" fontId="42" fillId="0" borderId="39" xfId="7" applyFont="1" applyBorder="1" applyAlignment="1">
      <alignment horizontal="center" vertical="center" wrapText="1"/>
    </xf>
    <xf numFmtId="0" fontId="42" fillId="0" borderId="5" xfId="7" applyFont="1" applyBorder="1" applyAlignment="1">
      <alignment horizontal="center" vertical="center" wrapText="1"/>
    </xf>
    <xf numFmtId="0" fontId="42" fillId="0" borderId="5" xfId="7" applyFont="1" applyBorder="1" applyAlignment="1">
      <alignment horizontal="center" wrapText="1"/>
    </xf>
    <xf numFmtId="0" fontId="42" fillId="0" borderId="5" xfId="7" applyFont="1" applyBorder="1" applyAlignment="1">
      <alignment horizontal="center"/>
    </xf>
    <xf numFmtId="0" fontId="42" fillId="0" borderId="7" xfId="7" applyFont="1" applyBorder="1" applyAlignment="1">
      <alignment horizontal="center"/>
    </xf>
    <xf numFmtId="0" fontId="42" fillId="0" borderId="52" xfId="7" applyFont="1" applyBorder="1" applyAlignment="1">
      <alignment vertical="justify" wrapText="1"/>
    </xf>
    <xf numFmtId="0" fontId="42" fillId="0" borderId="20" xfId="7" applyFont="1" applyBorder="1" applyAlignment="1">
      <alignment horizontal="center"/>
    </xf>
    <xf numFmtId="0" fontId="42" fillId="0" borderId="21" xfId="7" applyFont="1" applyBorder="1" applyAlignment="1">
      <alignment horizontal="center"/>
    </xf>
    <xf numFmtId="0" fontId="42" fillId="0" borderId="22" xfId="7" applyFont="1" applyBorder="1" applyAlignment="1">
      <alignment horizontal="center"/>
    </xf>
    <xf numFmtId="0" fontId="42" fillId="0" borderId="13" xfId="7" applyFont="1" applyBorder="1" applyAlignment="1">
      <alignment horizontal="center"/>
    </xf>
    <xf numFmtId="0" fontId="42" fillId="0" borderId="0" xfId="7" applyFont="1" applyAlignment="1">
      <alignment horizontal="center"/>
    </xf>
    <xf numFmtId="0" fontId="42" fillId="0" borderId="14" xfId="7" applyFont="1" applyBorder="1" applyAlignment="1">
      <alignment horizontal="center"/>
    </xf>
    <xf numFmtId="0" fontId="42" fillId="0" borderId="15" xfId="7" applyFont="1" applyBorder="1" applyAlignment="1">
      <alignment horizontal="center"/>
    </xf>
    <xf numFmtId="0" fontId="42" fillId="0" borderId="16" xfId="7" applyFont="1" applyBorder="1" applyAlignment="1">
      <alignment horizontal="center"/>
    </xf>
    <xf numFmtId="0" fontId="42" fillId="0" borderId="27" xfId="7" applyFont="1" applyBorder="1" applyAlignment="1">
      <alignment horizontal="center"/>
    </xf>
    <xf numFmtId="0" fontId="42" fillId="0" borderId="12" xfId="7" applyFont="1" applyBorder="1" applyAlignment="1">
      <alignment horizontal="left"/>
    </xf>
    <xf numFmtId="0" fontId="42" fillId="0" borderId="10" xfId="7" applyFont="1" applyBorder="1" applyAlignment="1">
      <alignment horizontal="left"/>
    </xf>
    <xf numFmtId="0" fontId="42" fillId="0" borderId="11" xfId="7" applyFont="1" applyBorder="1" applyAlignment="1">
      <alignment horizontal="left"/>
    </xf>
    <xf numFmtId="49" fontId="42" fillId="0" borderId="0" xfId="7" applyNumberFormat="1" applyFont="1" applyAlignment="1">
      <alignment horizontal="center" vertical="center" wrapText="1"/>
    </xf>
    <xf numFmtId="4" fontId="45" fillId="0" borderId="0" xfId="7" applyNumberFormat="1" applyFont="1" applyAlignment="1">
      <alignment horizontal="center" wrapText="1"/>
    </xf>
    <xf numFmtId="0" fontId="45" fillId="0" borderId="0" xfId="7" applyFont="1" applyAlignment="1">
      <alignment horizontal="center" wrapText="1"/>
    </xf>
    <xf numFmtId="0" fontId="45" fillId="0" borderId="36" xfId="7" applyFont="1" applyBorder="1" applyAlignment="1">
      <alignment horizontal="center" wrapText="1"/>
    </xf>
    <xf numFmtId="0" fontId="42" fillId="0" borderId="20" xfId="7" applyFont="1" applyBorder="1" applyAlignment="1">
      <alignment horizontal="left" vertical="center" wrapText="1"/>
    </xf>
    <xf numFmtId="0" fontId="42" fillId="0" borderId="21" xfId="7" applyFont="1" applyBorder="1" applyAlignment="1">
      <alignment horizontal="left" vertical="center" wrapText="1"/>
    </xf>
    <xf numFmtId="0" fontId="42" fillId="0" borderId="31" xfId="7" applyFont="1" applyBorder="1" applyAlignment="1">
      <alignment horizontal="left" vertical="center" wrapText="1"/>
    </xf>
    <xf numFmtId="0" fontId="42" fillId="0" borderId="17" xfId="7" applyFont="1" applyBorder="1" applyAlignment="1">
      <alignment horizontal="left" vertical="center" wrapText="1"/>
    </xf>
    <xf numFmtId="0" fontId="42" fillId="0" borderId="18" xfId="7" applyFont="1" applyBorder="1" applyAlignment="1">
      <alignment horizontal="left" vertical="center" wrapText="1"/>
    </xf>
    <xf numFmtId="0" fontId="42" fillId="0" borderId="33" xfId="7" applyFont="1" applyBorder="1" applyAlignment="1">
      <alignment horizontal="left" vertical="center" wrapText="1"/>
    </xf>
    <xf numFmtId="0" fontId="42" fillId="0" borderId="20" xfId="7" applyFont="1" applyBorder="1" applyAlignment="1">
      <alignment horizontal="left" wrapText="1"/>
    </xf>
    <xf numFmtId="0" fontId="42" fillId="0" borderId="21" xfId="7" applyFont="1" applyBorder="1" applyAlignment="1">
      <alignment horizontal="left" wrapText="1"/>
    </xf>
    <xf numFmtId="0" fontId="42" fillId="0" borderId="0" xfId="7" applyFont="1" applyAlignment="1">
      <alignment horizontal="left" wrapText="1"/>
    </xf>
    <xf numFmtId="0" fontId="42" fillId="0" borderId="14" xfId="7" applyFont="1" applyBorder="1" applyAlignment="1">
      <alignment horizontal="left" wrapText="1"/>
    </xf>
    <xf numFmtId="0" fontId="42" fillId="0" borderId="17" xfId="7" applyFont="1" applyBorder="1" applyAlignment="1">
      <alignment horizontal="left" wrapText="1"/>
    </xf>
    <xf numFmtId="0" fontId="42" fillId="0" borderId="18" xfId="7" applyFont="1" applyBorder="1" applyAlignment="1">
      <alignment horizontal="left" wrapText="1"/>
    </xf>
    <xf numFmtId="0" fontId="42" fillId="0" borderId="19" xfId="7" applyFont="1" applyBorder="1" applyAlignment="1">
      <alignment horizontal="left" wrapText="1"/>
    </xf>
    <xf numFmtId="49" fontId="42" fillId="0" borderId="51" xfId="7" applyNumberFormat="1" applyFont="1" applyBorder="1" applyAlignment="1">
      <alignment horizontal="center" vertical="center" wrapText="1"/>
    </xf>
    <xf numFmtId="49" fontId="42" fillId="0" borderId="52" xfId="7" applyNumberFormat="1" applyFont="1" applyBorder="1" applyAlignment="1">
      <alignment horizontal="center" vertical="center" wrapText="1"/>
    </xf>
    <xf numFmtId="49" fontId="42" fillId="0" borderId="53" xfId="7" applyNumberFormat="1" applyFont="1" applyBorder="1" applyAlignment="1">
      <alignment horizontal="center" vertical="center" wrapText="1"/>
    </xf>
    <xf numFmtId="49" fontId="42" fillId="0" borderId="54" xfId="7" applyNumberFormat="1" applyFont="1" applyBorder="1" applyAlignment="1">
      <alignment horizontal="center" vertical="center" wrapText="1"/>
    </xf>
    <xf numFmtId="49" fontId="42" fillId="0" borderId="52" xfId="7" applyNumberFormat="1" applyFont="1" applyBorder="1" applyAlignment="1">
      <alignment horizontal="center"/>
    </xf>
    <xf numFmtId="49" fontId="42" fillId="0" borderId="53" xfId="7" applyNumberFormat="1" applyFont="1" applyBorder="1" applyAlignment="1">
      <alignment horizontal="center"/>
    </xf>
    <xf numFmtId="49" fontId="42" fillId="0" borderId="55" xfId="7" applyNumberFormat="1" applyFont="1" applyBorder="1" applyAlignment="1">
      <alignment horizontal="center" vertical="center" wrapText="1"/>
    </xf>
    <xf numFmtId="0" fontId="4" fillId="0" borderId="20" xfId="7" applyFont="1" applyBorder="1" applyAlignment="1">
      <alignment horizontal="left" vertical="top" wrapText="1"/>
    </xf>
    <xf numFmtId="0" fontId="4" fillId="0" borderId="21" xfId="7" applyFont="1" applyBorder="1" applyAlignment="1">
      <alignment horizontal="left" vertical="top" wrapText="1"/>
    </xf>
    <xf numFmtId="0" fontId="4" fillId="0" borderId="31" xfId="7" applyFont="1" applyBorder="1" applyAlignment="1">
      <alignment horizontal="left" vertical="top" wrapText="1"/>
    </xf>
    <xf numFmtId="0" fontId="4" fillId="0" borderId="13" xfId="7" applyFont="1" applyBorder="1" applyAlignment="1">
      <alignment horizontal="left" vertical="top" wrapText="1"/>
    </xf>
    <xf numFmtId="0" fontId="4" fillId="0" borderId="0" xfId="7" applyFont="1" applyAlignment="1">
      <alignment horizontal="left" vertical="top" wrapText="1"/>
    </xf>
    <xf numFmtId="0" fontId="4" fillId="0" borderId="36" xfId="7" applyFont="1" applyBorder="1" applyAlignment="1">
      <alignment horizontal="left" vertical="top" wrapText="1"/>
    </xf>
    <xf numFmtId="4" fontId="47" fillId="0" borderId="0" xfId="7" applyNumberFormat="1" applyFont="1" applyAlignment="1">
      <alignment horizontal="center"/>
    </xf>
    <xf numFmtId="4" fontId="47" fillId="0" borderId="36" xfId="7" applyNumberFormat="1" applyFont="1" applyBorder="1" applyAlignment="1">
      <alignment horizontal="center"/>
    </xf>
    <xf numFmtId="4" fontId="36" fillId="0" borderId="0" xfId="7" applyNumberFormat="1" applyFont="1" applyAlignment="1">
      <alignment horizontal="center" wrapText="1"/>
    </xf>
    <xf numFmtId="4" fontId="36" fillId="0" borderId="36" xfId="7" applyNumberFormat="1" applyFont="1" applyBorder="1" applyAlignment="1">
      <alignment horizontal="center" wrapText="1"/>
    </xf>
    <xf numFmtId="0" fontId="19" fillId="0" borderId="14" xfId="7" applyFont="1" applyBorder="1" applyAlignment="1">
      <alignment horizontal="center" wrapText="1"/>
    </xf>
    <xf numFmtId="4" fontId="44" fillId="0" borderId="32" xfId="7" applyNumberFormat="1" applyFont="1" applyBorder="1" applyAlignment="1">
      <alignment horizontal="center"/>
    </xf>
    <xf numFmtId="4" fontId="44" fillId="0" borderId="21" xfId="7" applyNumberFormat="1" applyFont="1" applyBorder="1" applyAlignment="1">
      <alignment horizontal="center"/>
    </xf>
    <xf numFmtId="4" fontId="44" fillId="0" borderId="22" xfId="7" applyNumberFormat="1" applyFont="1" applyBorder="1" applyAlignment="1">
      <alignment horizontal="center"/>
    </xf>
    <xf numFmtId="4" fontId="44" fillId="0" borderId="23" xfId="7" applyNumberFormat="1" applyFont="1" applyBorder="1" applyAlignment="1">
      <alignment horizontal="center"/>
    </xf>
    <xf numFmtId="4" fontId="44" fillId="0" borderId="0" xfId="7" applyNumberFormat="1" applyFont="1" applyAlignment="1">
      <alignment horizontal="center"/>
    </xf>
    <xf numFmtId="4" fontId="44" fillId="0" borderId="14" xfId="7" applyNumberFormat="1" applyFont="1" applyBorder="1" applyAlignment="1">
      <alignment horizontal="center"/>
    </xf>
    <xf numFmtId="0" fontId="42" fillId="0" borderId="9" xfId="7" applyFont="1" applyBorder="1" applyAlignment="1">
      <alignment horizontal="left"/>
    </xf>
    <xf numFmtId="0" fontId="40" fillId="0" borderId="0" xfId="7" applyFont="1" applyAlignment="1">
      <alignment horizontal="right" vertical="center" wrapText="1"/>
    </xf>
    <xf numFmtId="0" fontId="41" fillId="0" borderId="12" xfId="7" applyFont="1" applyBorder="1" applyAlignment="1">
      <alignment horizontal="center" wrapText="1"/>
    </xf>
    <xf numFmtId="0" fontId="41" fillId="0" borderId="10" xfId="7" applyFont="1" applyBorder="1" applyAlignment="1">
      <alignment horizontal="center" wrapText="1"/>
    </xf>
    <xf numFmtId="0" fontId="41" fillId="0" borderId="11" xfId="7" applyFont="1" applyBorder="1" applyAlignment="1">
      <alignment horizontal="center" wrapText="1"/>
    </xf>
    <xf numFmtId="0" fontId="41" fillId="0" borderId="13" xfId="7" applyFont="1" applyBorder="1" applyAlignment="1">
      <alignment horizontal="center" wrapText="1"/>
    </xf>
    <xf numFmtId="0" fontId="41" fillId="0" borderId="0" xfId="7" applyFont="1" applyAlignment="1">
      <alignment horizontal="center" wrapText="1"/>
    </xf>
    <xf numFmtId="0" fontId="41" fillId="0" borderId="14" xfId="7" applyFont="1" applyBorder="1" applyAlignment="1">
      <alignment horizontal="center" wrapText="1"/>
    </xf>
    <xf numFmtId="0" fontId="42" fillId="0" borderId="12" xfId="7" applyFont="1" applyBorder="1" applyAlignment="1">
      <alignment horizontal="left" vertical="center" wrapText="1"/>
    </xf>
    <xf numFmtId="0" fontId="42" fillId="0" borderId="10" xfId="7" applyFont="1" applyBorder="1" applyAlignment="1">
      <alignment horizontal="left" vertical="center" wrapText="1"/>
    </xf>
    <xf numFmtId="0" fontId="42" fillId="0" borderId="11" xfId="7" applyFont="1" applyBorder="1" applyAlignment="1">
      <alignment horizontal="left" vertical="center" wrapText="1"/>
    </xf>
    <xf numFmtId="0" fontId="19" fillId="0" borderId="13" xfId="7" applyFont="1" applyBorder="1" applyAlignment="1">
      <alignment horizontal="center" wrapText="1"/>
    </xf>
    <xf numFmtId="0" fontId="43" fillId="0" borderId="13" xfId="7" applyFont="1" applyBorder="1" applyAlignment="1">
      <alignment horizontal="center" vertical="center" wrapText="1"/>
    </xf>
    <xf numFmtId="0" fontId="44" fillId="0" borderId="0" xfId="7" applyFont="1" applyAlignment="1">
      <alignment vertical="center"/>
    </xf>
    <xf numFmtId="0" fontId="44" fillId="0" borderId="14" xfId="7" applyFont="1" applyBorder="1" applyAlignment="1">
      <alignment vertical="center"/>
    </xf>
    <xf numFmtId="0" fontId="44" fillId="0" borderId="17" xfId="7" applyFont="1" applyBorder="1" applyAlignment="1">
      <alignment vertical="center"/>
    </xf>
    <xf numFmtId="0" fontId="44" fillId="0" borderId="18" xfId="7" applyFont="1" applyBorder="1" applyAlignment="1">
      <alignment vertical="center"/>
    </xf>
    <xf numFmtId="0" fontId="44" fillId="0" borderId="19" xfId="7" applyFont="1" applyBorder="1" applyAlignment="1">
      <alignment vertical="center"/>
    </xf>
    <xf numFmtId="0" fontId="42" fillId="0" borderId="12" xfId="7" applyFont="1" applyBorder="1" applyAlignment="1">
      <alignment wrapText="1"/>
    </xf>
    <xf numFmtId="0" fontId="42" fillId="0" borderId="10" xfId="7" applyFont="1" applyBorder="1" applyAlignment="1">
      <alignment wrapText="1"/>
    </xf>
    <xf numFmtId="0" fontId="42" fillId="0" borderId="11" xfId="7" applyFont="1" applyBorder="1" applyAlignment="1">
      <alignment wrapText="1"/>
    </xf>
    <xf numFmtId="0" fontId="42" fillId="0" borderId="12" xfId="7" applyFont="1" applyBorder="1" applyAlignment="1">
      <alignment horizontal="left" wrapText="1"/>
    </xf>
    <xf numFmtId="0" fontId="42" fillId="0" borderId="10" xfId="7" applyFont="1" applyBorder="1" applyAlignment="1">
      <alignment horizontal="left" wrapText="1"/>
    </xf>
    <xf numFmtId="0" fontId="42" fillId="0" borderId="11" xfId="7" applyFont="1" applyBorder="1" applyAlignment="1">
      <alignment horizontal="left" wrapText="1"/>
    </xf>
    <xf numFmtId="0" fontId="42" fillId="0" borderId="17" xfId="7" applyFont="1" applyBorder="1" applyAlignment="1">
      <alignment horizontal="left" vertical="justify" wrapText="1"/>
    </xf>
    <xf numFmtId="0" fontId="42" fillId="0" borderId="18" xfId="7" applyFont="1" applyBorder="1" applyAlignment="1">
      <alignment horizontal="left" vertical="justify" wrapText="1"/>
    </xf>
    <xf numFmtId="0" fontId="42" fillId="0" borderId="19" xfId="7" applyFont="1" applyBorder="1" applyAlignment="1">
      <alignment horizontal="left" vertical="justify" wrapText="1"/>
    </xf>
    <xf numFmtId="0" fontId="42" fillId="0" borderId="12" xfId="7" applyFont="1" applyBorder="1" applyAlignment="1">
      <alignment vertical="center" wrapText="1"/>
    </xf>
    <xf numFmtId="0" fontId="42" fillId="0" borderId="10" xfId="7" applyFont="1" applyBorder="1" applyAlignment="1">
      <alignment vertical="center" wrapText="1"/>
    </xf>
    <xf numFmtId="0" fontId="42" fillId="0" borderId="28" xfId="7" applyFont="1" applyBorder="1" applyAlignment="1">
      <alignment vertical="center" wrapText="1"/>
    </xf>
    <xf numFmtId="0" fontId="42" fillId="0" borderId="13" xfId="7" applyFont="1" applyBorder="1" applyAlignment="1">
      <alignment vertical="center" wrapText="1"/>
    </xf>
    <xf numFmtId="0" fontId="42" fillId="0" borderId="0" xfId="7" applyFont="1" applyAlignment="1">
      <alignment vertical="center" wrapText="1"/>
    </xf>
    <xf numFmtId="0" fontId="42" fillId="0" borderId="36" xfId="7" applyFont="1" applyBorder="1" applyAlignment="1">
      <alignment vertical="center" wrapText="1"/>
    </xf>
    <xf numFmtId="0" fontId="42" fillId="0" borderId="17" xfId="7" applyFont="1" applyBorder="1" applyAlignment="1">
      <alignment vertical="center" wrapText="1"/>
    </xf>
    <xf numFmtId="0" fontId="42" fillId="0" borderId="18" xfId="7" applyFont="1" applyBorder="1" applyAlignment="1">
      <alignment vertical="center" wrapText="1"/>
    </xf>
    <xf numFmtId="0" fontId="42" fillId="0" borderId="33" xfId="7" applyFont="1" applyBorder="1" applyAlignment="1">
      <alignment vertical="center" wrapText="1"/>
    </xf>
    <xf numFmtId="0" fontId="19" fillId="0" borderId="9" xfId="7" applyFont="1" applyBorder="1" applyAlignment="1">
      <alignment horizontal="center" wrapText="1"/>
    </xf>
    <xf numFmtId="0" fontId="15" fillId="0" borderId="12" xfId="7" applyFont="1" applyBorder="1" applyAlignment="1">
      <alignment vertical="center" wrapText="1"/>
    </xf>
    <xf numFmtId="0" fontId="15" fillId="0" borderId="10" xfId="7" applyFont="1" applyBorder="1" applyAlignment="1">
      <alignment vertical="center" wrapText="1"/>
    </xf>
    <xf numFmtId="0" fontId="15" fillId="0" borderId="11" xfId="7" applyFont="1" applyBorder="1" applyAlignment="1">
      <alignment vertical="center" wrapText="1"/>
    </xf>
    <xf numFmtId="0" fontId="15" fillId="0" borderId="15" xfId="7" applyFont="1" applyBorder="1" applyAlignment="1">
      <alignment vertical="center" wrapText="1"/>
    </xf>
    <xf numFmtId="0" fontId="15" fillId="0" borderId="16" xfId="7" applyFont="1" applyBorder="1" applyAlignment="1">
      <alignment vertical="center" wrapText="1"/>
    </xf>
    <xf numFmtId="0" fontId="15" fillId="0" borderId="27" xfId="7" applyFont="1" applyBorder="1" applyAlignment="1">
      <alignment vertical="center" wrapText="1"/>
    </xf>
  </cellXfs>
  <cellStyles count="8">
    <cellStyle name="Comma" xfId="1" builtinId="3"/>
    <cellStyle name="Comma 2 4" xfId="6"/>
    <cellStyle name="Comma 3" xfId="5"/>
    <cellStyle name="Hyperlink" xfId="3" builtinId="8"/>
    <cellStyle name="Normal" xfId="0" builtinId="0"/>
    <cellStyle name="Normal 2" xfId="7"/>
    <cellStyle name="Normal 2 5" xfId="2"/>
    <cellStyle name="Normal 3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11206</xdr:rowOff>
    </xdr:from>
    <xdr:to>
      <xdr:col>1</xdr:col>
      <xdr:colOff>0</xdr:colOff>
      <xdr:row>11</xdr:row>
      <xdr:rowOff>56030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91CAAD-4810-49CA-A4D6-4363DC292F2E}"/>
            </a:ext>
          </a:extLst>
        </xdr:cNvPr>
        <xdr:cNvSpPr/>
      </xdr:nvSpPr>
      <xdr:spPr>
        <a:xfrm>
          <a:off x="0" y="3183031"/>
          <a:ext cx="371475" cy="368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A</a:t>
          </a:r>
        </a:p>
      </xdr:txBody>
    </xdr:sp>
    <xdr:clientData/>
  </xdr:twoCellAnchor>
  <xdr:twoCellAnchor>
    <xdr:from>
      <xdr:col>0</xdr:col>
      <xdr:colOff>11206</xdr:colOff>
      <xdr:row>17</xdr:row>
      <xdr:rowOff>22411</xdr:rowOff>
    </xdr:from>
    <xdr:to>
      <xdr:col>2</xdr:col>
      <xdr:colOff>11206</xdr:colOff>
      <xdr:row>18</xdr:row>
      <xdr:rowOff>78440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2DC288F-6F1C-49E8-95B9-F435C3BCFD89}"/>
            </a:ext>
          </a:extLst>
        </xdr:cNvPr>
        <xdr:cNvSpPr/>
      </xdr:nvSpPr>
      <xdr:spPr>
        <a:xfrm>
          <a:off x="11206" y="4689661"/>
          <a:ext cx="371475" cy="2560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</a:t>
          </a:r>
        </a:p>
      </xdr:txBody>
    </xdr:sp>
    <xdr:clientData/>
  </xdr:twoCellAnchor>
  <xdr:twoCellAnchor>
    <xdr:from>
      <xdr:col>9</xdr:col>
      <xdr:colOff>11206</xdr:colOff>
      <xdr:row>10</xdr:row>
      <xdr:rowOff>11205</xdr:rowOff>
    </xdr:from>
    <xdr:to>
      <xdr:col>9</xdr:col>
      <xdr:colOff>381000</xdr:colOff>
      <xdr:row>11</xdr:row>
      <xdr:rowOff>56029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24F94BA-EA00-4D02-9C4A-EC501AA9A4F7}"/>
            </a:ext>
          </a:extLst>
        </xdr:cNvPr>
        <xdr:cNvSpPr/>
      </xdr:nvSpPr>
      <xdr:spPr>
        <a:xfrm>
          <a:off x="5278531" y="3183030"/>
          <a:ext cx="369794" cy="368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C</a:t>
          </a:r>
        </a:p>
      </xdr:txBody>
    </xdr:sp>
    <xdr:clientData/>
  </xdr:twoCellAnchor>
  <xdr:twoCellAnchor>
    <xdr:from>
      <xdr:col>9</xdr:col>
      <xdr:colOff>22413</xdr:colOff>
      <xdr:row>17</xdr:row>
      <xdr:rowOff>11205</xdr:rowOff>
    </xdr:from>
    <xdr:to>
      <xdr:col>9</xdr:col>
      <xdr:colOff>392207</xdr:colOff>
      <xdr:row>18</xdr:row>
      <xdr:rowOff>56028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E16FB1-CE8C-405C-9868-04107ACD2FAD}"/>
            </a:ext>
          </a:extLst>
        </xdr:cNvPr>
        <xdr:cNvSpPr/>
      </xdr:nvSpPr>
      <xdr:spPr>
        <a:xfrm>
          <a:off x="5289738" y="4678455"/>
          <a:ext cx="369794" cy="2448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39</xdr:row>
      <xdr:rowOff>0</xdr:rowOff>
    </xdr:from>
    <xdr:to>
      <xdr:col>8</xdr:col>
      <xdr:colOff>561975</xdr:colOff>
      <xdr:row>41</xdr:row>
      <xdr:rowOff>9525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5511BDA-F517-4E0D-9007-C7BCB8531775}"/>
            </a:ext>
          </a:extLst>
        </xdr:cNvPr>
        <xdr:cNvSpPr>
          <a:spLocks noChangeShapeType="1"/>
        </xdr:cNvSpPr>
      </xdr:nvSpPr>
      <xdr:spPr bwMode="auto">
        <a:xfrm>
          <a:off x="4943475" y="797242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41</xdr:row>
      <xdr:rowOff>0</xdr:rowOff>
    </xdr:from>
    <xdr:to>
      <xdr:col>8</xdr:col>
      <xdr:colOff>552450</xdr:colOff>
      <xdr:row>41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12773DE7-55AE-47AD-B6E5-A7299E71CE92}"/>
            </a:ext>
          </a:extLst>
        </xdr:cNvPr>
        <xdr:cNvSpPr>
          <a:spLocks noChangeShapeType="1"/>
        </xdr:cNvSpPr>
      </xdr:nvSpPr>
      <xdr:spPr bwMode="auto">
        <a:xfrm>
          <a:off x="4381500" y="8353425"/>
          <a:ext cx="552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66675</xdr:colOff>
      <xdr:row>47</xdr:row>
      <xdr:rowOff>0</xdr:rowOff>
    </xdr:from>
    <xdr:ext cx="2726045" cy="25603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4CCBA18-BB74-4D12-9762-2D248E063669}"/>
            </a:ext>
          </a:extLst>
        </xdr:cNvPr>
        <xdr:cNvSpPr txBox="1"/>
      </xdr:nvSpPr>
      <xdr:spPr>
        <a:xfrm>
          <a:off x="1285875" y="9496425"/>
          <a:ext cx="2726045" cy="256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PH" sz="1200" b="1"/>
            <a:t>GUDELIA</a:t>
          </a:r>
          <a:r>
            <a:rPr lang="en-PH" sz="1200" b="1" baseline="0"/>
            <a:t>  M. TE, MDA</a:t>
          </a:r>
          <a:endParaRPr lang="en-PH" sz="1200" b="1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AYROLL%20ILOCOS%20NORTE%202022\Users\eLviN\ndpdropoff\HRH\TARLAC%20CITY\CITY-Masterlist-of-HR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AYROLL%20ILOCOS%20NORTE%202022\Users\Personnel\Google%20Drive\BENIFITS\HP2019\Users\veriton\Desktop\FILES%20FR.%20DESKTOP\Benifits%202016\Hazard%20Pay\Jan.-July%202016%20Dif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Jun2017"/>
      <sheetName val="ETD"/>
    </sheetNames>
    <sheetDataSet>
      <sheetData sheetId="0" refreshError="1"/>
      <sheetData sheetId="1" refreshError="1">
        <row r="200">
          <cell r="E200" t="str">
            <v>Angelito</v>
          </cell>
          <cell r="F200" t="str">
            <v>Punsalan</v>
          </cell>
          <cell r="G200" t="str">
            <v>Jan. 2015</v>
          </cell>
        </row>
        <row r="201">
          <cell r="E201" t="str">
            <v>Hazen</v>
          </cell>
          <cell r="F201" t="str">
            <v>Salmos</v>
          </cell>
          <cell r="G201" t="str">
            <v>Jan. 2015</v>
          </cell>
        </row>
        <row r="202">
          <cell r="E202" t="str">
            <v>Sarah Jane</v>
          </cell>
          <cell r="F202" t="str">
            <v>Magat</v>
          </cell>
          <cell r="G202" t="str">
            <v>Jan. 2015</v>
          </cell>
        </row>
        <row r="203">
          <cell r="E203" t="str">
            <v>Maryan Gay</v>
          </cell>
          <cell r="F203" t="str">
            <v>Balaba</v>
          </cell>
          <cell r="G203" t="str">
            <v>Jan. 2015</v>
          </cell>
        </row>
        <row r="204">
          <cell r="E204" t="str">
            <v>Jennifer</v>
          </cell>
          <cell r="F204" t="str">
            <v>Borlongan</v>
          </cell>
          <cell r="G204" t="str">
            <v>oct.2015</v>
          </cell>
        </row>
        <row r="205">
          <cell r="E205" t="str">
            <v>Sir Bernar Louie</v>
          </cell>
          <cell r="F205" t="str">
            <v>Narciso</v>
          </cell>
          <cell r="G205" t="str">
            <v>Jan. 2015</v>
          </cell>
        </row>
        <row r="206">
          <cell r="E206" t="str">
            <v>Johanna Ray</v>
          </cell>
          <cell r="F206" t="str">
            <v>Lopez</v>
          </cell>
          <cell r="G206" t="str">
            <v>oct.2015</v>
          </cell>
        </row>
        <row r="207">
          <cell r="E207" t="str">
            <v>Melody</v>
          </cell>
          <cell r="F207" t="str">
            <v>Cunanan</v>
          </cell>
          <cell r="G207" t="str">
            <v>Jan. 2015</v>
          </cell>
        </row>
        <row r="208">
          <cell r="E208" t="str">
            <v>Manuel Jr.</v>
          </cell>
          <cell r="F208" t="str">
            <v>Pangan</v>
          </cell>
          <cell r="G208">
            <v>42248</v>
          </cell>
        </row>
        <row r="209">
          <cell r="E209" t="str">
            <v>Monica Kay</v>
          </cell>
          <cell r="F209" t="str">
            <v>Tolentino</v>
          </cell>
          <cell r="G209" t="str">
            <v>Jan. 2015</v>
          </cell>
        </row>
        <row r="210">
          <cell r="E210" t="str">
            <v>Jeffrey</v>
          </cell>
          <cell r="F210" t="str">
            <v>Vargas</v>
          </cell>
          <cell r="G210" t="str">
            <v>Jul. 2015</v>
          </cell>
        </row>
        <row r="211">
          <cell r="E211" t="str">
            <v>Cherry</v>
          </cell>
          <cell r="F211" t="str">
            <v>Nisco</v>
          </cell>
          <cell r="G211" t="str">
            <v>Jan. 2015</v>
          </cell>
        </row>
        <row r="212">
          <cell r="E212" t="str">
            <v>Angelica</v>
          </cell>
          <cell r="F212" t="str">
            <v>Tacadino</v>
          </cell>
          <cell r="G212" t="str">
            <v>Jan. 2015</v>
          </cell>
        </row>
        <row r="213">
          <cell r="E213" t="str">
            <v>Jennifer</v>
          </cell>
          <cell r="F213" t="str">
            <v>Samaniego</v>
          </cell>
          <cell r="G213" t="str">
            <v>Jan. 2015</v>
          </cell>
        </row>
        <row r="214">
          <cell r="E214" t="str">
            <v>Pamela Jane</v>
          </cell>
          <cell r="F214" t="str">
            <v>Zamora</v>
          </cell>
          <cell r="G214" t="str">
            <v>Jan. 2015</v>
          </cell>
        </row>
        <row r="215">
          <cell r="E215" t="str">
            <v>Reeza</v>
          </cell>
          <cell r="F215" t="str">
            <v>Sarmiento</v>
          </cell>
          <cell r="G215" t="str">
            <v>Jan. 2015</v>
          </cell>
        </row>
        <row r="216">
          <cell r="E216" t="str">
            <v>Elvin Ryan</v>
          </cell>
          <cell r="F216" t="str">
            <v>Batacan</v>
          </cell>
          <cell r="G216" t="str">
            <v>Jan. 2015</v>
          </cell>
        </row>
        <row r="217">
          <cell r="E217" t="str">
            <v>Jenny</v>
          </cell>
          <cell r="F217" t="str">
            <v>Susa</v>
          </cell>
          <cell r="G217" t="str">
            <v>Jan. 2015</v>
          </cell>
        </row>
        <row r="218">
          <cell r="E218" t="str">
            <v>Raisa</v>
          </cell>
          <cell r="F218" t="str">
            <v>Syreeta</v>
          </cell>
          <cell r="G218" t="str">
            <v>Jan. 2015</v>
          </cell>
        </row>
        <row r="219">
          <cell r="E219" t="str">
            <v>Rochelle Maelan</v>
          </cell>
          <cell r="F219" t="str">
            <v>Rivera</v>
          </cell>
          <cell r="G219">
            <v>42576</v>
          </cell>
        </row>
        <row r="220">
          <cell r="E220" t="str">
            <v>Gemma</v>
          </cell>
          <cell r="F220" t="str">
            <v>Bernabe</v>
          </cell>
          <cell r="G220">
            <v>42576</v>
          </cell>
        </row>
        <row r="221">
          <cell r="E221" t="str">
            <v>Raymund</v>
          </cell>
          <cell r="F221" t="str">
            <v>Capinding</v>
          </cell>
          <cell r="G221">
            <v>42576</v>
          </cell>
        </row>
        <row r="222">
          <cell r="E222" t="str">
            <v>Andrea Thea</v>
          </cell>
          <cell r="F222" t="str">
            <v>Orilla</v>
          </cell>
          <cell r="G222">
            <v>42576</v>
          </cell>
        </row>
        <row r="223">
          <cell r="E223" t="str">
            <v>Charles Kevin</v>
          </cell>
          <cell r="F223" t="str">
            <v>Comia</v>
          </cell>
          <cell r="G223">
            <v>42591</v>
          </cell>
        </row>
        <row r="224">
          <cell r="E224" t="str">
            <v>Joanna Zilpah</v>
          </cell>
          <cell r="F224" t="str">
            <v>Nicasio</v>
          </cell>
          <cell r="G224">
            <v>42576</v>
          </cell>
        </row>
        <row r="225">
          <cell r="E225" t="str">
            <v>Geralden</v>
          </cell>
          <cell r="F225" t="str">
            <v>Vinluan</v>
          </cell>
          <cell r="G225">
            <v>42576</v>
          </cell>
        </row>
        <row r="226">
          <cell r="E226" t="str">
            <v>Nicollete</v>
          </cell>
          <cell r="F226" t="str">
            <v>Santos</v>
          </cell>
          <cell r="G226">
            <v>42576</v>
          </cell>
        </row>
        <row r="227">
          <cell r="E227" t="str">
            <v>Aiza</v>
          </cell>
          <cell r="F227" t="str">
            <v>Sebastian</v>
          </cell>
          <cell r="G227">
            <v>42628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(2)"/>
      <sheetName val="ORS (3)"/>
      <sheetName val="ORS (2)"/>
      <sheetName val="ORS"/>
      <sheetName val="ALL"/>
    </sheetNames>
    <sheetDataSet>
      <sheetData sheetId="0" refreshError="1"/>
      <sheetData sheetId="1" refreshError="1"/>
      <sheetData sheetId="2" refreshError="1">
        <row r="14">
          <cell r="L14">
            <v>67643.95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24"/>
  <sheetViews>
    <sheetView zoomScale="90" zoomScaleNormal="90" zoomScaleSheetLayoutView="85" workbookViewId="0">
      <pane xSplit="3" ySplit="8" topLeftCell="D9" activePane="bottomRight" state="frozen"/>
      <selection activeCell="H2" sqref="H2"/>
      <selection pane="topRight" activeCell="H2" sqref="H2"/>
      <selection pane="bottomLeft" activeCell="H2" sqref="H2"/>
      <selection pane="bottomRight" activeCell="N10" sqref="N10"/>
    </sheetView>
  </sheetViews>
  <sheetFormatPr defaultColWidth="9.140625" defaultRowHeight="15.75" outlineLevelCol="1" x14ac:dyDescent="0.2"/>
  <cols>
    <col min="1" max="1" width="5.5703125" style="4" customWidth="1"/>
    <col min="2" max="2" width="14.42578125" style="4" hidden="1" customWidth="1"/>
    <col min="3" max="3" width="38.28515625" style="57" customWidth="1"/>
    <col min="4" max="4" width="7.5703125" style="4" customWidth="1"/>
    <col min="5" max="5" width="16.42578125" style="2" hidden="1" customWidth="1"/>
    <col min="6" max="6" width="12.28515625" style="2" hidden="1" customWidth="1"/>
    <col min="7" max="7" width="13.7109375" style="2" hidden="1" customWidth="1"/>
    <col min="8" max="8" width="15.28515625" style="2" customWidth="1"/>
    <col min="9" max="10" width="13.7109375" style="2" customWidth="1"/>
    <col min="11" max="11" width="12.42578125" style="2" customWidth="1"/>
    <col min="12" max="12" width="15.28515625" style="2" customWidth="1"/>
    <col min="13" max="13" width="15.42578125" style="2" customWidth="1"/>
    <col min="14" max="14" width="13" style="2" customWidth="1"/>
    <col min="15" max="15" width="12.28515625" style="2" customWidth="1"/>
    <col min="16" max="16" width="13.42578125" style="2" customWidth="1"/>
    <col min="17" max="17" width="11.28515625" style="2" hidden="1" customWidth="1" outlineLevel="1"/>
    <col min="18" max="18" width="16.140625" style="2" hidden="1" customWidth="1" outlineLevel="1"/>
    <col min="19" max="19" width="15.140625" style="2" hidden="1" customWidth="1" outlineLevel="1"/>
    <col min="20" max="20" width="12.7109375" style="2" hidden="1" customWidth="1" outlineLevel="1"/>
    <col min="21" max="21" width="14.85546875" style="2" hidden="1" customWidth="1" outlineLevel="1"/>
    <col min="22" max="22" width="12.42578125" style="2" hidden="1" customWidth="1" outlineLevel="1"/>
    <col min="23" max="23" width="11.28515625" style="2" hidden="1" customWidth="1" outlineLevel="1"/>
    <col min="24" max="24" width="12.140625" style="14" hidden="1" customWidth="1" outlineLevel="1"/>
    <col min="25" max="25" width="11.7109375" style="2" hidden="1" customWidth="1" outlineLevel="1"/>
    <col min="26" max="26" width="12.28515625" style="2" customWidth="1" collapsed="1"/>
    <col min="27" max="28" width="12.42578125" style="2" hidden="1" customWidth="1" outlineLevel="1"/>
    <col min="29" max="29" width="13.85546875" style="2" hidden="1" customWidth="1" outlineLevel="1"/>
    <col min="30" max="30" width="16.140625" style="2" hidden="1" customWidth="1" outlineLevel="1"/>
    <col min="31" max="31" width="12.5703125" style="2" hidden="1" customWidth="1" outlineLevel="1"/>
    <col min="32" max="32" width="15.42578125" style="2" hidden="1" customWidth="1" outlineLevel="1"/>
    <col min="33" max="33" width="11.28515625" style="2" hidden="1" customWidth="1" outlineLevel="1"/>
    <col min="34" max="34" width="12.42578125" style="2" hidden="1" customWidth="1" outlineLevel="1"/>
    <col min="35" max="35" width="21.28515625" style="2" hidden="1" customWidth="1" outlineLevel="1"/>
    <col min="36" max="36" width="12.140625" style="2" hidden="1" customWidth="1" outlineLevel="1"/>
    <col min="37" max="37" width="12.85546875" style="2" hidden="1" customWidth="1" outlineLevel="1"/>
    <col min="38" max="38" width="13.7109375" style="15" customWidth="1" collapsed="1"/>
    <col min="39" max="39" width="14.7109375" style="15" customWidth="1"/>
    <col min="40" max="40" width="38" style="15" customWidth="1"/>
    <col min="41" max="41" width="18.85546875" style="15" customWidth="1" outlineLevel="1"/>
    <col min="42" max="42" width="16.28515625" style="2" customWidth="1" outlineLevel="1"/>
    <col min="43" max="43" width="17.85546875" style="2" customWidth="1" outlineLevel="1"/>
    <col min="44" max="44" width="17.42578125" style="2" customWidth="1" outlineLevel="1"/>
    <col min="45" max="46" width="16.28515625" style="3" customWidth="1" outlineLevel="1"/>
    <col min="47" max="47" width="16.28515625" style="3" customWidth="1"/>
    <col min="48" max="48" width="11.42578125" style="4" customWidth="1"/>
    <col min="49" max="49" width="11.42578125" style="2" customWidth="1"/>
    <col min="50" max="50" width="16.28515625" style="4" customWidth="1"/>
    <col min="51" max="51" width="12.7109375" style="3" customWidth="1"/>
    <col min="52" max="52" width="11.42578125" style="4" customWidth="1"/>
    <col min="53" max="53" width="15.5703125" style="2" customWidth="1"/>
    <col min="54" max="54" width="17" style="2" customWidth="1"/>
    <col min="55" max="55" width="15.85546875" style="3" customWidth="1"/>
    <col min="56" max="56" width="19" style="2" customWidth="1"/>
    <col min="57" max="16384" width="9.140625" style="2"/>
  </cols>
  <sheetData>
    <row r="1" spans="1:58" ht="25.5" x14ac:dyDescent="0.35">
      <c r="A1" s="293" t="s">
        <v>0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3"/>
      <c r="AO1" s="1"/>
      <c r="AP1" s="1"/>
      <c r="AQ1" s="1"/>
    </row>
    <row r="2" spans="1:58" x14ac:dyDescent="0.25">
      <c r="A2" s="294" t="s">
        <v>1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5"/>
      <c r="AP2" s="5"/>
      <c r="AQ2" s="5"/>
    </row>
    <row r="3" spans="1:58" x14ac:dyDescent="0.2">
      <c r="A3" s="295" t="s">
        <v>2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  <c r="AC3" s="295"/>
      <c r="AD3" s="295"/>
      <c r="AE3" s="295"/>
      <c r="AF3" s="295"/>
      <c r="AG3" s="295"/>
      <c r="AH3" s="295"/>
      <c r="AI3" s="295"/>
      <c r="AJ3" s="295"/>
      <c r="AK3" s="295"/>
      <c r="AL3" s="295"/>
      <c r="AM3" s="295"/>
      <c r="AN3" s="295"/>
      <c r="AO3" s="6"/>
      <c r="AP3" s="6"/>
      <c r="AQ3" s="6"/>
    </row>
    <row r="4" spans="1:58" x14ac:dyDescent="0.25">
      <c r="A4" s="296" t="s">
        <v>201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  <c r="AI4" s="296"/>
      <c r="AJ4" s="296"/>
      <c r="AK4" s="296"/>
      <c r="AL4" s="296"/>
      <c r="AM4" s="296"/>
      <c r="AN4" s="296"/>
      <c r="AO4" s="7"/>
      <c r="AP4" s="7"/>
      <c r="AQ4" s="7"/>
    </row>
    <row r="5" spans="1:58" x14ac:dyDescent="0.2">
      <c r="A5" s="295" t="s">
        <v>3</v>
      </c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  <c r="AN5" s="295"/>
      <c r="AO5" s="6"/>
      <c r="AP5" s="6"/>
      <c r="AQ5" s="6"/>
    </row>
    <row r="6" spans="1:58" ht="16.5" x14ac:dyDescent="0.3">
      <c r="A6" s="8" t="s">
        <v>4</v>
      </c>
      <c r="B6" s="8"/>
      <c r="C6" s="9"/>
      <c r="D6" s="10"/>
      <c r="E6" s="10"/>
      <c r="F6" s="11"/>
      <c r="G6" s="10"/>
      <c r="H6" s="10"/>
      <c r="I6" s="10"/>
      <c r="J6" s="10"/>
      <c r="K6" s="10"/>
      <c r="L6" s="8"/>
      <c r="M6" s="10"/>
      <c r="N6" s="10"/>
      <c r="O6" s="10"/>
      <c r="P6" s="10"/>
      <c r="Q6" s="10"/>
      <c r="R6" s="10"/>
      <c r="S6" s="12"/>
      <c r="T6" s="13"/>
      <c r="U6" s="12"/>
      <c r="AO6" s="2"/>
    </row>
    <row r="7" spans="1:58" ht="16.5" thickBot="1" x14ac:dyDescent="0.3">
      <c r="A7" s="292" t="s">
        <v>199</v>
      </c>
      <c r="B7" s="292"/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2"/>
      <c r="U7" s="12"/>
      <c r="AO7" s="2"/>
    </row>
    <row r="8" spans="1:58" s="28" customFormat="1" ht="42" customHeight="1" x14ac:dyDescent="0.2">
      <c r="A8" s="16" t="s">
        <v>5</v>
      </c>
      <c r="B8" s="17" t="s">
        <v>6</v>
      </c>
      <c r="C8" s="18" t="s">
        <v>7</v>
      </c>
      <c r="D8" s="17" t="s">
        <v>8</v>
      </c>
      <c r="E8" s="19" t="s">
        <v>9</v>
      </c>
      <c r="F8" s="19" t="s">
        <v>10</v>
      </c>
      <c r="G8" s="19" t="s">
        <v>11</v>
      </c>
      <c r="H8" s="18" t="s">
        <v>12</v>
      </c>
      <c r="I8" s="18" t="s">
        <v>13</v>
      </c>
      <c r="J8" s="18" t="s">
        <v>14</v>
      </c>
      <c r="K8" s="18" t="s">
        <v>15</v>
      </c>
      <c r="L8" s="18" t="s">
        <v>16</v>
      </c>
      <c r="M8" s="18" t="s">
        <v>17</v>
      </c>
      <c r="N8" s="20" t="s">
        <v>18</v>
      </c>
      <c r="O8" s="20" t="s">
        <v>19</v>
      </c>
      <c r="P8" s="18" t="s">
        <v>20</v>
      </c>
      <c r="Q8" s="18" t="s">
        <v>21</v>
      </c>
      <c r="R8" s="18" t="s">
        <v>22</v>
      </c>
      <c r="S8" s="18" t="s">
        <v>23</v>
      </c>
      <c r="T8" s="18" t="s">
        <v>24</v>
      </c>
      <c r="U8" s="18" t="s">
        <v>25</v>
      </c>
      <c r="V8" s="18" t="s">
        <v>26</v>
      </c>
      <c r="W8" s="18" t="s">
        <v>27</v>
      </c>
      <c r="X8" s="18" t="s">
        <v>28</v>
      </c>
      <c r="Y8" s="18" t="s">
        <v>29</v>
      </c>
      <c r="Z8" s="21" t="s">
        <v>30</v>
      </c>
      <c r="AA8" s="18" t="s">
        <v>31</v>
      </c>
      <c r="AB8" s="18" t="s">
        <v>32</v>
      </c>
      <c r="AC8" s="18" t="s">
        <v>33</v>
      </c>
      <c r="AD8" s="21" t="s">
        <v>34</v>
      </c>
      <c r="AE8" s="21" t="s">
        <v>35</v>
      </c>
      <c r="AF8" s="21" t="s">
        <v>36</v>
      </c>
      <c r="AG8" s="21" t="s">
        <v>37</v>
      </c>
      <c r="AH8" s="21" t="s">
        <v>38</v>
      </c>
      <c r="AI8" s="21" t="s">
        <v>39</v>
      </c>
      <c r="AJ8" s="21" t="s">
        <v>40</v>
      </c>
      <c r="AK8" s="21" t="s">
        <v>41</v>
      </c>
      <c r="AL8" s="21" t="s">
        <v>42</v>
      </c>
      <c r="AM8" s="20" t="s">
        <v>43</v>
      </c>
      <c r="AN8" s="22" t="s">
        <v>44</v>
      </c>
      <c r="AO8" s="23" t="s">
        <v>45</v>
      </c>
      <c r="AP8" s="24" t="s">
        <v>46</v>
      </c>
      <c r="AQ8" s="24" t="s">
        <v>47</v>
      </c>
      <c r="AR8" s="25" t="s">
        <v>48</v>
      </c>
      <c r="AS8" s="24" t="s">
        <v>45</v>
      </c>
      <c r="AT8" s="24" t="s">
        <v>46</v>
      </c>
      <c r="AU8" s="26" t="s">
        <v>19</v>
      </c>
      <c r="AV8" s="27"/>
      <c r="AW8" s="27" t="s">
        <v>49</v>
      </c>
      <c r="AX8" s="28" t="s">
        <v>50</v>
      </c>
      <c r="AY8" s="27" t="s">
        <v>51</v>
      </c>
      <c r="AZ8" s="27" t="s">
        <v>52</v>
      </c>
      <c r="BA8" s="27" t="s">
        <v>53</v>
      </c>
      <c r="BB8" s="27" t="s">
        <v>54</v>
      </c>
      <c r="BC8" s="26" t="s">
        <v>55</v>
      </c>
      <c r="BD8" s="28" t="s">
        <v>56</v>
      </c>
    </row>
    <row r="9" spans="1:58" s="43" customFormat="1" ht="54.75" customHeight="1" x14ac:dyDescent="0.25">
      <c r="A9" s="29">
        <v>1</v>
      </c>
      <c r="B9" s="30"/>
      <c r="C9" s="31" t="s">
        <v>203</v>
      </c>
      <c r="D9" s="32">
        <v>16</v>
      </c>
      <c r="E9" s="33">
        <v>39672</v>
      </c>
      <c r="F9" s="33">
        <f>IF(H9&gt;0,100,0)</f>
        <v>100</v>
      </c>
      <c r="G9" s="33">
        <f>+ROUND(H9*12%,2)</f>
        <v>2596.71</v>
      </c>
      <c r="H9" s="34">
        <f>ROUND(IF(AX9&gt;22,0,IF(AX9=22,E9,IF(AX9&lt;22,E9*(AX9/AZ9),IF(OR(AX9=0,AX9=" ")=TRUE,0)))),2)</f>
        <v>21639.27</v>
      </c>
      <c r="I9" s="34">
        <f>ROUND(IF(AND(H9&gt;0,AX9=22)=TRUE,2000,IF(AND(H9&gt;0,AX9&lt;22,AX9&gt;0)=TRUE,2000*(AX9/AZ9),IF(AX9&lt;0,0,0))),2)</f>
        <v>1090.9100000000001</v>
      </c>
      <c r="J9" s="34">
        <f>IF(H9&gt;0,BC9-BB9,0)</f>
        <v>600</v>
      </c>
      <c r="K9" s="34"/>
      <c r="L9" s="262"/>
      <c r="M9" s="34">
        <f>ROUND(SUM(H9:L9),2)</f>
        <v>23330.18</v>
      </c>
      <c r="N9" s="34">
        <v>11518.3</v>
      </c>
      <c r="O9" s="262">
        <f>E9*0.04/2</f>
        <v>793.44</v>
      </c>
      <c r="P9" s="35">
        <f>ROUND($H9*9%,2)</f>
        <v>1947.53</v>
      </c>
      <c r="Q9" s="36"/>
      <c r="R9" s="36"/>
      <c r="S9" s="36"/>
      <c r="T9" s="36"/>
      <c r="U9" s="36"/>
      <c r="V9" s="36"/>
      <c r="W9" s="36"/>
      <c r="X9" s="36"/>
      <c r="Y9" s="36"/>
      <c r="Z9" s="35">
        <f>ROUND(IF(H9&gt;0,100,0),2)</f>
        <v>100</v>
      </c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5">
        <f>SUM(N9:AK9)</f>
        <v>14359.27</v>
      </c>
      <c r="AM9" s="37">
        <f>ROUND(M9-AL9,2)</f>
        <v>8970.91</v>
      </c>
      <c r="AN9" s="261" t="s">
        <v>204</v>
      </c>
      <c r="AO9" s="38"/>
      <c r="AP9" s="39"/>
      <c r="AQ9" s="40">
        <f>SUM(AO9:AP9)</f>
        <v>0</v>
      </c>
      <c r="AR9" s="41">
        <f>+AM9-AQ9</f>
        <v>8970.91</v>
      </c>
      <c r="AS9" s="41"/>
      <c r="AT9" s="41"/>
      <c r="AU9" s="41">
        <f>IF(E9=0,0,IF(E9&lt;=10000,137.5,IF(AND(E9&gt;10000,E9&lt;40000)=TRUE,E9*2.75%*50%,IF(E9&gt;=40000,550,0))))</f>
        <v>545.49</v>
      </c>
      <c r="AV9" s="42"/>
      <c r="AW9" s="42" t="str">
        <f>IF(AND($D9&gt;=1,$D9&lt;=19)=TRUE,"25%",IF($D9=20,"15%",IF($D9=21,"13%",IF($D9=22,"12%",IF($D9=23,"11%",IF(OR($D9=24,$D9=25)=TRUE,"10%",IF($D9=26,"9%",IF($D9=27,"8%",IF($D9=28,"7%",IF(OR($D9=29,$D9=30)=TRUE,"6%",IF($D9=31,"5%","0%")))))))))))</f>
        <v>25%</v>
      </c>
      <c r="AX9" s="42">
        <v>12</v>
      </c>
      <c r="AY9" s="41">
        <v>150</v>
      </c>
      <c r="AZ9" s="42">
        <v>22</v>
      </c>
      <c r="BA9" s="41">
        <v>50</v>
      </c>
      <c r="BB9" s="41">
        <f>IF(AX9&gt;0,(AZ9-AX9+BD9)*BA9,0)</f>
        <v>500</v>
      </c>
      <c r="BC9" s="41">
        <f>IF(AX9&gt;0,1100,0)</f>
        <v>1100</v>
      </c>
      <c r="BD9" s="42"/>
    </row>
    <row r="10" spans="1:58" s="43" customFormat="1" ht="27" customHeight="1" thickBot="1" x14ac:dyDescent="0.3">
      <c r="A10" s="44"/>
      <c r="B10" s="30"/>
      <c r="C10" s="45" t="s">
        <v>57</v>
      </c>
      <c r="D10" s="46"/>
      <c r="E10" s="47">
        <f>ROUND(SUM(E9),2)</f>
        <v>39672</v>
      </c>
      <c r="F10" s="47">
        <f t="shared" ref="F10:BD10" si="0">ROUND(SUM(F9),2)</f>
        <v>100</v>
      </c>
      <c r="G10" s="47">
        <f t="shared" si="0"/>
        <v>2596.71</v>
      </c>
      <c r="H10" s="47">
        <f t="shared" si="0"/>
        <v>21639.27</v>
      </c>
      <c r="I10" s="47">
        <f t="shared" si="0"/>
        <v>1090.9100000000001</v>
      </c>
      <c r="J10" s="47">
        <f t="shared" si="0"/>
        <v>600</v>
      </c>
      <c r="K10" s="47">
        <f t="shared" si="0"/>
        <v>0</v>
      </c>
      <c r="L10" s="47">
        <f t="shared" si="0"/>
        <v>0</v>
      </c>
      <c r="M10" s="47">
        <f t="shared" si="0"/>
        <v>23330.18</v>
      </c>
      <c r="N10" s="47">
        <f t="shared" si="0"/>
        <v>11518.3</v>
      </c>
      <c r="O10" s="47">
        <f t="shared" si="0"/>
        <v>793.44</v>
      </c>
      <c r="P10" s="47">
        <f t="shared" si="0"/>
        <v>1947.53</v>
      </c>
      <c r="Q10" s="47">
        <f t="shared" si="0"/>
        <v>0</v>
      </c>
      <c r="R10" s="47">
        <f t="shared" si="0"/>
        <v>0</v>
      </c>
      <c r="S10" s="47">
        <f t="shared" si="0"/>
        <v>0</v>
      </c>
      <c r="T10" s="47">
        <f t="shared" si="0"/>
        <v>0</v>
      </c>
      <c r="U10" s="47">
        <f t="shared" si="0"/>
        <v>0</v>
      </c>
      <c r="V10" s="47">
        <f t="shared" si="0"/>
        <v>0</v>
      </c>
      <c r="W10" s="47">
        <f t="shared" si="0"/>
        <v>0</v>
      </c>
      <c r="X10" s="47">
        <f t="shared" si="0"/>
        <v>0</v>
      </c>
      <c r="Y10" s="47">
        <f t="shared" si="0"/>
        <v>0</v>
      </c>
      <c r="Z10" s="47">
        <f t="shared" si="0"/>
        <v>100</v>
      </c>
      <c r="AA10" s="47">
        <f t="shared" si="0"/>
        <v>0</v>
      </c>
      <c r="AB10" s="47">
        <f t="shared" si="0"/>
        <v>0</v>
      </c>
      <c r="AC10" s="47">
        <f t="shared" si="0"/>
        <v>0</v>
      </c>
      <c r="AD10" s="47">
        <f t="shared" si="0"/>
        <v>0</v>
      </c>
      <c r="AE10" s="47">
        <f t="shared" si="0"/>
        <v>0</v>
      </c>
      <c r="AF10" s="47">
        <f t="shared" si="0"/>
        <v>0</v>
      </c>
      <c r="AG10" s="47">
        <f t="shared" si="0"/>
        <v>0</v>
      </c>
      <c r="AH10" s="47">
        <f t="shared" si="0"/>
        <v>0</v>
      </c>
      <c r="AI10" s="47">
        <f t="shared" si="0"/>
        <v>0</v>
      </c>
      <c r="AJ10" s="47">
        <f t="shared" si="0"/>
        <v>0</v>
      </c>
      <c r="AK10" s="47">
        <f t="shared" si="0"/>
        <v>0</v>
      </c>
      <c r="AL10" s="47">
        <f t="shared" si="0"/>
        <v>14359.27</v>
      </c>
      <c r="AM10" s="47">
        <f t="shared" si="0"/>
        <v>8970.91</v>
      </c>
      <c r="AN10" s="47">
        <f t="shared" si="0"/>
        <v>0</v>
      </c>
      <c r="AO10" s="47">
        <f t="shared" si="0"/>
        <v>0</v>
      </c>
      <c r="AP10" s="47">
        <f t="shared" si="0"/>
        <v>0</v>
      </c>
      <c r="AQ10" s="47">
        <f t="shared" si="0"/>
        <v>0</v>
      </c>
      <c r="AR10" s="47">
        <f t="shared" si="0"/>
        <v>8970.91</v>
      </c>
      <c r="AS10" s="47">
        <f t="shared" si="0"/>
        <v>0</v>
      </c>
      <c r="AT10" s="47">
        <f t="shared" si="0"/>
        <v>0</v>
      </c>
      <c r="AU10" s="47">
        <f t="shared" si="0"/>
        <v>545.49</v>
      </c>
      <c r="AV10" s="47">
        <f t="shared" si="0"/>
        <v>0</v>
      </c>
      <c r="AW10" s="47">
        <f t="shared" si="0"/>
        <v>0</v>
      </c>
      <c r="AX10" s="47">
        <f t="shared" si="0"/>
        <v>12</v>
      </c>
      <c r="AY10" s="47">
        <f t="shared" si="0"/>
        <v>150</v>
      </c>
      <c r="AZ10" s="47">
        <f t="shared" si="0"/>
        <v>22</v>
      </c>
      <c r="BA10" s="47">
        <f t="shared" si="0"/>
        <v>50</v>
      </c>
      <c r="BB10" s="47">
        <f t="shared" si="0"/>
        <v>500</v>
      </c>
      <c r="BC10" s="47">
        <f t="shared" si="0"/>
        <v>1100</v>
      </c>
      <c r="BD10" s="47">
        <f t="shared" si="0"/>
        <v>0</v>
      </c>
      <c r="BE10" s="47">
        <f t="shared" ref="BE10:BF10" si="1">ROUND(SUM(BE9),2)</f>
        <v>0</v>
      </c>
      <c r="BF10" s="47">
        <f t="shared" si="1"/>
        <v>0</v>
      </c>
    </row>
    <row r="11" spans="1:58" ht="25.5" customHeight="1" x14ac:dyDescent="0.2">
      <c r="A11" s="48" t="s">
        <v>58</v>
      </c>
      <c r="B11" s="49"/>
      <c r="C11" s="50"/>
      <c r="D11" s="51"/>
      <c r="E11" s="51"/>
      <c r="F11" s="51"/>
      <c r="G11" s="51"/>
      <c r="H11" s="51"/>
      <c r="I11" s="52"/>
      <c r="J11" s="53" t="s">
        <v>59</v>
      </c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4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4"/>
      <c r="AM11" s="54"/>
      <c r="AN11" s="55"/>
      <c r="AO11" s="2"/>
      <c r="AP11" s="3"/>
      <c r="AQ11" s="3"/>
      <c r="AR11" s="3"/>
      <c r="AS11" s="4"/>
      <c r="AT11" s="2"/>
      <c r="AU11" s="4"/>
      <c r="AV11" s="3"/>
      <c r="AW11" s="4"/>
      <c r="AX11" s="2"/>
      <c r="AY11" s="2"/>
      <c r="AZ11" s="3"/>
      <c r="BC11" s="2"/>
    </row>
    <row r="12" spans="1:58" x14ac:dyDescent="0.2">
      <c r="A12" s="56"/>
      <c r="I12" s="58" t="s">
        <v>60</v>
      </c>
      <c r="J12" s="59" t="s">
        <v>61</v>
      </c>
      <c r="AL12" s="14"/>
      <c r="AM12" s="14"/>
      <c r="AN12" s="60"/>
      <c r="AO12" s="2"/>
      <c r="AP12" s="3"/>
      <c r="AQ12" s="3"/>
      <c r="AR12" s="3"/>
      <c r="AS12" s="4"/>
      <c r="AT12" s="2"/>
      <c r="AU12" s="4"/>
      <c r="AV12" s="3"/>
      <c r="AW12" s="4"/>
      <c r="AX12" s="2"/>
      <c r="AY12" s="2"/>
      <c r="AZ12" s="3"/>
      <c r="BC12" s="2"/>
    </row>
    <row r="13" spans="1:58" x14ac:dyDescent="0.2">
      <c r="A13" s="56"/>
      <c r="I13" s="58"/>
      <c r="J13" s="59"/>
      <c r="AL13" s="14"/>
      <c r="AM13" s="14"/>
      <c r="AN13" s="60"/>
      <c r="AO13" s="2"/>
      <c r="AP13" s="3"/>
      <c r="AQ13" s="3"/>
      <c r="AR13" s="3"/>
      <c r="AS13" s="4"/>
      <c r="AT13" s="2"/>
      <c r="AU13" s="4"/>
      <c r="AV13" s="3"/>
      <c r="AW13" s="4"/>
      <c r="AX13" s="2"/>
      <c r="AY13" s="2"/>
      <c r="AZ13" s="3"/>
      <c r="BC13" s="2"/>
    </row>
    <row r="14" spans="1:58" ht="12.75" customHeight="1" x14ac:dyDescent="0.2">
      <c r="A14" s="56"/>
      <c r="I14" s="58"/>
      <c r="J14" s="59"/>
      <c r="X14" s="2"/>
      <c r="AL14" s="2"/>
      <c r="AM14" s="2"/>
      <c r="AN14" s="58"/>
      <c r="AO14" s="2"/>
      <c r="AP14" s="3"/>
      <c r="AQ14" s="3"/>
      <c r="AR14" s="3"/>
      <c r="AS14" s="4"/>
      <c r="AT14" s="2"/>
      <c r="AU14" s="4"/>
      <c r="AV14" s="3"/>
      <c r="AW14" s="4"/>
      <c r="AX14" s="2"/>
      <c r="AY14" s="2"/>
      <c r="AZ14" s="3"/>
      <c r="BC14" s="2"/>
    </row>
    <row r="15" spans="1:58" x14ac:dyDescent="0.2">
      <c r="A15" s="283" t="s">
        <v>62</v>
      </c>
      <c r="B15" s="284"/>
      <c r="C15" s="284"/>
      <c r="D15" s="284"/>
      <c r="E15" s="284"/>
      <c r="F15" s="284"/>
      <c r="I15" s="58"/>
      <c r="J15" s="279" t="s">
        <v>63</v>
      </c>
      <c r="K15" s="280"/>
      <c r="L15" s="280"/>
      <c r="M15" s="280"/>
      <c r="N15" s="280"/>
      <c r="O15" s="280"/>
      <c r="P15" s="280"/>
      <c r="Q15" s="280"/>
      <c r="R15" s="280"/>
      <c r="S15" s="280"/>
      <c r="T15" s="280"/>
      <c r="U15" s="280"/>
      <c r="V15" s="280"/>
      <c r="W15" s="280"/>
      <c r="X15" s="280"/>
      <c r="Y15" s="280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  <c r="AM15" s="280"/>
      <c r="AN15" s="285"/>
      <c r="AO15" s="2"/>
      <c r="AP15" s="3"/>
      <c r="AQ15" s="3"/>
      <c r="AR15" s="3"/>
      <c r="AS15" s="4"/>
      <c r="AT15" s="2"/>
      <c r="AU15" s="4"/>
      <c r="AV15" s="3"/>
      <c r="AW15" s="4"/>
      <c r="AX15" s="2" t="s">
        <v>64</v>
      </c>
      <c r="AY15" s="2"/>
      <c r="AZ15" s="3"/>
      <c r="BC15" s="2"/>
    </row>
    <row r="16" spans="1:58" x14ac:dyDescent="0.2">
      <c r="A16" s="277" t="s">
        <v>65</v>
      </c>
      <c r="B16" s="278"/>
      <c r="C16" s="278"/>
      <c r="D16" s="278"/>
      <c r="E16" s="278"/>
      <c r="F16" s="278"/>
      <c r="I16" s="58"/>
      <c r="J16" s="286" t="s">
        <v>66</v>
      </c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  <c r="AN16" s="288"/>
      <c r="AO16" s="2"/>
      <c r="AP16" s="3"/>
      <c r="AQ16" s="3"/>
      <c r="AR16" s="3"/>
      <c r="AS16" s="4"/>
      <c r="AT16" s="2"/>
      <c r="AU16" s="4"/>
      <c r="AV16" s="3"/>
      <c r="AW16" s="4"/>
      <c r="AX16" s="2"/>
      <c r="AY16" s="2"/>
      <c r="AZ16" s="3"/>
      <c r="BC16" s="2"/>
    </row>
    <row r="17" spans="1:55" ht="16.5" thickBot="1" x14ac:dyDescent="0.25">
      <c r="A17" s="289" t="s">
        <v>67</v>
      </c>
      <c r="B17" s="290"/>
      <c r="C17" s="290"/>
      <c r="D17" s="290"/>
      <c r="E17" s="290"/>
      <c r="F17" s="290"/>
      <c r="I17" s="58"/>
      <c r="J17" s="275" t="s">
        <v>67</v>
      </c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91"/>
      <c r="AO17" s="2"/>
      <c r="AP17" s="3"/>
      <c r="AQ17" s="3"/>
      <c r="AR17" s="3"/>
      <c r="AS17" s="4"/>
      <c r="AT17" s="2"/>
      <c r="AU17" s="4"/>
      <c r="AV17" s="3"/>
      <c r="AW17" s="4"/>
      <c r="AX17" s="2"/>
      <c r="AY17" s="2"/>
      <c r="AZ17" s="3"/>
      <c r="BC17" s="2"/>
    </row>
    <row r="18" spans="1:55" x14ac:dyDescent="0.2">
      <c r="A18" s="61" t="s">
        <v>68</v>
      </c>
      <c r="B18" s="62"/>
      <c r="C18" s="63"/>
      <c r="D18" s="64"/>
      <c r="E18" s="65"/>
      <c r="F18" s="65"/>
      <c r="G18" s="65"/>
      <c r="H18" s="65"/>
      <c r="I18" s="66"/>
      <c r="J18" s="59" t="s">
        <v>69</v>
      </c>
      <c r="AL18" s="67"/>
      <c r="AM18" s="14"/>
      <c r="AN18" s="60"/>
      <c r="AO18" s="2"/>
      <c r="AP18" s="3"/>
      <c r="AQ18" s="3"/>
      <c r="AR18" s="3"/>
      <c r="AS18" s="4"/>
      <c r="AT18" s="2"/>
      <c r="AU18" s="4"/>
      <c r="AV18" s="3"/>
      <c r="AW18" s="4"/>
      <c r="AX18" s="2"/>
      <c r="AY18" s="2"/>
      <c r="AZ18" s="3"/>
      <c r="BC18" s="2"/>
    </row>
    <row r="19" spans="1:55" x14ac:dyDescent="0.2">
      <c r="A19" s="59" t="s">
        <v>70</v>
      </c>
      <c r="B19" s="2"/>
      <c r="I19" s="58"/>
      <c r="J19" s="59" t="s">
        <v>71</v>
      </c>
      <c r="Q19" s="2" t="s">
        <v>72</v>
      </c>
      <c r="AL19" s="67"/>
      <c r="AM19" s="14"/>
      <c r="AN19" s="60"/>
      <c r="AO19" s="2"/>
      <c r="AP19" s="3"/>
      <c r="AQ19" s="3"/>
      <c r="AR19" s="3"/>
      <c r="AS19" s="4"/>
      <c r="AT19" s="2"/>
      <c r="AU19" s="4"/>
      <c r="AV19" s="3"/>
      <c r="AW19" s="4"/>
      <c r="AX19" s="2"/>
      <c r="AY19" s="2"/>
      <c r="AZ19" s="3"/>
      <c r="BC19" s="2"/>
    </row>
    <row r="20" spans="1:55" x14ac:dyDescent="0.2">
      <c r="A20" s="59"/>
      <c r="B20" s="2"/>
      <c r="I20" s="58"/>
      <c r="J20" s="59"/>
      <c r="AL20" s="68" t="s">
        <v>73</v>
      </c>
      <c r="AM20" s="69"/>
      <c r="AN20" s="70"/>
      <c r="AO20" s="2"/>
      <c r="AP20" s="3"/>
      <c r="AQ20" s="3"/>
      <c r="AR20" s="3"/>
      <c r="AS20" s="4"/>
      <c r="AT20" s="2"/>
      <c r="AU20" s="4"/>
      <c r="AV20" s="3"/>
      <c r="AW20" s="4"/>
      <c r="AX20" s="2"/>
      <c r="AY20" s="2"/>
      <c r="AZ20" s="3"/>
      <c r="BC20" s="2"/>
    </row>
    <row r="21" spans="1:55" x14ac:dyDescent="0.2">
      <c r="A21" s="56"/>
      <c r="I21" s="58"/>
      <c r="J21" s="59"/>
      <c r="Q21" s="2" t="s">
        <v>74</v>
      </c>
      <c r="AL21" s="68" t="s">
        <v>75</v>
      </c>
      <c r="AM21" s="69"/>
      <c r="AN21" s="70"/>
      <c r="AO21" s="2"/>
      <c r="AP21" s="3"/>
      <c r="AQ21" s="3"/>
      <c r="AR21" s="3"/>
      <c r="AS21" s="4"/>
      <c r="AT21" s="2"/>
      <c r="AU21" s="4"/>
      <c r="AV21" s="3"/>
      <c r="AW21" s="4"/>
      <c r="AX21" s="2"/>
      <c r="AY21" s="2"/>
      <c r="AZ21" s="3"/>
      <c r="BC21" s="2"/>
    </row>
    <row r="22" spans="1:55" x14ac:dyDescent="0.2">
      <c r="A22" s="277" t="s">
        <v>76</v>
      </c>
      <c r="B22" s="278"/>
      <c r="C22" s="278"/>
      <c r="D22" s="2"/>
      <c r="H22" s="71"/>
      <c r="I22" s="58"/>
      <c r="J22" s="279" t="s">
        <v>77</v>
      </c>
      <c r="K22" s="280"/>
      <c r="L22" s="280"/>
      <c r="M22" s="280"/>
      <c r="P22" s="72"/>
      <c r="Q22" s="72" t="s">
        <v>78</v>
      </c>
      <c r="R22" s="72"/>
      <c r="S22" s="72"/>
      <c r="T22" s="72"/>
      <c r="U22" s="72"/>
      <c r="V22" s="72"/>
      <c r="W22" s="72"/>
      <c r="X22" s="73"/>
      <c r="Y22" s="72"/>
      <c r="Z22" s="72"/>
      <c r="AL22" s="68" t="s">
        <v>79</v>
      </c>
      <c r="AM22" s="69"/>
      <c r="AN22" s="70"/>
      <c r="AO22" s="2"/>
      <c r="AP22" s="3"/>
      <c r="AQ22" s="3"/>
      <c r="AR22" s="3"/>
      <c r="AS22" s="4"/>
      <c r="AT22" s="2"/>
      <c r="AU22" s="4"/>
      <c r="AV22" s="3"/>
      <c r="AW22" s="4"/>
      <c r="AX22" s="2"/>
      <c r="AY22" s="2"/>
      <c r="AZ22" s="3"/>
      <c r="BC22" s="2"/>
    </row>
    <row r="23" spans="1:55" x14ac:dyDescent="0.2">
      <c r="A23" s="277" t="s">
        <v>80</v>
      </c>
      <c r="B23" s="278"/>
      <c r="C23" s="278"/>
      <c r="D23" s="2"/>
      <c r="H23" s="281" t="s">
        <v>81</v>
      </c>
      <c r="I23" s="282"/>
      <c r="J23" s="277" t="s">
        <v>82</v>
      </c>
      <c r="K23" s="278"/>
      <c r="L23" s="278"/>
      <c r="M23" s="278"/>
      <c r="P23" s="281" t="s">
        <v>83</v>
      </c>
      <c r="Q23" s="281"/>
      <c r="R23" s="281"/>
      <c r="S23" s="281"/>
      <c r="T23" s="281"/>
      <c r="U23" s="281"/>
      <c r="V23" s="281"/>
      <c r="W23" s="281"/>
      <c r="X23" s="281"/>
      <c r="Y23" s="281"/>
      <c r="Z23" s="281"/>
      <c r="AL23" s="68" t="s">
        <v>75</v>
      </c>
      <c r="AM23" s="69"/>
      <c r="AN23" s="70"/>
      <c r="AO23" s="2"/>
      <c r="AP23" s="3"/>
      <c r="AQ23" s="3"/>
      <c r="AR23" s="3"/>
      <c r="AS23" s="4"/>
      <c r="AT23" s="2"/>
      <c r="AU23" s="4"/>
      <c r="AV23" s="3"/>
      <c r="AW23" s="4"/>
      <c r="AX23" s="2"/>
      <c r="AY23" s="2"/>
      <c r="AZ23" s="3"/>
      <c r="BC23" s="2"/>
    </row>
    <row r="24" spans="1:55" ht="22.5" customHeight="1" thickBot="1" x14ac:dyDescent="0.25">
      <c r="A24" s="273" t="s">
        <v>84</v>
      </c>
      <c r="B24" s="274"/>
      <c r="C24" s="274"/>
      <c r="D24" s="74"/>
      <c r="E24" s="74"/>
      <c r="F24" s="74"/>
      <c r="G24" s="74"/>
      <c r="H24" s="74"/>
      <c r="I24" s="75"/>
      <c r="J24" s="275" t="s">
        <v>85</v>
      </c>
      <c r="K24" s="276"/>
      <c r="L24" s="276"/>
      <c r="M24" s="276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7"/>
      <c r="AM24" s="76"/>
      <c r="AN24" s="78"/>
      <c r="AO24" s="2"/>
      <c r="AP24" s="3"/>
      <c r="AQ24" s="3"/>
      <c r="AR24" s="3"/>
      <c r="AS24" s="4"/>
      <c r="AT24" s="2"/>
      <c r="AU24" s="4"/>
      <c r="AV24" s="3"/>
      <c r="AW24" s="4"/>
      <c r="AX24" s="2"/>
      <c r="AY24" s="2"/>
      <c r="AZ24" s="3"/>
      <c r="BC24" s="2"/>
    </row>
  </sheetData>
  <autoFilter ref="A8:AU11"/>
  <mergeCells count="20">
    <mergeCell ref="A7:T7"/>
    <mergeCell ref="A1:AN1"/>
    <mergeCell ref="A2:AN2"/>
    <mergeCell ref="A3:AN3"/>
    <mergeCell ref="A4:AN4"/>
    <mergeCell ref="A5:AN5"/>
    <mergeCell ref="P23:Z23"/>
    <mergeCell ref="A15:F15"/>
    <mergeCell ref="J15:AN15"/>
    <mergeCell ref="A16:F16"/>
    <mergeCell ref="J16:AN16"/>
    <mergeCell ref="A17:F17"/>
    <mergeCell ref="J17:AN17"/>
    <mergeCell ref="A24:C24"/>
    <mergeCell ref="J24:M24"/>
    <mergeCell ref="A22:C22"/>
    <mergeCell ref="J22:M22"/>
    <mergeCell ref="A23:C23"/>
    <mergeCell ref="H23:I23"/>
    <mergeCell ref="J23:M23"/>
  </mergeCells>
  <conditionalFormatting sqref="B10">
    <cfRule type="duplicateValues" dxfId="3" priority="2"/>
  </conditionalFormatting>
  <conditionalFormatting sqref="B21 B12:B14">
    <cfRule type="duplicateValues" dxfId="2" priority="1"/>
  </conditionalFormatting>
  <conditionalFormatting sqref="B25:B1048576 B10 B8">
    <cfRule type="duplicateValues" dxfId="1" priority="3"/>
  </conditionalFormatting>
  <conditionalFormatting sqref="B9">
    <cfRule type="duplicateValues" dxfId="0" priority="4"/>
  </conditionalFormatting>
  <pageMargins left="0" right="0" top="0" bottom="0" header="0" footer="0"/>
  <pageSetup paperSize="119" scale="65" fitToHeight="0" orientation="landscape" blackAndWhite="1" errors="NA" r:id="rId1"/>
  <headerFooter scaleWithDoc="0" alignWithMargins="0"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view="pageBreakPreview" zoomScaleNormal="100" zoomScaleSheetLayoutView="100" workbookViewId="0">
      <selection activeCell="D6" sqref="D6:M7"/>
    </sheetView>
  </sheetViews>
  <sheetFormatPr defaultRowHeight="12.75" x14ac:dyDescent="0.2"/>
  <cols>
    <col min="3" max="3" width="4.5703125" customWidth="1"/>
    <col min="8" max="8" width="6.28515625" customWidth="1"/>
    <col min="10" max="10" width="7.7109375" customWidth="1"/>
    <col min="11" max="11" width="13.5703125" customWidth="1"/>
    <col min="12" max="12" width="11" customWidth="1"/>
    <col min="13" max="13" width="14.7109375" customWidth="1"/>
  </cols>
  <sheetData>
    <row r="1" spans="1:16" s="80" customFormat="1" ht="15.75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324" t="s">
        <v>86</v>
      </c>
      <c r="M1" s="324"/>
    </row>
    <row r="2" spans="1:16" s="80" customFormat="1" ht="11.25" customHeight="1" thickBot="1" x14ac:dyDescent="0.3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325"/>
      <c r="M2" s="325"/>
    </row>
    <row r="3" spans="1:16" s="80" customFormat="1" ht="18.75" customHeight="1" x14ac:dyDescent="0.25">
      <c r="A3" s="326" t="s">
        <v>87</v>
      </c>
      <c r="B3" s="327"/>
      <c r="C3" s="327"/>
      <c r="D3" s="327"/>
      <c r="E3" s="327"/>
      <c r="F3" s="327"/>
      <c r="G3" s="327"/>
      <c r="H3" s="327"/>
      <c r="I3" s="327"/>
      <c r="J3" s="328"/>
      <c r="K3" s="329" t="s">
        <v>88</v>
      </c>
      <c r="L3" s="330"/>
      <c r="M3" s="331"/>
    </row>
    <row r="4" spans="1:16" s="80" customFormat="1" ht="26.25" customHeight="1" x14ac:dyDescent="0.25">
      <c r="A4" s="332" t="s">
        <v>1</v>
      </c>
      <c r="B4" s="333"/>
      <c r="C4" s="333"/>
      <c r="D4" s="333"/>
      <c r="E4" s="333"/>
      <c r="F4" s="333"/>
      <c r="G4" s="333"/>
      <c r="H4" s="333"/>
      <c r="I4" s="333"/>
      <c r="J4" s="334"/>
      <c r="K4" s="335" t="s">
        <v>89</v>
      </c>
      <c r="L4" s="336"/>
      <c r="M4" s="337"/>
    </row>
    <row r="5" spans="1:16" s="80" customFormat="1" ht="15.75" thickBot="1" x14ac:dyDescent="0.25">
      <c r="A5" s="297" t="s">
        <v>90</v>
      </c>
      <c r="B5" s="298"/>
      <c r="C5" s="298"/>
      <c r="D5" s="298"/>
      <c r="E5" s="298"/>
      <c r="F5" s="298"/>
      <c r="G5" s="298"/>
      <c r="H5" s="298"/>
      <c r="I5" s="298"/>
      <c r="J5" s="299"/>
      <c r="K5" s="300" t="s">
        <v>91</v>
      </c>
      <c r="L5" s="301"/>
      <c r="M5" s="302"/>
    </row>
    <row r="6" spans="1:16" s="80" customFormat="1" x14ac:dyDescent="0.2">
      <c r="A6" s="303" t="s">
        <v>92</v>
      </c>
      <c r="B6" s="304"/>
      <c r="C6" s="305"/>
      <c r="D6" s="309" t="s">
        <v>205</v>
      </c>
      <c r="E6" s="310"/>
      <c r="F6" s="310"/>
      <c r="G6" s="310"/>
      <c r="H6" s="310"/>
      <c r="I6" s="310"/>
      <c r="J6" s="310"/>
      <c r="K6" s="310"/>
      <c r="L6" s="310"/>
      <c r="M6" s="311"/>
    </row>
    <row r="7" spans="1:16" s="80" customFormat="1" x14ac:dyDescent="0.2">
      <c r="A7" s="306"/>
      <c r="B7" s="307"/>
      <c r="C7" s="308"/>
      <c r="D7" s="312"/>
      <c r="E7" s="313"/>
      <c r="F7" s="313"/>
      <c r="G7" s="313"/>
      <c r="H7" s="313"/>
      <c r="I7" s="313"/>
      <c r="J7" s="313"/>
      <c r="K7" s="313"/>
      <c r="L7" s="313"/>
      <c r="M7" s="314"/>
    </row>
    <row r="8" spans="1:16" s="80" customFormat="1" x14ac:dyDescent="0.2">
      <c r="A8" s="315" t="s">
        <v>93</v>
      </c>
      <c r="B8" s="316"/>
      <c r="C8" s="317"/>
      <c r="D8" s="318" t="s">
        <v>94</v>
      </c>
      <c r="E8" s="319"/>
      <c r="F8" s="319"/>
      <c r="G8" s="319"/>
      <c r="H8" s="319"/>
      <c r="I8" s="319"/>
      <c r="J8" s="319"/>
      <c r="K8" s="319"/>
      <c r="L8" s="319"/>
      <c r="M8" s="320"/>
    </row>
    <row r="9" spans="1:16" s="80" customFormat="1" x14ac:dyDescent="0.2">
      <c r="A9" s="306"/>
      <c r="B9" s="307"/>
      <c r="C9" s="308"/>
      <c r="D9" s="321"/>
      <c r="E9" s="322"/>
      <c r="F9" s="322"/>
      <c r="G9" s="322"/>
      <c r="H9" s="322"/>
      <c r="I9" s="322"/>
      <c r="J9" s="322"/>
      <c r="K9" s="322"/>
      <c r="L9" s="322"/>
      <c r="M9" s="323"/>
    </row>
    <row r="10" spans="1:16" s="80" customFormat="1" x14ac:dyDescent="0.2">
      <c r="A10" s="315" t="s">
        <v>95</v>
      </c>
      <c r="B10" s="316"/>
      <c r="C10" s="317"/>
      <c r="D10" s="318" t="s">
        <v>96</v>
      </c>
      <c r="E10" s="319"/>
      <c r="F10" s="319"/>
      <c r="G10" s="319"/>
      <c r="H10" s="319"/>
      <c r="I10" s="319"/>
      <c r="J10" s="319"/>
      <c r="K10" s="319"/>
      <c r="L10" s="319"/>
      <c r="M10" s="320"/>
    </row>
    <row r="11" spans="1:16" s="80" customFormat="1" ht="13.5" thickBot="1" x14ac:dyDescent="0.25">
      <c r="A11" s="356"/>
      <c r="B11" s="357"/>
      <c r="C11" s="358"/>
      <c r="D11" s="359"/>
      <c r="E11" s="360"/>
      <c r="F11" s="360"/>
      <c r="G11" s="360"/>
      <c r="H11" s="360"/>
      <c r="I11" s="360"/>
      <c r="J11" s="360"/>
      <c r="K11" s="360"/>
      <c r="L11" s="360"/>
      <c r="M11" s="361"/>
    </row>
    <row r="12" spans="1:16" s="80" customFormat="1" x14ac:dyDescent="0.2">
      <c r="A12" s="303" t="s">
        <v>97</v>
      </c>
      <c r="B12" s="304"/>
      <c r="C12" s="305"/>
      <c r="D12" s="362" t="s">
        <v>98</v>
      </c>
      <c r="E12" s="363"/>
      <c r="F12" s="363"/>
      <c r="G12" s="363"/>
      <c r="H12" s="364"/>
      <c r="I12" s="368" t="s">
        <v>99</v>
      </c>
      <c r="J12" s="369"/>
      <c r="K12" s="372" t="s">
        <v>100</v>
      </c>
      <c r="L12" s="362" t="s">
        <v>101</v>
      </c>
      <c r="M12" s="374"/>
    </row>
    <row r="13" spans="1:16" s="80" customFormat="1" ht="27.75" customHeight="1" thickBot="1" x14ac:dyDescent="0.25">
      <c r="A13" s="356"/>
      <c r="B13" s="357"/>
      <c r="C13" s="358"/>
      <c r="D13" s="365"/>
      <c r="E13" s="366"/>
      <c r="F13" s="366"/>
      <c r="G13" s="366"/>
      <c r="H13" s="367"/>
      <c r="I13" s="370"/>
      <c r="J13" s="371"/>
      <c r="K13" s="373"/>
      <c r="L13" s="375"/>
      <c r="M13" s="376"/>
      <c r="P13" s="81"/>
    </row>
    <row r="14" spans="1:16" s="80" customFormat="1" ht="16.5" customHeight="1" x14ac:dyDescent="0.25">
      <c r="A14" s="338"/>
      <c r="B14" s="339"/>
      <c r="C14" s="340"/>
      <c r="D14" s="341" t="s">
        <v>206</v>
      </c>
      <c r="E14" s="342"/>
      <c r="F14" s="342"/>
      <c r="G14" s="342"/>
      <c r="H14" s="343"/>
      <c r="I14" s="347"/>
      <c r="J14" s="348"/>
      <c r="K14" s="82"/>
      <c r="L14" s="349">
        <v>23330.18</v>
      </c>
      <c r="M14" s="350"/>
      <c r="O14" s="353" t="s">
        <v>102</v>
      </c>
      <c r="P14" s="340"/>
    </row>
    <row r="15" spans="1:16" s="80" customFormat="1" ht="16.5" x14ac:dyDescent="0.3">
      <c r="A15" s="338"/>
      <c r="B15" s="339"/>
      <c r="C15" s="340"/>
      <c r="D15" s="344"/>
      <c r="E15" s="345"/>
      <c r="F15" s="345"/>
      <c r="G15" s="345"/>
      <c r="H15" s="346"/>
      <c r="I15" s="354"/>
      <c r="J15" s="355"/>
      <c r="K15" s="83"/>
      <c r="L15" s="351"/>
      <c r="M15" s="352"/>
    </row>
    <row r="16" spans="1:16" s="80" customFormat="1" ht="16.5" x14ac:dyDescent="0.3">
      <c r="A16" s="84"/>
      <c r="B16" s="85"/>
      <c r="C16" s="86"/>
      <c r="D16" s="344"/>
      <c r="E16" s="345"/>
      <c r="F16" s="345"/>
      <c r="G16" s="345"/>
      <c r="H16" s="346"/>
      <c r="I16" s="87"/>
      <c r="J16" s="88"/>
      <c r="K16" s="89"/>
      <c r="L16" s="351"/>
      <c r="M16" s="352"/>
    </row>
    <row r="17" spans="1:16" s="80" customFormat="1" ht="16.5" x14ac:dyDescent="0.3">
      <c r="A17" s="84"/>
      <c r="B17" s="85"/>
      <c r="C17" s="86"/>
      <c r="D17" s="344"/>
      <c r="E17" s="345"/>
      <c r="F17" s="345"/>
      <c r="G17" s="345"/>
      <c r="H17" s="346"/>
      <c r="I17" s="87"/>
      <c r="J17" s="88"/>
      <c r="K17" s="89"/>
      <c r="L17" s="351"/>
      <c r="M17" s="352"/>
    </row>
    <row r="18" spans="1:16" s="80" customFormat="1" ht="16.5" x14ac:dyDescent="0.3">
      <c r="A18" s="84"/>
      <c r="B18" s="85"/>
      <c r="C18" s="86"/>
      <c r="D18" s="344"/>
      <c r="E18" s="345"/>
      <c r="F18" s="345"/>
      <c r="G18" s="345"/>
      <c r="H18" s="346"/>
      <c r="I18" s="87"/>
      <c r="J18" s="88"/>
      <c r="K18" s="89"/>
      <c r="L18" s="351"/>
      <c r="M18" s="352"/>
    </row>
    <row r="19" spans="1:16" s="80" customFormat="1" ht="16.5" x14ac:dyDescent="0.3">
      <c r="A19" s="338"/>
      <c r="B19" s="339"/>
      <c r="C19" s="340"/>
      <c r="D19" s="353"/>
      <c r="E19" s="339"/>
      <c r="F19" s="339"/>
      <c r="G19" s="339"/>
      <c r="H19" s="340"/>
      <c r="I19" s="354"/>
      <c r="J19" s="355"/>
      <c r="K19" s="89"/>
      <c r="L19" s="380"/>
      <c r="M19" s="381"/>
      <c r="P19" s="90">
        <f>SUM(L14)</f>
        <v>23330.18</v>
      </c>
    </row>
    <row r="20" spans="1:16" s="80" customFormat="1" ht="16.5" x14ac:dyDescent="0.3">
      <c r="A20" s="338"/>
      <c r="B20" s="339"/>
      <c r="C20" s="340"/>
      <c r="D20" s="377" t="s">
        <v>202</v>
      </c>
      <c r="E20" s="378"/>
      <c r="F20" s="378"/>
      <c r="G20" s="378"/>
      <c r="H20" s="379"/>
      <c r="I20" s="354"/>
      <c r="J20" s="355"/>
      <c r="K20" s="89"/>
      <c r="L20" s="382"/>
      <c r="M20" s="383"/>
      <c r="P20" s="90" t="e">
        <f>SUM('[2]ORS (2)'!L14:M14)</f>
        <v>#REF!</v>
      </c>
    </row>
    <row r="21" spans="1:16" s="80" customFormat="1" ht="16.5" x14ac:dyDescent="0.3">
      <c r="A21" s="338"/>
      <c r="B21" s="339"/>
      <c r="C21" s="340"/>
      <c r="D21" s="377" t="s">
        <v>103</v>
      </c>
      <c r="E21" s="378"/>
      <c r="F21" s="378"/>
      <c r="G21" s="378"/>
      <c r="H21" s="379"/>
      <c r="I21" s="354"/>
      <c r="J21" s="355"/>
      <c r="K21" s="89"/>
      <c r="L21" s="380"/>
      <c r="M21" s="381"/>
      <c r="P21" s="90" t="e">
        <f>SUM(#REF!)</f>
        <v>#REF!</v>
      </c>
    </row>
    <row r="22" spans="1:16" s="80" customFormat="1" ht="16.5" x14ac:dyDescent="0.3">
      <c r="A22" s="338"/>
      <c r="B22" s="339"/>
      <c r="C22" s="340"/>
      <c r="D22" s="353"/>
      <c r="E22" s="339"/>
      <c r="F22" s="339"/>
      <c r="G22" s="339"/>
      <c r="H22" s="340"/>
      <c r="I22" s="354"/>
      <c r="J22" s="355"/>
      <c r="K22" s="89"/>
      <c r="L22" s="380"/>
      <c r="M22" s="381"/>
      <c r="P22" s="91" t="e">
        <f>SUM(P19:P21)</f>
        <v>#REF!</v>
      </c>
    </row>
    <row r="23" spans="1:16" s="80" customFormat="1" ht="16.5" x14ac:dyDescent="0.3">
      <c r="A23" s="338"/>
      <c r="B23" s="339"/>
      <c r="C23" s="340"/>
      <c r="D23" s="353"/>
      <c r="E23" s="339"/>
      <c r="F23" s="339"/>
      <c r="G23" s="339"/>
      <c r="H23" s="340"/>
      <c r="I23" s="354"/>
      <c r="J23" s="355"/>
      <c r="K23" s="89"/>
      <c r="L23" s="380"/>
      <c r="M23" s="381"/>
    </row>
    <row r="24" spans="1:16" s="80" customFormat="1" ht="16.5" x14ac:dyDescent="0.3">
      <c r="A24" s="338"/>
      <c r="B24" s="339"/>
      <c r="C24" s="340"/>
      <c r="D24" s="353"/>
      <c r="E24" s="339"/>
      <c r="F24" s="339"/>
      <c r="G24" s="339"/>
      <c r="H24" s="340"/>
      <c r="I24" s="354"/>
      <c r="J24" s="355"/>
      <c r="K24" s="89"/>
      <c r="L24" s="380"/>
      <c r="M24" s="381"/>
    </row>
    <row r="25" spans="1:16" s="80" customFormat="1" ht="16.5" x14ac:dyDescent="0.3">
      <c r="A25" s="338"/>
      <c r="B25" s="339"/>
      <c r="C25" s="340"/>
      <c r="D25" s="353"/>
      <c r="E25" s="339"/>
      <c r="F25" s="339"/>
      <c r="G25" s="339"/>
      <c r="H25" s="340"/>
      <c r="I25" s="354"/>
      <c r="J25" s="355"/>
      <c r="K25" s="89"/>
      <c r="L25" s="380"/>
      <c r="M25" s="381"/>
    </row>
    <row r="26" spans="1:16" s="80" customFormat="1" ht="15.75" customHeight="1" x14ac:dyDescent="0.3">
      <c r="A26" s="338"/>
      <c r="B26" s="339"/>
      <c r="C26" s="340"/>
      <c r="D26" s="353"/>
      <c r="E26" s="339"/>
      <c r="F26" s="339"/>
      <c r="G26" s="339"/>
      <c r="H26" s="340"/>
      <c r="I26" s="354"/>
      <c r="J26" s="355"/>
      <c r="K26" s="89"/>
      <c r="L26" s="380"/>
      <c r="M26" s="381"/>
    </row>
    <row r="27" spans="1:16" s="80" customFormat="1" ht="15.75" customHeight="1" x14ac:dyDescent="0.3">
      <c r="A27" s="84"/>
      <c r="B27" s="85"/>
      <c r="C27" s="86"/>
      <c r="D27" s="92"/>
      <c r="E27" s="85"/>
      <c r="F27" s="85"/>
      <c r="G27" s="85"/>
      <c r="H27" s="86"/>
      <c r="I27" s="87"/>
      <c r="J27" s="88"/>
      <c r="K27" s="89"/>
      <c r="L27" s="93"/>
      <c r="M27" s="94"/>
    </row>
    <row r="28" spans="1:16" s="80" customFormat="1" ht="15.75" customHeight="1" x14ac:dyDescent="0.3">
      <c r="A28" s="84"/>
      <c r="B28" s="85"/>
      <c r="C28" s="86"/>
      <c r="D28" s="92"/>
      <c r="E28" s="85"/>
      <c r="F28" s="85"/>
      <c r="G28" s="85"/>
      <c r="H28" s="86"/>
      <c r="I28" s="87"/>
      <c r="J28" s="88"/>
      <c r="K28" s="89"/>
      <c r="L28" s="93"/>
      <c r="M28" s="94"/>
    </row>
    <row r="29" spans="1:16" s="80" customFormat="1" ht="16.5" x14ac:dyDescent="0.3">
      <c r="A29" s="338"/>
      <c r="B29" s="339"/>
      <c r="C29" s="340"/>
      <c r="D29" s="353"/>
      <c r="E29" s="339"/>
      <c r="F29" s="339"/>
      <c r="G29" s="339"/>
      <c r="H29" s="340"/>
      <c r="I29" s="354"/>
      <c r="J29" s="355"/>
      <c r="K29" s="89"/>
      <c r="L29" s="380"/>
      <c r="M29" s="381"/>
    </row>
    <row r="30" spans="1:16" s="80" customFormat="1" ht="16.5" x14ac:dyDescent="0.3">
      <c r="A30" s="338"/>
      <c r="B30" s="339"/>
      <c r="C30" s="340"/>
      <c r="D30" s="353"/>
      <c r="E30" s="339"/>
      <c r="F30" s="339"/>
      <c r="G30" s="339"/>
      <c r="H30" s="340"/>
      <c r="I30" s="354"/>
      <c r="J30" s="355"/>
      <c r="K30" s="89"/>
      <c r="L30" s="380"/>
      <c r="M30" s="381"/>
    </row>
    <row r="31" spans="1:16" s="80" customFormat="1" ht="16.5" x14ac:dyDescent="0.3">
      <c r="A31" s="338"/>
      <c r="B31" s="339"/>
      <c r="C31" s="340"/>
      <c r="D31" s="353"/>
      <c r="E31" s="339"/>
      <c r="F31" s="339"/>
      <c r="G31" s="339"/>
      <c r="H31" s="340"/>
      <c r="I31" s="354"/>
      <c r="J31" s="355"/>
      <c r="K31" s="89"/>
      <c r="L31" s="380"/>
      <c r="M31" s="381"/>
    </row>
    <row r="32" spans="1:16" s="80" customFormat="1" ht="9" customHeight="1" x14ac:dyDescent="0.3">
      <c r="A32" s="338"/>
      <c r="B32" s="339"/>
      <c r="C32" s="340"/>
      <c r="D32" s="353"/>
      <c r="E32" s="339"/>
      <c r="F32" s="339"/>
      <c r="G32" s="339"/>
      <c r="H32" s="340"/>
      <c r="I32" s="354"/>
      <c r="J32" s="355"/>
      <c r="K32" s="89"/>
      <c r="L32" s="380"/>
      <c r="M32" s="381"/>
    </row>
    <row r="33" spans="1:13" s="80" customFormat="1" ht="16.5" x14ac:dyDescent="0.3">
      <c r="A33" s="338"/>
      <c r="B33" s="339"/>
      <c r="C33" s="340"/>
      <c r="D33" s="353"/>
      <c r="E33" s="339"/>
      <c r="F33" s="339"/>
      <c r="G33" s="339"/>
      <c r="H33" s="340"/>
      <c r="I33" s="354"/>
      <c r="J33" s="355"/>
      <c r="K33" s="83"/>
      <c r="L33" s="380"/>
      <c r="M33" s="381"/>
    </row>
    <row r="34" spans="1:13" s="80" customFormat="1" ht="16.5" x14ac:dyDescent="0.3">
      <c r="A34" s="338"/>
      <c r="B34" s="339"/>
      <c r="C34" s="340"/>
      <c r="D34" s="353"/>
      <c r="E34" s="339"/>
      <c r="F34" s="339"/>
      <c r="G34" s="339"/>
      <c r="H34" s="340"/>
      <c r="I34" s="354"/>
      <c r="J34" s="355"/>
      <c r="K34" s="83"/>
      <c r="L34" s="380"/>
      <c r="M34" s="381"/>
    </row>
    <row r="35" spans="1:13" s="80" customFormat="1" ht="16.5" x14ac:dyDescent="0.3">
      <c r="A35" s="338"/>
      <c r="B35" s="339"/>
      <c r="C35" s="340"/>
      <c r="D35" s="353"/>
      <c r="E35" s="339"/>
      <c r="F35" s="339"/>
      <c r="G35" s="339"/>
      <c r="H35" s="340"/>
      <c r="I35" s="354"/>
      <c r="J35" s="355"/>
      <c r="K35" s="83"/>
      <c r="L35" s="380"/>
      <c r="M35" s="381"/>
    </row>
    <row r="36" spans="1:13" s="80" customFormat="1" ht="16.5" x14ac:dyDescent="0.3">
      <c r="A36" s="338"/>
      <c r="B36" s="339"/>
      <c r="C36" s="340"/>
      <c r="D36" s="353"/>
      <c r="E36" s="339"/>
      <c r="F36" s="339"/>
      <c r="G36" s="339"/>
      <c r="H36" s="340"/>
      <c r="I36" s="354"/>
      <c r="J36" s="355"/>
      <c r="K36" s="83"/>
      <c r="L36" s="380"/>
      <c r="M36" s="381"/>
    </row>
    <row r="37" spans="1:13" s="80" customFormat="1" ht="16.5" x14ac:dyDescent="0.3">
      <c r="A37" s="338"/>
      <c r="B37" s="339"/>
      <c r="C37" s="340"/>
      <c r="D37" s="353"/>
      <c r="E37" s="339"/>
      <c r="F37" s="339"/>
      <c r="G37" s="339"/>
      <c r="H37" s="340"/>
      <c r="I37" s="354"/>
      <c r="J37" s="355"/>
      <c r="K37" s="83"/>
      <c r="L37" s="380"/>
      <c r="M37" s="381"/>
    </row>
    <row r="38" spans="1:13" s="80" customFormat="1" ht="16.5" x14ac:dyDescent="0.3">
      <c r="A38" s="338"/>
      <c r="B38" s="339"/>
      <c r="C38" s="340"/>
      <c r="D38" s="353"/>
      <c r="E38" s="339"/>
      <c r="F38" s="339"/>
      <c r="G38" s="339"/>
      <c r="H38" s="340"/>
      <c r="I38" s="354"/>
      <c r="J38" s="355"/>
      <c r="K38" s="83"/>
      <c r="L38" s="380"/>
      <c r="M38" s="381"/>
    </row>
    <row r="39" spans="1:13" s="80" customFormat="1" ht="19.5" thickBot="1" x14ac:dyDescent="0.35">
      <c r="A39" s="384"/>
      <c r="B39" s="385"/>
      <c r="C39" s="386"/>
      <c r="D39" s="387" t="s">
        <v>104</v>
      </c>
      <c r="E39" s="388"/>
      <c r="F39" s="388"/>
      <c r="G39" s="388"/>
      <c r="H39" s="389"/>
      <c r="I39" s="390"/>
      <c r="J39" s="391"/>
      <c r="K39" s="95"/>
      <c r="L39" s="392">
        <f>L14</f>
        <v>23330.18</v>
      </c>
      <c r="M39" s="393"/>
    </row>
    <row r="40" spans="1:13" s="80" customFormat="1" ht="15" x14ac:dyDescent="0.25">
      <c r="A40" s="394" t="s">
        <v>105</v>
      </c>
      <c r="B40" s="96"/>
      <c r="C40" s="79"/>
      <c r="D40" s="396" t="s">
        <v>106</v>
      </c>
      <c r="E40" s="397"/>
      <c r="F40" s="397"/>
      <c r="G40" s="397"/>
      <c r="H40" s="398"/>
      <c r="I40" s="399" t="s">
        <v>107</v>
      </c>
      <c r="J40" s="97"/>
      <c r="K40" s="79"/>
      <c r="L40" s="79"/>
      <c r="M40" s="98"/>
    </row>
    <row r="41" spans="1:13" s="80" customFormat="1" ht="15" x14ac:dyDescent="0.25">
      <c r="A41" s="395"/>
      <c r="B41" s="400" t="s">
        <v>108</v>
      </c>
      <c r="C41" s="401"/>
      <c r="D41" s="397"/>
      <c r="E41" s="397"/>
      <c r="F41" s="397"/>
      <c r="G41" s="397"/>
      <c r="H41" s="398"/>
      <c r="I41" s="399"/>
      <c r="J41" s="99" t="s">
        <v>109</v>
      </c>
      <c r="K41" s="79"/>
      <c r="L41" s="79"/>
      <c r="M41" s="98"/>
    </row>
    <row r="42" spans="1:13" s="80" customFormat="1" ht="15" x14ac:dyDescent="0.25">
      <c r="A42" s="100"/>
      <c r="B42" s="414" t="s">
        <v>110</v>
      </c>
      <c r="C42" s="414"/>
      <c r="D42" s="414"/>
      <c r="E42" s="414"/>
      <c r="F42" s="414"/>
      <c r="G42" s="414"/>
      <c r="H42" s="415"/>
      <c r="I42" s="101"/>
      <c r="J42" s="79" t="s">
        <v>111</v>
      </c>
      <c r="K42" s="79"/>
      <c r="L42" s="79"/>
      <c r="M42" s="98"/>
    </row>
    <row r="43" spans="1:13" s="80" customFormat="1" ht="15" x14ac:dyDescent="0.25">
      <c r="A43" s="416"/>
      <c r="B43" s="79" t="s">
        <v>112</v>
      </c>
      <c r="C43" s="79"/>
      <c r="D43" s="79"/>
      <c r="E43" s="79"/>
      <c r="F43" s="79"/>
      <c r="G43" s="79"/>
      <c r="H43" s="98"/>
      <c r="I43" s="79"/>
      <c r="J43" s="79" t="s">
        <v>113</v>
      </c>
      <c r="K43" s="79"/>
      <c r="L43" s="79"/>
      <c r="M43" s="98"/>
    </row>
    <row r="44" spans="1:13" s="80" customFormat="1" ht="15" x14ac:dyDescent="0.25">
      <c r="A44" s="416"/>
      <c r="B44" s="79"/>
      <c r="C44" s="79"/>
      <c r="D44" s="79"/>
      <c r="E44" s="79"/>
      <c r="F44" s="79"/>
      <c r="G44" s="79"/>
      <c r="H44" s="98"/>
      <c r="I44" s="79"/>
      <c r="J44" s="79"/>
      <c r="K44" s="79"/>
      <c r="L44" s="79"/>
      <c r="M44" s="98"/>
    </row>
    <row r="45" spans="1:13" s="80" customFormat="1" ht="15" x14ac:dyDescent="0.25">
      <c r="A45" s="102"/>
      <c r="B45" s="103"/>
      <c r="C45" s="103"/>
      <c r="D45" s="103"/>
      <c r="E45" s="103"/>
      <c r="F45" s="103"/>
      <c r="G45" s="79"/>
      <c r="H45" s="98"/>
      <c r="I45" s="79"/>
      <c r="J45" s="79"/>
      <c r="K45" s="79"/>
      <c r="L45" s="79"/>
      <c r="M45" s="98"/>
    </row>
    <row r="46" spans="1:13" s="80" customFormat="1" ht="15" x14ac:dyDescent="0.25">
      <c r="A46" s="102"/>
      <c r="B46" s="79"/>
      <c r="C46" s="79"/>
      <c r="D46" s="79"/>
      <c r="E46" s="79"/>
      <c r="F46" s="79"/>
      <c r="G46" s="79"/>
      <c r="H46" s="98"/>
      <c r="I46" s="79"/>
      <c r="J46" s="79"/>
      <c r="K46" s="79"/>
      <c r="L46" s="79"/>
      <c r="M46" s="98"/>
    </row>
    <row r="47" spans="1:13" s="80" customFormat="1" ht="15" x14ac:dyDescent="0.25">
      <c r="A47" s="402" t="s">
        <v>114</v>
      </c>
      <c r="B47" s="403"/>
      <c r="C47" s="417" t="s">
        <v>115</v>
      </c>
      <c r="D47" s="417"/>
      <c r="E47" s="417"/>
      <c r="F47" s="417"/>
      <c r="G47" s="417"/>
      <c r="H47" s="418"/>
      <c r="I47" s="79" t="s">
        <v>116</v>
      </c>
      <c r="J47" s="79"/>
      <c r="K47" s="104"/>
      <c r="L47" s="105"/>
      <c r="M47" s="106"/>
    </row>
    <row r="48" spans="1:13" s="80" customFormat="1" ht="19.5" customHeight="1" x14ac:dyDescent="0.25">
      <c r="A48" s="419" t="s">
        <v>117</v>
      </c>
      <c r="B48" s="396"/>
      <c r="C48" s="396"/>
      <c r="D48" s="396"/>
      <c r="E48" s="396"/>
      <c r="F48" s="396"/>
      <c r="G48" s="396"/>
      <c r="H48" s="413"/>
      <c r="I48" s="79" t="s">
        <v>118</v>
      </c>
      <c r="J48" s="79"/>
      <c r="K48" s="420" t="s">
        <v>119</v>
      </c>
      <c r="L48" s="420"/>
      <c r="M48" s="421"/>
    </row>
    <row r="49" spans="1:13" s="80" customFormat="1" ht="15" x14ac:dyDescent="0.25">
      <c r="A49" s="402" t="s">
        <v>120</v>
      </c>
      <c r="B49" s="403"/>
      <c r="C49" s="404" t="s">
        <v>121</v>
      </c>
      <c r="D49" s="404"/>
      <c r="E49" s="404"/>
      <c r="F49" s="404"/>
      <c r="G49" s="404"/>
      <c r="H49" s="405"/>
      <c r="I49" s="79" t="s">
        <v>120</v>
      </c>
      <c r="J49" s="79"/>
      <c r="K49" s="406" t="s">
        <v>82</v>
      </c>
      <c r="L49" s="406"/>
      <c r="M49" s="407"/>
    </row>
    <row r="50" spans="1:13" s="80" customFormat="1" ht="15" x14ac:dyDescent="0.25">
      <c r="A50" s="107"/>
      <c r="B50" s="108"/>
      <c r="C50" s="403" t="s">
        <v>122</v>
      </c>
      <c r="D50" s="403"/>
      <c r="E50" s="403"/>
      <c r="F50" s="403"/>
      <c r="G50" s="403"/>
      <c r="H50" s="408"/>
      <c r="I50" s="79"/>
      <c r="J50" s="79"/>
      <c r="K50" s="409" t="s">
        <v>123</v>
      </c>
      <c r="L50" s="409"/>
      <c r="M50" s="410"/>
    </row>
    <row r="51" spans="1:13" s="80" customFormat="1" ht="15" x14ac:dyDescent="0.25">
      <c r="A51" s="411" t="s">
        <v>124</v>
      </c>
      <c r="B51" s="412"/>
      <c r="C51" s="396" t="s">
        <v>115</v>
      </c>
      <c r="D51" s="396"/>
      <c r="E51" s="396"/>
      <c r="F51" s="396"/>
      <c r="G51" s="396"/>
      <c r="H51" s="413"/>
      <c r="I51" s="79" t="s">
        <v>125</v>
      </c>
      <c r="J51" s="79"/>
      <c r="K51" s="79" t="s">
        <v>126</v>
      </c>
      <c r="L51" s="79"/>
      <c r="M51" s="98"/>
    </row>
    <row r="52" spans="1:13" s="80" customFormat="1" ht="15.75" thickBot="1" x14ac:dyDescent="0.3">
      <c r="A52" s="109"/>
      <c r="B52" s="110"/>
      <c r="C52" s="110"/>
      <c r="D52" s="110"/>
      <c r="E52" s="110"/>
      <c r="F52" s="110"/>
      <c r="G52" s="110"/>
      <c r="H52" s="111"/>
      <c r="I52" s="112"/>
      <c r="J52" s="112"/>
      <c r="K52" s="112"/>
      <c r="L52" s="112"/>
      <c r="M52" s="113"/>
    </row>
    <row r="53" spans="1:13" s="80" customFormat="1" ht="15.75" thickBot="1" x14ac:dyDescent="0.3">
      <c r="A53" s="114"/>
      <c r="B53" s="115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7"/>
    </row>
    <row r="54" spans="1:13" s="80" customFormat="1" ht="15" thickBot="1" x14ac:dyDescent="0.25">
      <c r="A54" s="118" t="s">
        <v>127</v>
      </c>
      <c r="B54" s="427" t="s">
        <v>128</v>
      </c>
      <c r="C54" s="428"/>
      <c r="D54" s="428"/>
      <c r="E54" s="428"/>
      <c r="F54" s="428"/>
      <c r="G54" s="428"/>
      <c r="H54" s="428"/>
      <c r="I54" s="428"/>
      <c r="J54" s="428"/>
      <c r="K54" s="428"/>
      <c r="L54" s="428"/>
      <c r="M54" s="429"/>
    </row>
    <row r="55" spans="1:13" s="80" customFormat="1" ht="15" thickBot="1" x14ac:dyDescent="0.25">
      <c r="A55" s="430" t="s">
        <v>129</v>
      </c>
      <c r="B55" s="428"/>
      <c r="C55" s="428"/>
      <c r="D55" s="428"/>
      <c r="E55" s="428"/>
      <c r="F55" s="428"/>
      <c r="G55" s="429"/>
      <c r="H55" s="430" t="s">
        <v>101</v>
      </c>
      <c r="I55" s="428"/>
      <c r="J55" s="428"/>
      <c r="K55" s="428"/>
      <c r="L55" s="428"/>
      <c r="M55" s="429"/>
    </row>
    <row r="56" spans="1:13" s="80" customFormat="1" ht="15" x14ac:dyDescent="0.25">
      <c r="A56" s="431" t="s">
        <v>81</v>
      </c>
      <c r="B56" s="433" t="s">
        <v>98</v>
      </c>
      <c r="C56" s="434"/>
      <c r="D56" s="434"/>
      <c r="E56" s="437" t="s">
        <v>130</v>
      </c>
      <c r="F56" s="403"/>
      <c r="G56" s="408"/>
      <c r="H56" s="431" t="s">
        <v>131</v>
      </c>
      <c r="I56" s="441" t="s">
        <v>132</v>
      </c>
      <c r="J56" s="442"/>
      <c r="K56" s="443" t="s">
        <v>133</v>
      </c>
      <c r="L56" s="444" t="s">
        <v>134</v>
      </c>
      <c r="M56" s="445"/>
    </row>
    <row r="57" spans="1:13" s="80" customFormat="1" ht="30.75" thickBot="1" x14ac:dyDescent="0.25">
      <c r="A57" s="431"/>
      <c r="B57" s="433"/>
      <c r="C57" s="434"/>
      <c r="D57" s="434"/>
      <c r="E57" s="437"/>
      <c r="F57" s="403"/>
      <c r="G57" s="408"/>
      <c r="H57" s="431"/>
      <c r="I57" s="441"/>
      <c r="J57" s="442"/>
      <c r="K57" s="443"/>
      <c r="L57" s="119" t="s">
        <v>135</v>
      </c>
      <c r="M57" s="120" t="s">
        <v>136</v>
      </c>
    </row>
    <row r="58" spans="1:13" s="80" customFormat="1" ht="15.75" thickBot="1" x14ac:dyDescent="0.3">
      <c r="A58" s="432"/>
      <c r="B58" s="435"/>
      <c r="C58" s="436"/>
      <c r="D58" s="436"/>
      <c r="E58" s="438"/>
      <c r="F58" s="439"/>
      <c r="G58" s="440"/>
      <c r="H58" s="121" t="s">
        <v>137</v>
      </c>
      <c r="I58" s="422" t="s">
        <v>138</v>
      </c>
      <c r="J58" s="423"/>
      <c r="K58" s="122" t="s">
        <v>139</v>
      </c>
      <c r="L58" s="123" t="s">
        <v>140</v>
      </c>
      <c r="M58" s="124" t="s">
        <v>141</v>
      </c>
    </row>
    <row r="59" spans="1:13" s="80" customFormat="1" ht="15" x14ac:dyDescent="0.25">
      <c r="A59" s="125"/>
      <c r="B59" s="126"/>
      <c r="C59" s="79"/>
      <c r="D59" s="127"/>
      <c r="E59" s="128"/>
      <c r="F59" s="79"/>
      <c r="G59" s="98"/>
      <c r="H59" s="129"/>
      <c r="I59" s="130"/>
      <c r="J59" s="127"/>
      <c r="K59" s="131"/>
      <c r="L59" s="132"/>
      <c r="M59" s="133"/>
    </row>
    <row r="60" spans="1:13" s="80" customFormat="1" ht="15" x14ac:dyDescent="0.25">
      <c r="A60" s="125"/>
      <c r="B60" s="126"/>
      <c r="C60" s="79"/>
      <c r="D60" s="127"/>
      <c r="E60" s="128"/>
      <c r="F60" s="79"/>
      <c r="G60" s="98"/>
      <c r="H60" s="129"/>
      <c r="I60" s="130"/>
      <c r="J60" s="127"/>
      <c r="K60" s="131"/>
      <c r="L60" s="132"/>
      <c r="M60" s="133"/>
    </row>
    <row r="61" spans="1:13" s="80" customFormat="1" ht="15" x14ac:dyDescent="0.25">
      <c r="A61" s="125"/>
      <c r="B61" s="134"/>
      <c r="C61" s="79"/>
      <c r="D61" s="127"/>
      <c r="E61" s="424"/>
      <c r="F61" s="425"/>
      <c r="G61" s="426"/>
      <c r="H61" s="135"/>
      <c r="I61" s="136"/>
      <c r="J61" s="137"/>
      <c r="K61" s="132"/>
      <c r="L61" s="132"/>
      <c r="M61" s="138"/>
    </row>
    <row r="62" spans="1:13" s="80" customFormat="1" ht="15" x14ac:dyDescent="0.25">
      <c r="A62" s="125"/>
      <c r="B62" s="134"/>
      <c r="C62" s="79"/>
      <c r="D62" s="127"/>
      <c r="E62" s="128"/>
      <c r="F62" s="79"/>
      <c r="G62" s="98"/>
      <c r="H62" s="135"/>
      <c r="I62" s="136"/>
      <c r="J62" s="137"/>
      <c r="K62" s="132"/>
      <c r="L62" s="139"/>
      <c r="M62" s="138"/>
    </row>
    <row r="63" spans="1:13" s="80" customFormat="1" ht="15" x14ac:dyDescent="0.25">
      <c r="A63" s="140"/>
      <c r="B63" s="134"/>
      <c r="C63" s="79"/>
      <c r="D63" s="127"/>
      <c r="E63" s="130"/>
      <c r="F63" s="79"/>
      <c r="G63" s="98"/>
      <c r="H63" s="135"/>
      <c r="I63" s="130"/>
      <c r="J63" s="127"/>
      <c r="K63" s="131"/>
      <c r="L63" s="131"/>
      <c r="M63" s="98"/>
    </row>
    <row r="64" spans="1:13" s="80" customFormat="1" ht="15" x14ac:dyDescent="0.25">
      <c r="A64" s="140"/>
      <c r="B64" s="134"/>
      <c r="C64" s="79"/>
      <c r="D64" s="127"/>
      <c r="E64" s="130"/>
      <c r="F64" s="79"/>
      <c r="G64" s="98"/>
      <c r="H64" s="135"/>
      <c r="I64" s="130"/>
      <c r="J64" s="127"/>
      <c r="K64" s="131"/>
      <c r="L64" s="131"/>
      <c r="M64" s="98"/>
    </row>
    <row r="65" spans="1:13" s="80" customFormat="1" ht="13.5" thickBot="1" x14ac:dyDescent="0.25">
      <c r="A65" s="141"/>
      <c r="B65" s="142"/>
      <c r="C65" s="143"/>
      <c r="D65" s="144"/>
      <c r="E65" s="145"/>
      <c r="F65" s="143"/>
      <c r="G65" s="146"/>
      <c r="H65" s="147"/>
      <c r="I65" s="145"/>
      <c r="J65" s="144"/>
      <c r="K65" s="148"/>
      <c r="L65" s="148"/>
      <c r="M65" s="146"/>
    </row>
  </sheetData>
  <mergeCells count="131">
    <mergeCell ref="I58:J58"/>
    <mergeCell ref="E61:G61"/>
    <mergeCell ref="B54:M54"/>
    <mergeCell ref="A55:G55"/>
    <mergeCell ref="H55:M55"/>
    <mergeCell ref="A56:A58"/>
    <mergeCell ref="B56:D58"/>
    <mergeCell ref="E56:G58"/>
    <mergeCell ref="H56:H57"/>
    <mergeCell ref="I56:J57"/>
    <mergeCell ref="K56:K57"/>
    <mergeCell ref="L56:M56"/>
    <mergeCell ref="A49:B49"/>
    <mergeCell ref="C49:H49"/>
    <mergeCell ref="K49:M49"/>
    <mergeCell ref="C50:H50"/>
    <mergeCell ref="K50:M50"/>
    <mergeCell ref="A51:B51"/>
    <mergeCell ref="C51:H51"/>
    <mergeCell ref="B42:H42"/>
    <mergeCell ref="A43:A44"/>
    <mergeCell ref="A47:B47"/>
    <mergeCell ref="C47:H47"/>
    <mergeCell ref="A48:H48"/>
    <mergeCell ref="K48:M48"/>
    <mergeCell ref="A39:C39"/>
    <mergeCell ref="D39:H39"/>
    <mergeCell ref="I39:J39"/>
    <mergeCell ref="L39:M39"/>
    <mergeCell ref="A40:A41"/>
    <mergeCell ref="D40:H41"/>
    <mergeCell ref="I40:I41"/>
    <mergeCell ref="B41:C41"/>
    <mergeCell ref="A37:C37"/>
    <mergeCell ref="D37:H37"/>
    <mergeCell ref="I37:J37"/>
    <mergeCell ref="L37:M37"/>
    <mergeCell ref="A38:C38"/>
    <mergeCell ref="D38:H38"/>
    <mergeCell ref="I38:J38"/>
    <mergeCell ref="L38:M38"/>
    <mergeCell ref="A35:C35"/>
    <mergeCell ref="D35:H35"/>
    <mergeCell ref="I35:J35"/>
    <mergeCell ref="L35:M35"/>
    <mergeCell ref="A36:C36"/>
    <mergeCell ref="D36:H36"/>
    <mergeCell ref="I36:J36"/>
    <mergeCell ref="L36:M36"/>
    <mergeCell ref="A33:C33"/>
    <mergeCell ref="D33:H33"/>
    <mergeCell ref="I33:J33"/>
    <mergeCell ref="L33:M33"/>
    <mergeCell ref="A34:C34"/>
    <mergeCell ref="D34:H34"/>
    <mergeCell ref="I34:J34"/>
    <mergeCell ref="L34:M34"/>
    <mergeCell ref="A31:C31"/>
    <mergeCell ref="D31:H31"/>
    <mergeCell ref="I31:J31"/>
    <mergeCell ref="L31:M31"/>
    <mergeCell ref="A32:C32"/>
    <mergeCell ref="D32:H32"/>
    <mergeCell ref="I32:J32"/>
    <mergeCell ref="L32:M32"/>
    <mergeCell ref="A29:C29"/>
    <mergeCell ref="D29:H29"/>
    <mergeCell ref="I29:J29"/>
    <mergeCell ref="L29:M29"/>
    <mergeCell ref="A30:C30"/>
    <mergeCell ref="D30:H30"/>
    <mergeCell ref="I30:J30"/>
    <mergeCell ref="L30:M30"/>
    <mergeCell ref="A25:C25"/>
    <mergeCell ref="D25:H25"/>
    <mergeCell ref="I25:J25"/>
    <mergeCell ref="L25:M25"/>
    <mergeCell ref="A26:C26"/>
    <mergeCell ref="D26:H26"/>
    <mergeCell ref="I26:J26"/>
    <mergeCell ref="L26:M26"/>
    <mergeCell ref="A23:C23"/>
    <mergeCell ref="D23:H23"/>
    <mergeCell ref="I23:J23"/>
    <mergeCell ref="L23:M23"/>
    <mergeCell ref="A24:C24"/>
    <mergeCell ref="D24:H24"/>
    <mergeCell ref="I24:J24"/>
    <mergeCell ref="L24:M24"/>
    <mergeCell ref="A21:C21"/>
    <mergeCell ref="D21:H21"/>
    <mergeCell ref="I21:J21"/>
    <mergeCell ref="L21:M21"/>
    <mergeCell ref="A22:C22"/>
    <mergeCell ref="D22:H22"/>
    <mergeCell ref="I22:J22"/>
    <mergeCell ref="L22:M22"/>
    <mergeCell ref="A19:C19"/>
    <mergeCell ref="D19:H19"/>
    <mergeCell ref="I19:J19"/>
    <mergeCell ref="L19:M19"/>
    <mergeCell ref="A20:C20"/>
    <mergeCell ref="D20:H20"/>
    <mergeCell ref="I20:J20"/>
    <mergeCell ref="L20:M20"/>
    <mergeCell ref="A14:C14"/>
    <mergeCell ref="D14:H18"/>
    <mergeCell ref="I14:J14"/>
    <mergeCell ref="L14:M18"/>
    <mergeCell ref="O14:P14"/>
    <mergeCell ref="A15:C15"/>
    <mergeCell ref="I15:J15"/>
    <mergeCell ref="A10:C11"/>
    <mergeCell ref="D10:M11"/>
    <mergeCell ref="A12:C13"/>
    <mergeCell ref="D12:H13"/>
    <mergeCell ref="I12:J13"/>
    <mergeCell ref="K12:K13"/>
    <mergeCell ref="L12:M13"/>
    <mergeCell ref="A5:J5"/>
    <mergeCell ref="K5:M5"/>
    <mergeCell ref="A6:C7"/>
    <mergeCell ref="D6:M7"/>
    <mergeCell ref="A8:C9"/>
    <mergeCell ref="D8:M9"/>
    <mergeCell ref="L1:M1"/>
    <mergeCell ref="L2:M2"/>
    <mergeCell ref="A3:J3"/>
    <mergeCell ref="K3:M3"/>
    <mergeCell ref="A4:J4"/>
    <mergeCell ref="K4:M4"/>
  </mergeCells>
  <pageMargins left="0.5" right="0.25" top="0.25" bottom="0.25" header="0.3" footer="0.3"/>
  <pageSetup paperSize="9" scale="80" orientation="portrait" r:id="rId1"/>
  <colBreaks count="1" manualBreakCount="1">
    <brk id="13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2"/>
  <sheetViews>
    <sheetView view="pageBreakPreview" topLeftCell="A7" zoomScale="110" zoomScaleSheetLayoutView="110" workbookViewId="0">
      <selection activeCell="N24" sqref="N24"/>
    </sheetView>
  </sheetViews>
  <sheetFormatPr defaultColWidth="8.85546875" defaultRowHeight="12.75" x14ac:dyDescent="0.2"/>
  <cols>
    <col min="1" max="1" width="2.5703125" style="149" customWidth="1"/>
    <col min="2" max="2" width="4" style="149" customWidth="1"/>
    <col min="3" max="3" width="3.7109375" style="149" customWidth="1"/>
    <col min="4" max="4" width="1.5703125" style="149" hidden="1" customWidth="1"/>
    <col min="5" max="5" width="2.42578125" style="149" customWidth="1"/>
    <col min="6" max="6" width="4.140625" style="149" customWidth="1"/>
    <col min="7" max="7" width="12.140625" style="149" customWidth="1"/>
    <col min="8" max="18" width="2.85546875" style="149" customWidth="1"/>
    <col min="19" max="19" width="3.140625" style="149" customWidth="1"/>
    <col min="20" max="20" width="3.7109375" style="149" customWidth="1"/>
    <col min="21" max="24" width="2.85546875" style="149" customWidth="1"/>
    <col min="25" max="25" width="2.7109375" style="149" customWidth="1"/>
    <col min="26" max="28" width="2.85546875" style="149" customWidth="1"/>
    <col min="29" max="29" width="20" style="149" customWidth="1"/>
    <col min="30" max="30" width="0.140625" style="149" hidden="1" customWidth="1"/>
    <col min="31" max="33" width="2.85546875" style="149" hidden="1" customWidth="1"/>
    <col min="34" max="34" width="17.42578125" style="149" hidden="1" customWidth="1"/>
    <col min="35" max="35" width="16.140625" style="149" customWidth="1"/>
    <col min="36" max="36" width="0.140625" style="149" hidden="1" customWidth="1"/>
    <col min="37" max="256" width="8.85546875" style="149"/>
    <col min="257" max="257" width="2.5703125" style="149" customWidth="1"/>
    <col min="258" max="258" width="4" style="149" customWidth="1"/>
    <col min="259" max="259" width="3.7109375" style="149" customWidth="1"/>
    <col min="260" max="260" width="0" style="149" hidden="1" customWidth="1"/>
    <col min="261" max="261" width="2.42578125" style="149" customWidth="1"/>
    <col min="262" max="262" width="2.85546875" style="149" customWidth="1"/>
    <col min="263" max="263" width="12.140625" style="149" customWidth="1"/>
    <col min="264" max="270" width="2.85546875" style="149" customWidth="1"/>
    <col min="271" max="271" width="4.28515625" style="149" customWidth="1"/>
    <col min="272" max="274" width="2.85546875" style="149" customWidth="1"/>
    <col min="275" max="275" width="3.140625" style="149" customWidth="1"/>
    <col min="276" max="276" width="3.7109375" style="149" customWidth="1"/>
    <col min="277" max="280" width="2.85546875" style="149" customWidth="1"/>
    <col min="281" max="281" width="2.7109375" style="149" customWidth="1"/>
    <col min="282" max="284" width="2.85546875" style="149" customWidth="1"/>
    <col min="285" max="285" width="20" style="149" customWidth="1"/>
    <col min="286" max="290" width="0" style="149" hidden="1" customWidth="1"/>
    <col min="291" max="291" width="17.7109375" style="149" customWidth="1"/>
    <col min="292" max="292" width="0" style="149" hidden="1" customWidth="1"/>
    <col min="293" max="512" width="8.85546875" style="149"/>
    <col min="513" max="513" width="2.5703125" style="149" customWidth="1"/>
    <col min="514" max="514" width="4" style="149" customWidth="1"/>
    <col min="515" max="515" width="3.7109375" style="149" customWidth="1"/>
    <col min="516" max="516" width="0" style="149" hidden="1" customWidth="1"/>
    <col min="517" max="517" width="2.42578125" style="149" customWidth="1"/>
    <col min="518" max="518" width="2.85546875" style="149" customWidth="1"/>
    <col min="519" max="519" width="12.140625" style="149" customWidth="1"/>
    <col min="520" max="526" width="2.85546875" style="149" customWidth="1"/>
    <col min="527" max="527" width="4.28515625" style="149" customWidth="1"/>
    <col min="528" max="530" width="2.85546875" style="149" customWidth="1"/>
    <col min="531" max="531" width="3.140625" style="149" customWidth="1"/>
    <col min="532" max="532" width="3.7109375" style="149" customWidth="1"/>
    <col min="533" max="536" width="2.85546875" style="149" customWidth="1"/>
    <col min="537" max="537" width="2.7109375" style="149" customWidth="1"/>
    <col min="538" max="540" width="2.85546875" style="149" customWidth="1"/>
    <col min="541" max="541" width="20" style="149" customWidth="1"/>
    <col min="542" max="546" width="0" style="149" hidden="1" customWidth="1"/>
    <col min="547" max="547" width="17.7109375" style="149" customWidth="1"/>
    <col min="548" max="548" width="0" style="149" hidden="1" customWidth="1"/>
    <col min="549" max="768" width="8.85546875" style="149"/>
    <col min="769" max="769" width="2.5703125" style="149" customWidth="1"/>
    <col min="770" max="770" width="4" style="149" customWidth="1"/>
    <col min="771" max="771" width="3.7109375" style="149" customWidth="1"/>
    <col min="772" max="772" width="0" style="149" hidden="1" customWidth="1"/>
    <col min="773" max="773" width="2.42578125" style="149" customWidth="1"/>
    <col min="774" max="774" width="2.85546875" style="149" customWidth="1"/>
    <col min="775" max="775" width="12.140625" style="149" customWidth="1"/>
    <col min="776" max="782" width="2.85546875" style="149" customWidth="1"/>
    <col min="783" max="783" width="4.28515625" style="149" customWidth="1"/>
    <col min="784" max="786" width="2.85546875" style="149" customWidth="1"/>
    <col min="787" max="787" width="3.140625" style="149" customWidth="1"/>
    <col min="788" max="788" width="3.7109375" style="149" customWidth="1"/>
    <col min="789" max="792" width="2.85546875" style="149" customWidth="1"/>
    <col min="793" max="793" width="2.7109375" style="149" customWidth="1"/>
    <col min="794" max="796" width="2.85546875" style="149" customWidth="1"/>
    <col min="797" max="797" width="20" style="149" customWidth="1"/>
    <col min="798" max="802" width="0" style="149" hidden="1" customWidth="1"/>
    <col min="803" max="803" width="17.7109375" style="149" customWidth="1"/>
    <col min="804" max="804" width="0" style="149" hidden="1" customWidth="1"/>
    <col min="805" max="1024" width="8.85546875" style="149"/>
    <col min="1025" max="1025" width="2.5703125" style="149" customWidth="1"/>
    <col min="1026" max="1026" width="4" style="149" customWidth="1"/>
    <col min="1027" max="1027" width="3.7109375" style="149" customWidth="1"/>
    <col min="1028" max="1028" width="0" style="149" hidden="1" customWidth="1"/>
    <col min="1029" max="1029" width="2.42578125" style="149" customWidth="1"/>
    <col min="1030" max="1030" width="2.85546875" style="149" customWidth="1"/>
    <col min="1031" max="1031" width="12.140625" style="149" customWidth="1"/>
    <col min="1032" max="1038" width="2.85546875" style="149" customWidth="1"/>
    <col min="1039" max="1039" width="4.28515625" style="149" customWidth="1"/>
    <col min="1040" max="1042" width="2.85546875" style="149" customWidth="1"/>
    <col min="1043" max="1043" width="3.140625" style="149" customWidth="1"/>
    <col min="1044" max="1044" width="3.7109375" style="149" customWidth="1"/>
    <col min="1045" max="1048" width="2.85546875" style="149" customWidth="1"/>
    <col min="1049" max="1049" width="2.7109375" style="149" customWidth="1"/>
    <col min="1050" max="1052" width="2.85546875" style="149" customWidth="1"/>
    <col min="1053" max="1053" width="20" style="149" customWidth="1"/>
    <col min="1054" max="1058" width="0" style="149" hidden="1" customWidth="1"/>
    <col min="1059" max="1059" width="17.7109375" style="149" customWidth="1"/>
    <col min="1060" max="1060" width="0" style="149" hidden="1" customWidth="1"/>
    <col min="1061" max="1280" width="8.85546875" style="149"/>
    <col min="1281" max="1281" width="2.5703125" style="149" customWidth="1"/>
    <col min="1282" max="1282" width="4" style="149" customWidth="1"/>
    <col min="1283" max="1283" width="3.7109375" style="149" customWidth="1"/>
    <col min="1284" max="1284" width="0" style="149" hidden="1" customWidth="1"/>
    <col min="1285" max="1285" width="2.42578125" style="149" customWidth="1"/>
    <col min="1286" max="1286" width="2.85546875" style="149" customWidth="1"/>
    <col min="1287" max="1287" width="12.140625" style="149" customWidth="1"/>
    <col min="1288" max="1294" width="2.85546875" style="149" customWidth="1"/>
    <col min="1295" max="1295" width="4.28515625" style="149" customWidth="1"/>
    <col min="1296" max="1298" width="2.85546875" style="149" customWidth="1"/>
    <col min="1299" max="1299" width="3.140625" style="149" customWidth="1"/>
    <col min="1300" max="1300" width="3.7109375" style="149" customWidth="1"/>
    <col min="1301" max="1304" width="2.85546875" style="149" customWidth="1"/>
    <col min="1305" max="1305" width="2.7109375" style="149" customWidth="1"/>
    <col min="1306" max="1308" width="2.85546875" style="149" customWidth="1"/>
    <col min="1309" max="1309" width="20" style="149" customWidth="1"/>
    <col min="1310" max="1314" width="0" style="149" hidden="1" customWidth="1"/>
    <col min="1315" max="1315" width="17.7109375" style="149" customWidth="1"/>
    <col min="1316" max="1316" width="0" style="149" hidden="1" customWidth="1"/>
    <col min="1317" max="1536" width="8.85546875" style="149"/>
    <col min="1537" max="1537" width="2.5703125" style="149" customWidth="1"/>
    <col min="1538" max="1538" width="4" style="149" customWidth="1"/>
    <col min="1539" max="1539" width="3.7109375" style="149" customWidth="1"/>
    <col min="1540" max="1540" width="0" style="149" hidden="1" customWidth="1"/>
    <col min="1541" max="1541" width="2.42578125" style="149" customWidth="1"/>
    <col min="1542" max="1542" width="2.85546875" style="149" customWidth="1"/>
    <col min="1543" max="1543" width="12.140625" style="149" customWidth="1"/>
    <col min="1544" max="1550" width="2.85546875" style="149" customWidth="1"/>
    <col min="1551" max="1551" width="4.28515625" style="149" customWidth="1"/>
    <col min="1552" max="1554" width="2.85546875" style="149" customWidth="1"/>
    <col min="1555" max="1555" width="3.140625" style="149" customWidth="1"/>
    <col min="1556" max="1556" width="3.7109375" style="149" customWidth="1"/>
    <col min="1557" max="1560" width="2.85546875" style="149" customWidth="1"/>
    <col min="1561" max="1561" width="2.7109375" style="149" customWidth="1"/>
    <col min="1562" max="1564" width="2.85546875" style="149" customWidth="1"/>
    <col min="1565" max="1565" width="20" style="149" customWidth="1"/>
    <col min="1566" max="1570" width="0" style="149" hidden="1" customWidth="1"/>
    <col min="1571" max="1571" width="17.7109375" style="149" customWidth="1"/>
    <col min="1572" max="1572" width="0" style="149" hidden="1" customWidth="1"/>
    <col min="1573" max="1792" width="8.85546875" style="149"/>
    <col min="1793" max="1793" width="2.5703125" style="149" customWidth="1"/>
    <col min="1794" max="1794" width="4" style="149" customWidth="1"/>
    <col min="1795" max="1795" width="3.7109375" style="149" customWidth="1"/>
    <col min="1796" max="1796" width="0" style="149" hidden="1" customWidth="1"/>
    <col min="1797" max="1797" width="2.42578125" style="149" customWidth="1"/>
    <col min="1798" max="1798" width="2.85546875" style="149" customWidth="1"/>
    <col min="1799" max="1799" width="12.140625" style="149" customWidth="1"/>
    <col min="1800" max="1806" width="2.85546875" style="149" customWidth="1"/>
    <col min="1807" max="1807" width="4.28515625" style="149" customWidth="1"/>
    <col min="1808" max="1810" width="2.85546875" style="149" customWidth="1"/>
    <col min="1811" max="1811" width="3.140625" style="149" customWidth="1"/>
    <col min="1812" max="1812" width="3.7109375" style="149" customWidth="1"/>
    <col min="1813" max="1816" width="2.85546875" style="149" customWidth="1"/>
    <col min="1817" max="1817" width="2.7109375" style="149" customWidth="1"/>
    <col min="1818" max="1820" width="2.85546875" style="149" customWidth="1"/>
    <col min="1821" max="1821" width="20" style="149" customWidth="1"/>
    <col min="1822" max="1826" width="0" style="149" hidden="1" customWidth="1"/>
    <col min="1827" max="1827" width="17.7109375" style="149" customWidth="1"/>
    <col min="1828" max="1828" width="0" style="149" hidden="1" customWidth="1"/>
    <col min="1829" max="2048" width="8.85546875" style="149"/>
    <col min="2049" max="2049" width="2.5703125" style="149" customWidth="1"/>
    <col min="2050" max="2050" width="4" style="149" customWidth="1"/>
    <col min="2051" max="2051" width="3.7109375" style="149" customWidth="1"/>
    <col min="2052" max="2052" width="0" style="149" hidden="1" customWidth="1"/>
    <col min="2053" max="2053" width="2.42578125" style="149" customWidth="1"/>
    <col min="2054" max="2054" width="2.85546875" style="149" customWidth="1"/>
    <col min="2055" max="2055" width="12.140625" style="149" customWidth="1"/>
    <col min="2056" max="2062" width="2.85546875" style="149" customWidth="1"/>
    <col min="2063" max="2063" width="4.28515625" style="149" customWidth="1"/>
    <col min="2064" max="2066" width="2.85546875" style="149" customWidth="1"/>
    <col min="2067" max="2067" width="3.140625" style="149" customWidth="1"/>
    <col min="2068" max="2068" width="3.7109375" style="149" customWidth="1"/>
    <col min="2069" max="2072" width="2.85546875" style="149" customWidth="1"/>
    <col min="2073" max="2073" width="2.7109375" style="149" customWidth="1"/>
    <col min="2074" max="2076" width="2.85546875" style="149" customWidth="1"/>
    <col min="2077" max="2077" width="20" style="149" customWidth="1"/>
    <col min="2078" max="2082" width="0" style="149" hidden="1" customWidth="1"/>
    <col min="2083" max="2083" width="17.7109375" style="149" customWidth="1"/>
    <col min="2084" max="2084" width="0" style="149" hidden="1" customWidth="1"/>
    <col min="2085" max="2304" width="8.85546875" style="149"/>
    <col min="2305" max="2305" width="2.5703125" style="149" customWidth="1"/>
    <col min="2306" max="2306" width="4" style="149" customWidth="1"/>
    <col min="2307" max="2307" width="3.7109375" style="149" customWidth="1"/>
    <col min="2308" max="2308" width="0" style="149" hidden="1" customWidth="1"/>
    <col min="2309" max="2309" width="2.42578125" style="149" customWidth="1"/>
    <col min="2310" max="2310" width="2.85546875" style="149" customWidth="1"/>
    <col min="2311" max="2311" width="12.140625" style="149" customWidth="1"/>
    <col min="2312" max="2318" width="2.85546875" style="149" customWidth="1"/>
    <col min="2319" max="2319" width="4.28515625" style="149" customWidth="1"/>
    <col min="2320" max="2322" width="2.85546875" style="149" customWidth="1"/>
    <col min="2323" max="2323" width="3.140625" style="149" customWidth="1"/>
    <col min="2324" max="2324" width="3.7109375" style="149" customWidth="1"/>
    <col min="2325" max="2328" width="2.85546875" style="149" customWidth="1"/>
    <col min="2329" max="2329" width="2.7109375" style="149" customWidth="1"/>
    <col min="2330" max="2332" width="2.85546875" style="149" customWidth="1"/>
    <col min="2333" max="2333" width="20" style="149" customWidth="1"/>
    <col min="2334" max="2338" width="0" style="149" hidden="1" customWidth="1"/>
    <col min="2339" max="2339" width="17.7109375" style="149" customWidth="1"/>
    <col min="2340" max="2340" width="0" style="149" hidden="1" customWidth="1"/>
    <col min="2341" max="2560" width="8.85546875" style="149"/>
    <col min="2561" max="2561" width="2.5703125" style="149" customWidth="1"/>
    <col min="2562" max="2562" width="4" style="149" customWidth="1"/>
    <col min="2563" max="2563" width="3.7109375" style="149" customWidth="1"/>
    <col min="2564" max="2564" width="0" style="149" hidden="1" customWidth="1"/>
    <col min="2565" max="2565" width="2.42578125" style="149" customWidth="1"/>
    <col min="2566" max="2566" width="2.85546875" style="149" customWidth="1"/>
    <col min="2567" max="2567" width="12.140625" style="149" customWidth="1"/>
    <col min="2568" max="2574" width="2.85546875" style="149" customWidth="1"/>
    <col min="2575" max="2575" width="4.28515625" style="149" customWidth="1"/>
    <col min="2576" max="2578" width="2.85546875" style="149" customWidth="1"/>
    <col min="2579" max="2579" width="3.140625" style="149" customWidth="1"/>
    <col min="2580" max="2580" width="3.7109375" style="149" customWidth="1"/>
    <col min="2581" max="2584" width="2.85546875" style="149" customWidth="1"/>
    <col min="2585" max="2585" width="2.7109375" style="149" customWidth="1"/>
    <col min="2586" max="2588" width="2.85546875" style="149" customWidth="1"/>
    <col min="2589" max="2589" width="20" style="149" customWidth="1"/>
    <col min="2590" max="2594" width="0" style="149" hidden="1" customWidth="1"/>
    <col min="2595" max="2595" width="17.7109375" style="149" customWidth="1"/>
    <col min="2596" max="2596" width="0" style="149" hidden="1" customWidth="1"/>
    <col min="2597" max="2816" width="8.85546875" style="149"/>
    <col min="2817" max="2817" width="2.5703125" style="149" customWidth="1"/>
    <col min="2818" max="2818" width="4" style="149" customWidth="1"/>
    <col min="2819" max="2819" width="3.7109375" style="149" customWidth="1"/>
    <col min="2820" max="2820" width="0" style="149" hidden="1" customWidth="1"/>
    <col min="2821" max="2821" width="2.42578125" style="149" customWidth="1"/>
    <col min="2822" max="2822" width="2.85546875" style="149" customWidth="1"/>
    <col min="2823" max="2823" width="12.140625" style="149" customWidth="1"/>
    <col min="2824" max="2830" width="2.85546875" style="149" customWidth="1"/>
    <col min="2831" max="2831" width="4.28515625" style="149" customWidth="1"/>
    <col min="2832" max="2834" width="2.85546875" style="149" customWidth="1"/>
    <col min="2835" max="2835" width="3.140625" style="149" customWidth="1"/>
    <col min="2836" max="2836" width="3.7109375" style="149" customWidth="1"/>
    <col min="2837" max="2840" width="2.85546875" style="149" customWidth="1"/>
    <col min="2841" max="2841" width="2.7109375" style="149" customWidth="1"/>
    <col min="2842" max="2844" width="2.85546875" style="149" customWidth="1"/>
    <col min="2845" max="2845" width="20" style="149" customWidth="1"/>
    <col min="2846" max="2850" width="0" style="149" hidden="1" customWidth="1"/>
    <col min="2851" max="2851" width="17.7109375" style="149" customWidth="1"/>
    <col min="2852" max="2852" width="0" style="149" hidden="1" customWidth="1"/>
    <col min="2853" max="3072" width="8.85546875" style="149"/>
    <col min="3073" max="3073" width="2.5703125" style="149" customWidth="1"/>
    <col min="3074" max="3074" width="4" style="149" customWidth="1"/>
    <col min="3075" max="3075" width="3.7109375" style="149" customWidth="1"/>
    <col min="3076" max="3076" width="0" style="149" hidden="1" customWidth="1"/>
    <col min="3077" max="3077" width="2.42578125" style="149" customWidth="1"/>
    <col min="3078" max="3078" width="2.85546875" style="149" customWidth="1"/>
    <col min="3079" max="3079" width="12.140625" style="149" customWidth="1"/>
    <col min="3080" max="3086" width="2.85546875" style="149" customWidth="1"/>
    <col min="3087" max="3087" width="4.28515625" style="149" customWidth="1"/>
    <col min="3088" max="3090" width="2.85546875" style="149" customWidth="1"/>
    <col min="3091" max="3091" width="3.140625" style="149" customWidth="1"/>
    <col min="3092" max="3092" width="3.7109375" style="149" customWidth="1"/>
    <col min="3093" max="3096" width="2.85546875" style="149" customWidth="1"/>
    <col min="3097" max="3097" width="2.7109375" style="149" customWidth="1"/>
    <col min="3098" max="3100" width="2.85546875" style="149" customWidth="1"/>
    <col min="3101" max="3101" width="20" style="149" customWidth="1"/>
    <col min="3102" max="3106" width="0" style="149" hidden="1" customWidth="1"/>
    <col min="3107" max="3107" width="17.7109375" style="149" customWidth="1"/>
    <col min="3108" max="3108" width="0" style="149" hidden="1" customWidth="1"/>
    <col min="3109" max="3328" width="8.85546875" style="149"/>
    <col min="3329" max="3329" width="2.5703125" style="149" customWidth="1"/>
    <col min="3330" max="3330" width="4" style="149" customWidth="1"/>
    <col min="3331" max="3331" width="3.7109375" style="149" customWidth="1"/>
    <col min="3332" max="3332" width="0" style="149" hidden="1" customWidth="1"/>
    <col min="3333" max="3333" width="2.42578125" style="149" customWidth="1"/>
    <col min="3334" max="3334" width="2.85546875" style="149" customWidth="1"/>
    <col min="3335" max="3335" width="12.140625" style="149" customWidth="1"/>
    <col min="3336" max="3342" width="2.85546875" style="149" customWidth="1"/>
    <col min="3343" max="3343" width="4.28515625" style="149" customWidth="1"/>
    <col min="3344" max="3346" width="2.85546875" style="149" customWidth="1"/>
    <col min="3347" max="3347" width="3.140625" style="149" customWidth="1"/>
    <col min="3348" max="3348" width="3.7109375" style="149" customWidth="1"/>
    <col min="3349" max="3352" width="2.85546875" style="149" customWidth="1"/>
    <col min="3353" max="3353" width="2.7109375" style="149" customWidth="1"/>
    <col min="3354" max="3356" width="2.85546875" style="149" customWidth="1"/>
    <col min="3357" max="3357" width="20" style="149" customWidth="1"/>
    <col min="3358" max="3362" width="0" style="149" hidden="1" customWidth="1"/>
    <col min="3363" max="3363" width="17.7109375" style="149" customWidth="1"/>
    <col min="3364" max="3364" width="0" style="149" hidden="1" customWidth="1"/>
    <col min="3365" max="3584" width="8.85546875" style="149"/>
    <col min="3585" max="3585" width="2.5703125" style="149" customWidth="1"/>
    <col min="3586" max="3586" width="4" style="149" customWidth="1"/>
    <col min="3587" max="3587" width="3.7109375" style="149" customWidth="1"/>
    <col min="3588" max="3588" width="0" style="149" hidden="1" customWidth="1"/>
    <col min="3589" max="3589" width="2.42578125" style="149" customWidth="1"/>
    <col min="3590" max="3590" width="2.85546875" style="149" customWidth="1"/>
    <col min="3591" max="3591" width="12.140625" style="149" customWidth="1"/>
    <col min="3592" max="3598" width="2.85546875" style="149" customWidth="1"/>
    <col min="3599" max="3599" width="4.28515625" style="149" customWidth="1"/>
    <col min="3600" max="3602" width="2.85546875" style="149" customWidth="1"/>
    <col min="3603" max="3603" width="3.140625" style="149" customWidth="1"/>
    <col min="3604" max="3604" width="3.7109375" style="149" customWidth="1"/>
    <col min="3605" max="3608" width="2.85546875" style="149" customWidth="1"/>
    <col min="3609" max="3609" width="2.7109375" style="149" customWidth="1"/>
    <col min="3610" max="3612" width="2.85546875" style="149" customWidth="1"/>
    <col min="3613" max="3613" width="20" style="149" customWidth="1"/>
    <col min="3614" max="3618" width="0" style="149" hidden="1" customWidth="1"/>
    <col min="3619" max="3619" width="17.7109375" style="149" customWidth="1"/>
    <col min="3620" max="3620" width="0" style="149" hidden="1" customWidth="1"/>
    <col min="3621" max="3840" width="8.85546875" style="149"/>
    <col min="3841" max="3841" width="2.5703125" style="149" customWidth="1"/>
    <col min="3842" max="3842" width="4" style="149" customWidth="1"/>
    <col min="3843" max="3843" width="3.7109375" style="149" customWidth="1"/>
    <col min="3844" max="3844" width="0" style="149" hidden="1" customWidth="1"/>
    <col min="3845" max="3845" width="2.42578125" style="149" customWidth="1"/>
    <col min="3846" max="3846" width="2.85546875" style="149" customWidth="1"/>
    <col min="3847" max="3847" width="12.140625" style="149" customWidth="1"/>
    <col min="3848" max="3854" width="2.85546875" style="149" customWidth="1"/>
    <col min="3855" max="3855" width="4.28515625" style="149" customWidth="1"/>
    <col min="3856" max="3858" width="2.85546875" style="149" customWidth="1"/>
    <col min="3859" max="3859" width="3.140625" style="149" customWidth="1"/>
    <col min="3860" max="3860" width="3.7109375" style="149" customWidth="1"/>
    <col min="3861" max="3864" width="2.85546875" style="149" customWidth="1"/>
    <col min="3865" max="3865" width="2.7109375" style="149" customWidth="1"/>
    <col min="3866" max="3868" width="2.85546875" style="149" customWidth="1"/>
    <col min="3869" max="3869" width="20" style="149" customWidth="1"/>
    <col min="3870" max="3874" width="0" style="149" hidden="1" customWidth="1"/>
    <col min="3875" max="3875" width="17.7109375" style="149" customWidth="1"/>
    <col min="3876" max="3876" width="0" style="149" hidden="1" customWidth="1"/>
    <col min="3877" max="4096" width="8.85546875" style="149"/>
    <col min="4097" max="4097" width="2.5703125" style="149" customWidth="1"/>
    <col min="4098" max="4098" width="4" style="149" customWidth="1"/>
    <col min="4099" max="4099" width="3.7109375" style="149" customWidth="1"/>
    <col min="4100" max="4100" width="0" style="149" hidden="1" customWidth="1"/>
    <col min="4101" max="4101" width="2.42578125" style="149" customWidth="1"/>
    <col min="4102" max="4102" width="2.85546875" style="149" customWidth="1"/>
    <col min="4103" max="4103" width="12.140625" style="149" customWidth="1"/>
    <col min="4104" max="4110" width="2.85546875" style="149" customWidth="1"/>
    <col min="4111" max="4111" width="4.28515625" style="149" customWidth="1"/>
    <col min="4112" max="4114" width="2.85546875" style="149" customWidth="1"/>
    <col min="4115" max="4115" width="3.140625" style="149" customWidth="1"/>
    <col min="4116" max="4116" width="3.7109375" style="149" customWidth="1"/>
    <col min="4117" max="4120" width="2.85546875" style="149" customWidth="1"/>
    <col min="4121" max="4121" width="2.7109375" style="149" customWidth="1"/>
    <col min="4122" max="4124" width="2.85546875" style="149" customWidth="1"/>
    <col min="4125" max="4125" width="20" style="149" customWidth="1"/>
    <col min="4126" max="4130" width="0" style="149" hidden="1" customWidth="1"/>
    <col min="4131" max="4131" width="17.7109375" style="149" customWidth="1"/>
    <col min="4132" max="4132" width="0" style="149" hidden="1" customWidth="1"/>
    <col min="4133" max="4352" width="8.85546875" style="149"/>
    <col min="4353" max="4353" width="2.5703125" style="149" customWidth="1"/>
    <col min="4354" max="4354" width="4" style="149" customWidth="1"/>
    <col min="4355" max="4355" width="3.7109375" style="149" customWidth="1"/>
    <col min="4356" max="4356" width="0" style="149" hidden="1" customWidth="1"/>
    <col min="4357" max="4357" width="2.42578125" style="149" customWidth="1"/>
    <col min="4358" max="4358" width="2.85546875" style="149" customWidth="1"/>
    <col min="4359" max="4359" width="12.140625" style="149" customWidth="1"/>
    <col min="4360" max="4366" width="2.85546875" style="149" customWidth="1"/>
    <col min="4367" max="4367" width="4.28515625" style="149" customWidth="1"/>
    <col min="4368" max="4370" width="2.85546875" style="149" customWidth="1"/>
    <col min="4371" max="4371" width="3.140625" style="149" customWidth="1"/>
    <col min="4372" max="4372" width="3.7109375" style="149" customWidth="1"/>
    <col min="4373" max="4376" width="2.85546875" style="149" customWidth="1"/>
    <col min="4377" max="4377" width="2.7109375" style="149" customWidth="1"/>
    <col min="4378" max="4380" width="2.85546875" style="149" customWidth="1"/>
    <col min="4381" max="4381" width="20" style="149" customWidth="1"/>
    <col min="4382" max="4386" width="0" style="149" hidden="1" customWidth="1"/>
    <col min="4387" max="4387" width="17.7109375" style="149" customWidth="1"/>
    <col min="4388" max="4388" width="0" style="149" hidden="1" customWidth="1"/>
    <col min="4389" max="4608" width="8.85546875" style="149"/>
    <col min="4609" max="4609" width="2.5703125" style="149" customWidth="1"/>
    <col min="4610" max="4610" width="4" style="149" customWidth="1"/>
    <col min="4611" max="4611" width="3.7109375" style="149" customWidth="1"/>
    <col min="4612" max="4612" width="0" style="149" hidden="1" customWidth="1"/>
    <col min="4613" max="4613" width="2.42578125" style="149" customWidth="1"/>
    <col min="4614" max="4614" width="2.85546875" style="149" customWidth="1"/>
    <col min="4615" max="4615" width="12.140625" style="149" customWidth="1"/>
    <col min="4616" max="4622" width="2.85546875" style="149" customWidth="1"/>
    <col min="4623" max="4623" width="4.28515625" style="149" customWidth="1"/>
    <col min="4624" max="4626" width="2.85546875" style="149" customWidth="1"/>
    <col min="4627" max="4627" width="3.140625" style="149" customWidth="1"/>
    <col min="4628" max="4628" width="3.7109375" style="149" customWidth="1"/>
    <col min="4629" max="4632" width="2.85546875" style="149" customWidth="1"/>
    <col min="4633" max="4633" width="2.7109375" style="149" customWidth="1"/>
    <col min="4634" max="4636" width="2.85546875" style="149" customWidth="1"/>
    <col min="4637" max="4637" width="20" style="149" customWidth="1"/>
    <col min="4638" max="4642" width="0" style="149" hidden="1" customWidth="1"/>
    <col min="4643" max="4643" width="17.7109375" style="149" customWidth="1"/>
    <col min="4644" max="4644" width="0" style="149" hidden="1" customWidth="1"/>
    <col min="4645" max="4864" width="8.85546875" style="149"/>
    <col min="4865" max="4865" width="2.5703125" style="149" customWidth="1"/>
    <col min="4866" max="4866" width="4" style="149" customWidth="1"/>
    <col min="4867" max="4867" width="3.7109375" style="149" customWidth="1"/>
    <col min="4868" max="4868" width="0" style="149" hidden="1" customWidth="1"/>
    <col min="4869" max="4869" width="2.42578125" style="149" customWidth="1"/>
    <col min="4870" max="4870" width="2.85546875" style="149" customWidth="1"/>
    <col min="4871" max="4871" width="12.140625" style="149" customWidth="1"/>
    <col min="4872" max="4878" width="2.85546875" style="149" customWidth="1"/>
    <col min="4879" max="4879" width="4.28515625" style="149" customWidth="1"/>
    <col min="4880" max="4882" width="2.85546875" style="149" customWidth="1"/>
    <col min="4883" max="4883" width="3.140625" style="149" customWidth="1"/>
    <col min="4884" max="4884" width="3.7109375" style="149" customWidth="1"/>
    <col min="4885" max="4888" width="2.85546875" style="149" customWidth="1"/>
    <col min="4889" max="4889" width="2.7109375" style="149" customWidth="1"/>
    <col min="4890" max="4892" width="2.85546875" style="149" customWidth="1"/>
    <col min="4893" max="4893" width="20" style="149" customWidth="1"/>
    <col min="4894" max="4898" width="0" style="149" hidden="1" customWidth="1"/>
    <col min="4899" max="4899" width="17.7109375" style="149" customWidth="1"/>
    <col min="4900" max="4900" width="0" style="149" hidden="1" customWidth="1"/>
    <col min="4901" max="5120" width="8.85546875" style="149"/>
    <col min="5121" max="5121" width="2.5703125" style="149" customWidth="1"/>
    <col min="5122" max="5122" width="4" style="149" customWidth="1"/>
    <col min="5123" max="5123" width="3.7109375" style="149" customWidth="1"/>
    <col min="5124" max="5124" width="0" style="149" hidden="1" customWidth="1"/>
    <col min="5125" max="5125" width="2.42578125" style="149" customWidth="1"/>
    <col min="5126" max="5126" width="2.85546875" style="149" customWidth="1"/>
    <col min="5127" max="5127" width="12.140625" style="149" customWidth="1"/>
    <col min="5128" max="5134" width="2.85546875" style="149" customWidth="1"/>
    <col min="5135" max="5135" width="4.28515625" style="149" customWidth="1"/>
    <col min="5136" max="5138" width="2.85546875" style="149" customWidth="1"/>
    <col min="5139" max="5139" width="3.140625" style="149" customWidth="1"/>
    <col min="5140" max="5140" width="3.7109375" style="149" customWidth="1"/>
    <col min="5141" max="5144" width="2.85546875" style="149" customWidth="1"/>
    <col min="5145" max="5145" width="2.7109375" style="149" customWidth="1"/>
    <col min="5146" max="5148" width="2.85546875" style="149" customWidth="1"/>
    <col min="5149" max="5149" width="20" style="149" customWidth="1"/>
    <col min="5150" max="5154" width="0" style="149" hidden="1" customWidth="1"/>
    <col min="5155" max="5155" width="17.7109375" style="149" customWidth="1"/>
    <col min="5156" max="5156" width="0" style="149" hidden="1" customWidth="1"/>
    <col min="5157" max="5376" width="8.85546875" style="149"/>
    <col min="5377" max="5377" width="2.5703125" style="149" customWidth="1"/>
    <col min="5378" max="5378" width="4" style="149" customWidth="1"/>
    <col min="5379" max="5379" width="3.7109375" style="149" customWidth="1"/>
    <col min="5380" max="5380" width="0" style="149" hidden="1" customWidth="1"/>
    <col min="5381" max="5381" width="2.42578125" style="149" customWidth="1"/>
    <col min="5382" max="5382" width="2.85546875" style="149" customWidth="1"/>
    <col min="5383" max="5383" width="12.140625" style="149" customWidth="1"/>
    <col min="5384" max="5390" width="2.85546875" style="149" customWidth="1"/>
    <col min="5391" max="5391" width="4.28515625" style="149" customWidth="1"/>
    <col min="5392" max="5394" width="2.85546875" style="149" customWidth="1"/>
    <col min="5395" max="5395" width="3.140625" style="149" customWidth="1"/>
    <col min="5396" max="5396" width="3.7109375" style="149" customWidth="1"/>
    <col min="5397" max="5400" width="2.85546875" style="149" customWidth="1"/>
    <col min="5401" max="5401" width="2.7109375" style="149" customWidth="1"/>
    <col min="5402" max="5404" width="2.85546875" style="149" customWidth="1"/>
    <col min="5405" max="5405" width="20" style="149" customWidth="1"/>
    <col min="5406" max="5410" width="0" style="149" hidden="1" customWidth="1"/>
    <col min="5411" max="5411" width="17.7109375" style="149" customWidth="1"/>
    <col min="5412" max="5412" width="0" style="149" hidden="1" customWidth="1"/>
    <col min="5413" max="5632" width="8.85546875" style="149"/>
    <col min="5633" max="5633" width="2.5703125" style="149" customWidth="1"/>
    <col min="5634" max="5634" width="4" style="149" customWidth="1"/>
    <col min="5635" max="5635" width="3.7109375" style="149" customWidth="1"/>
    <col min="5636" max="5636" width="0" style="149" hidden="1" customWidth="1"/>
    <col min="5637" max="5637" width="2.42578125" style="149" customWidth="1"/>
    <col min="5638" max="5638" width="2.85546875" style="149" customWidth="1"/>
    <col min="5639" max="5639" width="12.140625" style="149" customWidth="1"/>
    <col min="5640" max="5646" width="2.85546875" style="149" customWidth="1"/>
    <col min="5647" max="5647" width="4.28515625" style="149" customWidth="1"/>
    <col min="5648" max="5650" width="2.85546875" style="149" customWidth="1"/>
    <col min="5651" max="5651" width="3.140625" style="149" customWidth="1"/>
    <col min="5652" max="5652" width="3.7109375" style="149" customWidth="1"/>
    <col min="5653" max="5656" width="2.85546875" style="149" customWidth="1"/>
    <col min="5657" max="5657" width="2.7109375" style="149" customWidth="1"/>
    <col min="5658" max="5660" width="2.85546875" style="149" customWidth="1"/>
    <col min="5661" max="5661" width="20" style="149" customWidth="1"/>
    <col min="5662" max="5666" width="0" style="149" hidden="1" customWidth="1"/>
    <col min="5667" max="5667" width="17.7109375" style="149" customWidth="1"/>
    <col min="5668" max="5668" width="0" style="149" hidden="1" customWidth="1"/>
    <col min="5669" max="5888" width="8.85546875" style="149"/>
    <col min="5889" max="5889" width="2.5703125" style="149" customWidth="1"/>
    <col min="5890" max="5890" width="4" style="149" customWidth="1"/>
    <col min="5891" max="5891" width="3.7109375" style="149" customWidth="1"/>
    <col min="5892" max="5892" width="0" style="149" hidden="1" customWidth="1"/>
    <col min="5893" max="5893" width="2.42578125" style="149" customWidth="1"/>
    <col min="5894" max="5894" width="2.85546875" style="149" customWidth="1"/>
    <col min="5895" max="5895" width="12.140625" style="149" customWidth="1"/>
    <col min="5896" max="5902" width="2.85546875" style="149" customWidth="1"/>
    <col min="5903" max="5903" width="4.28515625" style="149" customWidth="1"/>
    <col min="5904" max="5906" width="2.85546875" style="149" customWidth="1"/>
    <col min="5907" max="5907" width="3.140625" style="149" customWidth="1"/>
    <col min="5908" max="5908" width="3.7109375" style="149" customWidth="1"/>
    <col min="5909" max="5912" width="2.85546875" style="149" customWidth="1"/>
    <col min="5913" max="5913" width="2.7109375" style="149" customWidth="1"/>
    <col min="5914" max="5916" width="2.85546875" style="149" customWidth="1"/>
    <col min="5917" max="5917" width="20" style="149" customWidth="1"/>
    <col min="5918" max="5922" width="0" style="149" hidden="1" customWidth="1"/>
    <col min="5923" max="5923" width="17.7109375" style="149" customWidth="1"/>
    <col min="5924" max="5924" width="0" style="149" hidden="1" customWidth="1"/>
    <col min="5925" max="6144" width="8.85546875" style="149"/>
    <col min="6145" max="6145" width="2.5703125" style="149" customWidth="1"/>
    <col min="6146" max="6146" width="4" style="149" customWidth="1"/>
    <col min="6147" max="6147" width="3.7109375" style="149" customWidth="1"/>
    <col min="6148" max="6148" width="0" style="149" hidden="1" customWidth="1"/>
    <col min="6149" max="6149" width="2.42578125" style="149" customWidth="1"/>
    <col min="6150" max="6150" width="2.85546875" style="149" customWidth="1"/>
    <col min="6151" max="6151" width="12.140625" style="149" customWidth="1"/>
    <col min="6152" max="6158" width="2.85546875" style="149" customWidth="1"/>
    <col min="6159" max="6159" width="4.28515625" style="149" customWidth="1"/>
    <col min="6160" max="6162" width="2.85546875" style="149" customWidth="1"/>
    <col min="6163" max="6163" width="3.140625" style="149" customWidth="1"/>
    <col min="6164" max="6164" width="3.7109375" style="149" customWidth="1"/>
    <col min="6165" max="6168" width="2.85546875" style="149" customWidth="1"/>
    <col min="6169" max="6169" width="2.7109375" style="149" customWidth="1"/>
    <col min="6170" max="6172" width="2.85546875" style="149" customWidth="1"/>
    <col min="6173" max="6173" width="20" style="149" customWidth="1"/>
    <col min="6174" max="6178" width="0" style="149" hidden="1" customWidth="1"/>
    <col min="6179" max="6179" width="17.7109375" style="149" customWidth="1"/>
    <col min="6180" max="6180" width="0" style="149" hidden="1" customWidth="1"/>
    <col min="6181" max="6400" width="8.85546875" style="149"/>
    <col min="6401" max="6401" width="2.5703125" style="149" customWidth="1"/>
    <col min="6402" max="6402" width="4" style="149" customWidth="1"/>
    <col min="6403" max="6403" width="3.7109375" style="149" customWidth="1"/>
    <col min="6404" max="6404" width="0" style="149" hidden="1" customWidth="1"/>
    <col min="6405" max="6405" width="2.42578125" style="149" customWidth="1"/>
    <col min="6406" max="6406" width="2.85546875" style="149" customWidth="1"/>
    <col min="6407" max="6407" width="12.140625" style="149" customWidth="1"/>
    <col min="6408" max="6414" width="2.85546875" style="149" customWidth="1"/>
    <col min="6415" max="6415" width="4.28515625" style="149" customWidth="1"/>
    <col min="6416" max="6418" width="2.85546875" style="149" customWidth="1"/>
    <col min="6419" max="6419" width="3.140625" style="149" customWidth="1"/>
    <col min="6420" max="6420" width="3.7109375" style="149" customWidth="1"/>
    <col min="6421" max="6424" width="2.85546875" style="149" customWidth="1"/>
    <col min="6425" max="6425" width="2.7109375" style="149" customWidth="1"/>
    <col min="6426" max="6428" width="2.85546875" style="149" customWidth="1"/>
    <col min="6429" max="6429" width="20" style="149" customWidth="1"/>
    <col min="6430" max="6434" width="0" style="149" hidden="1" customWidth="1"/>
    <col min="6435" max="6435" width="17.7109375" style="149" customWidth="1"/>
    <col min="6436" max="6436" width="0" style="149" hidden="1" customWidth="1"/>
    <col min="6437" max="6656" width="8.85546875" style="149"/>
    <col min="6657" max="6657" width="2.5703125" style="149" customWidth="1"/>
    <col min="6658" max="6658" width="4" style="149" customWidth="1"/>
    <col min="6659" max="6659" width="3.7109375" style="149" customWidth="1"/>
    <col min="6660" max="6660" width="0" style="149" hidden="1" customWidth="1"/>
    <col min="6661" max="6661" width="2.42578125" style="149" customWidth="1"/>
    <col min="6662" max="6662" width="2.85546875" style="149" customWidth="1"/>
    <col min="6663" max="6663" width="12.140625" style="149" customWidth="1"/>
    <col min="6664" max="6670" width="2.85546875" style="149" customWidth="1"/>
    <col min="6671" max="6671" width="4.28515625" style="149" customWidth="1"/>
    <col min="6672" max="6674" width="2.85546875" style="149" customWidth="1"/>
    <col min="6675" max="6675" width="3.140625" style="149" customWidth="1"/>
    <col min="6676" max="6676" width="3.7109375" style="149" customWidth="1"/>
    <col min="6677" max="6680" width="2.85546875" style="149" customWidth="1"/>
    <col min="6681" max="6681" width="2.7109375" style="149" customWidth="1"/>
    <col min="6682" max="6684" width="2.85546875" style="149" customWidth="1"/>
    <col min="6685" max="6685" width="20" style="149" customWidth="1"/>
    <col min="6686" max="6690" width="0" style="149" hidden="1" customWidth="1"/>
    <col min="6691" max="6691" width="17.7109375" style="149" customWidth="1"/>
    <col min="6692" max="6692" width="0" style="149" hidden="1" customWidth="1"/>
    <col min="6693" max="6912" width="8.85546875" style="149"/>
    <col min="6913" max="6913" width="2.5703125" style="149" customWidth="1"/>
    <col min="6914" max="6914" width="4" style="149" customWidth="1"/>
    <col min="6915" max="6915" width="3.7109375" style="149" customWidth="1"/>
    <col min="6916" max="6916" width="0" style="149" hidden="1" customWidth="1"/>
    <col min="6917" max="6917" width="2.42578125" style="149" customWidth="1"/>
    <col min="6918" max="6918" width="2.85546875" style="149" customWidth="1"/>
    <col min="6919" max="6919" width="12.140625" style="149" customWidth="1"/>
    <col min="6920" max="6926" width="2.85546875" style="149" customWidth="1"/>
    <col min="6927" max="6927" width="4.28515625" style="149" customWidth="1"/>
    <col min="6928" max="6930" width="2.85546875" style="149" customWidth="1"/>
    <col min="6931" max="6931" width="3.140625" style="149" customWidth="1"/>
    <col min="6932" max="6932" width="3.7109375" style="149" customWidth="1"/>
    <col min="6933" max="6936" width="2.85546875" style="149" customWidth="1"/>
    <col min="6937" max="6937" width="2.7109375" style="149" customWidth="1"/>
    <col min="6938" max="6940" width="2.85546875" style="149" customWidth="1"/>
    <col min="6941" max="6941" width="20" style="149" customWidth="1"/>
    <col min="6942" max="6946" width="0" style="149" hidden="1" customWidth="1"/>
    <col min="6947" max="6947" width="17.7109375" style="149" customWidth="1"/>
    <col min="6948" max="6948" width="0" style="149" hidden="1" customWidth="1"/>
    <col min="6949" max="7168" width="8.85546875" style="149"/>
    <col min="7169" max="7169" width="2.5703125" style="149" customWidth="1"/>
    <col min="7170" max="7170" width="4" style="149" customWidth="1"/>
    <col min="7171" max="7171" width="3.7109375" style="149" customWidth="1"/>
    <col min="7172" max="7172" width="0" style="149" hidden="1" customWidth="1"/>
    <col min="7173" max="7173" width="2.42578125" style="149" customWidth="1"/>
    <col min="7174" max="7174" width="2.85546875" style="149" customWidth="1"/>
    <col min="7175" max="7175" width="12.140625" style="149" customWidth="1"/>
    <col min="7176" max="7182" width="2.85546875" style="149" customWidth="1"/>
    <col min="7183" max="7183" width="4.28515625" style="149" customWidth="1"/>
    <col min="7184" max="7186" width="2.85546875" style="149" customWidth="1"/>
    <col min="7187" max="7187" width="3.140625" style="149" customWidth="1"/>
    <col min="7188" max="7188" width="3.7109375" style="149" customWidth="1"/>
    <col min="7189" max="7192" width="2.85546875" style="149" customWidth="1"/>
    <col min="7193" max="7193" width="2.7109375" style="149" customWidth="1"/>
    <col min="7194" max="7196" width="2.85546875" style="149" customWidth="1"/>
    <col min="7197" max="7197" width="20" style="149" customWidth="1"/>
    <col min="7198" max="7202" width="0" style="149" hidden="1" customWidth="1"/>
    <col min="7203" max="7203" width="17.7109375" style="149" customWidth="1"/>
    <col min="7204" max="7204" width="0" style="149" hidden="1" customWidth="1"/>
    <col min="7205" max="7424" width="8.85546875" style="149"/>
    <col min="7425" max="7425" width="2.5703125" style="149" customWidth="1"/>
    <col min="7426" max="7426" width="4" style="149" customWidth="1"/>
    <col min="7427" max="7427" width="3.7109375" style="149" customWidth="1"/>
    <col min="7428" max="7428" width="0" style="149" hidden="1" customWidth="1"/>
    <col min="7429" max="7429" width="2.42578125" style="149" customWidth="1"/>
    <col min="7430" max="7430" width="2.85546875" style="149" customWidth="1"/>
    <col min="7431" max="7431" width="12.140625" style="149" customWidth="1"/>
    <col min="7432" max="7438" width="2.85546875" style="149" customWidth="1"/>
    <col min="7439" max="7439" width="4.28515625" style="149" customWidth="1"/>
    <col min="7440" max="7442" width="2.85546875" style="149" customWidth="1"/>
    <col min="7443" max="7443" width="3.140625" style="149" customWidth="1"/>
    <col min="7444" max="7444" width="3.7109375" style="149" customWidth="1"/>
    <col min="7445" max="7448" width="2.85546875" style="149" customWidth="1"/>
    <col min="7449" max="7449" width="2.7109375" style="149" customWidth="1"/>
    <col min="7450" max="7452" width="2.85546875" style="149" customWidth="1"/>
    <col min="7453" max="7453" width="20" style="149" customWidth="1"/>
    <col min="7454" max="7458" width="0" style="149" hidden="1" customWidth="1"/>
    <col min="7459" max="7459" width="17.7109375" style="149" customWidth="1"/>
    <col min="7460" max="7460" width="0" style="149" hidden="1" customWidth="1"/>
    <col min="7461" max="7680" width="8.85546875" style="149"/>
    <col min="7681" max="7681" width="2.5703125" style="149" customWidth="1"/>
    <col min="7682" max="7682" width="4" style="149" customWidth="1"/>
    <col min="7683" max="7683" width="3.7109375" style="149" customWidth="1"/>
    <col min="7684" max="7684" width="0" style="149" hidden="1" customWidth="1"/>
    <col min="7685" max="7685" width="2.42578125" style="149" customWidth="1"/>
    <col min="7686" max="7686" width="2.85546875" style="149" customWidth="1"/>
    <col min="7687" max="7687" width="12.140625" style="149" customWidth="1"/>
    <col min="7688" max="7694" width="2.85546875" style="149" customWidth="1"/>
    <col min="7695" max="7695" width="4.28515625" style="149" customWidth="1"/>
    <col min="7696" max="7698" width="2.85546875" style="149" customWidth="1"/>
    <col min="7699" max="7699" width="3.140625" style="149" customWidth="1"/>
    <col min="7700" max="7700" width="3.7109375" style="149" customWidth="1"/>
    <col min="7701" max="7704" width="2.85546875" style="149" customWidth="1"/>
    <col min="7705" max="7705" width="2.7109375" style="149" customWidth="1"/>
    <col min="7706" max="7708" width="2.85546875" style="149" customWidth="1"/>
    <col min="7709" max="7709" width="20" style="149" customWidth="1"/>
    <col min="7710" max="7714" width="0" style="149" hidden="1" customWidth="1"/>
    <col min="7715" max="7715" width="17.7109375" style="149" customWidth="1"/>
    <col min="7716" max="7716" width="0" style="149" hidden="1" customWidth="1"/>
    <col min="7717" max="7936" width="8.85546875" style="149"/>
    <col min="7937" max="7937" width="2.5703125" style="149" customWidth="1"/>
    <col min="7938" max="7938" width="4" style="149" customWidth="1"/>
    <col min="7939" max="7939" width="3.7109375" style="149" customWidth="1"/>
    <col min="7940" max="7940" width="0" style="149" hidden="1" customWidth="1"/>
    <col min="7941" max="7941" width="2.42578125" style="149" customWidth="1"/>
    <col min="7942" max="7942" width="2.85546875" style="149" customWidth="1"/>
    <col min="7943" max="7943" width="12.140625" style="149" customWidth="1"/>
    <col min="7944" max="7950" width="2.85546875" style="149" customWidth="1"/>
    <col min="7951" max="7951" width="4.28515625" style="149" customWidth="1"/>
    <col min="7952" max="7954" width="2.85546875" style="149" customWidth="1"/>
    <col min="7955" max="7955" width="3.140625" style="149" customWidth="1"/>
    <col min="7956" max="7956" width="3.7109375" style="149" customWidth="1"/>
    <col min="7957" max="7960" width="2.85546875" style="149" customWidth="1"/>
    <col min="7961" max="7961" width="2.7109375" style="149" customWidth="1"/>
    <col min="7962" max="7964" width="2.85546875" style="149" customWidth="1"/>
    <col min="7965" max="7965" width="20" style="149" customWidth="1"/>
    <col min="7966" max="7970" width="0" style="149" hidden="1" customWidth="1"/>
    <col min="7971" max="7971" width="17.7109375" style="149" customWidth="1"/>
    <col min="7972" max="7972" width="0" style="149" hidden="1" customWidth="1"/>
    <col min="7973" max="8192" width="8.85546875" style="149"/>
    <col min="8193" max="8193" width="2.5703125" style="149" customWidth="1"/>
    <col min="8194" max="8194" width="4" style="149" customWidth="1"/>
    <col min="8195" max="8195" width="3.7109375" style="149" customWidth="1"/>
    <col min="8196" max="8196" width="0" style="149" hidden="1" customWidth="1"/>
    <col min="8197" max="8197" width="2.42578125" style="149" customWidth="1"/>
    <col min="8198" max="8198" width="2.85546875" style="149" customWidth="1"/>
    <col min="8199" max="8199" width="12.140625" style="149" customWidth="1"/>
    <col min="8200" max="8206" width="2.85546875" style="149" customWidth="1"/>
    <col min="8207" max="8207" width="4.28515625" style="149" customWidth="1"/>
    <col min="8208" max="8210" width="2.85546875" style="149" customWidth="1"/>
    <col min="8211" max="8211" width="3.140625" style="149" customWidth="1"/>
    <col min="8212" max="8212" width="3.7109375" style="149" customWidth="1"/>
    <col min="8213" max="8216" width="2.85546875" style="149" customWidth="1"/>
    <col min="8217" max="8217" width="2.7109375" style="149" customWidth="1"/>
    <col min="8218" max="8220" width="2.85546875" style="149" customWidth="1"/>
    <col min="8221" max="8221" width="20" style="149" customWidth="1"/>
    <col min="8222" max="8226" width="0" style="149" hidden="1" customWidth="1"/>
    <col min="8227" max="8227" width="17.7109375" style="149" customWidth="1"/>
    <col min="8228" max="8228" width="0" style="149" hidden="1" customWidth="1"/>
    <col min="8229" max="8448" width="8.85546875" style="149"/>
    <col min="8449" max="8449" width="2.5703125" style="149" customWidth="1"/>
    <col min="8450" max="8450" width="4" style="149" customWidth="1"/>
    <col min="8451" max="8451" width="3.7109375" style="149" customWidth="1"/>
    <col min="8452" max="8452" width="0" style="149" hidden="1" customWidth="1"/>
    <col min="8453" max="8453" width="2.42578125" style="149" customWidth="1"/>
    <col min="8454" max="8454" width="2.85546875" style="149" customWidth="1"/>
    <col min="8455" max="8455" width="12.140625" style="149" customWidth="1"/>
    <col min="8456" max="8462" width="2.85546875" style="149" customWidth="1"/>
    <col min="8463" max="8463" width="4.28515625" style="149" customWidth="1"/>
    <col min="8464" max="8466" width="2.85546875" style="149" customWidth="1"/>
    <col min="8467" max="8467" width="3.140625" style="149" customWidth="1"/>
    <col min="8468" max="8468" width="3.7109375" style="149" customWidth="1"/>
    <col min="8469" max="8472" width="2.85546875" style="149" customWidth="1"/>
    <col min="8473" max="8473" width="2.7109375" style="149" customWidth="1"/>
    <col min="8474" max="8476" width="2.85546875" style="149" customWidth="1"/>
    <col min="8477" max="8477" width="20" style="149" customWidth="1"/>
    <col min="8478" max="8482" width="0" style="149" hidden="1" customWidth="1"/>
    <col min="8483" max="8483" width="17.7109375" style="149" customWidth="1"/>
    <col min="8484" max="8484" width="0" style="149" hidden="1" customWidth="1"/>
    <col min="8485" max="8704" width="8.85546875" style="149"/>
    <col min="8705" max="8705" width="2.5703125" style="149" customWidth="1"/>
    <col min="8706" max="8706" width="4" style="149" customWidth="1"/>
    <col min="8707" max="8707" width="3.7109375" style="149" customWidth="1"/>
    <col min="8708" max="8708" width="0" style="149" hidden="1" customWidth="1"/>
    <col min="8709" max="8709" width="2.42578125" style="149" customWidth="1"/>
    <col min="8710" max="8710" width="2.85546875" style="149" customWidth="1"/>
    <col min="8711" max="8711" width="12.140625" style="149" customWidth="1"/>
    <col min="8712" max="8718" width="2.85546875" style="149" customWidth="1"/>
    <col min="8719" max="8719" width="4.28515625" style="149" customWidth="1"/>
    <col min="8720" max="8722" width="2.85546875" style="149" customWidth="1"/>
    <col min="8723" max="8723" width="3.140625" style="149" customWidth="1"/>
    <col min="8724" max="8724" width="3.7109375" style="149" customWidth="1"/>
    <col min="8725" max="8728" width="2.85546875" style="149" customWidth="1"/>
    <col min="8729" max="8729" width="2.7109375" style="149" customWidth="1"/>
    <col min="8730" max="8732" width="2.85546875" style="149" customWidth="1"/>
    <col min="8733" max="8733" width="20" style="149" customWidth="1"/>
    <col min="8734" max="8738" width="0" style="149" hidden="1" customWidth="1"/>
    <col min="8739" max="8739" width="17.7109375" style="149" customWidth="1"/>
    <col min="8740" max="8740" width="0" style="149" hidden="1" customWidth="1"/>
    <col min="8741" max="8960" width="8.85546875" style="149"/>
    <col min="8961" max="8961" width="2.5703125" style="149" customWidth="1"/>
    <col min="8962" max="8962" width="4" style="149" customWidth="1"/>
    <col min="8963" max="8963" width="3.7109375" style="149" customWidth="1"/>
    <col min="8964" max="8964" width="0" style="149" hidden="1" customWidth="1"/>
    <col min="8965" max="8965" width="2.42578125" style="149" customWidth="1"/>
    <col min="8966" max="8966" width="2.85546875" style="149" customWidth="1"/>
    <col min="8967" max="8967" width="12.140625" style="149" customWidth="1"/>
    <col min="8968" max="8974" width="2.85546875" style="149" customWidth="1"/>
    <col min="8975" max="8975" width="4.28515625" style="149" customWidth="1"/>
    <col min="8976" max="8978" width="2.85546875" style="149" customWidth="1"/>
    <col min="8979" max="8979" width="3.140625" style="149" customWidth="1"/>
    <col min="8980" max="8980" width="3.7109375" style="149" customWidth="1"/>
    <col min="8981" max="8984" width="2.85546875" style="149" customWidth="1"/>
    <col min="8985" max="8985" width="2.7109375" style="149" customWidth="1"/>
    <col min="8986" max="8988" width="2.85546875" style="149" customWidth="1"/>
    <col min="8989" max="8989" width="20" style="149" customWidth="1"/>
    <col min="8990" max="8994" width="0" style="149" hidden="1" customWidth="1"/>
    <col min="8995" max="8995" width="17.7109375" style="149" customWidth="1"/>
    <col min="8996" max="8996" width="0" style="149" hidden="1" customWidth="1"/>
    <col min="8997" max="9216" width="8.85546875" style="149"/>
    <col min="9217" max="9217" width="2.5703125" style="149" customWidth="1"/>
    <col min="9218" max="9218" width="4" style="149" customWidth="1"/>
    <col min="9219" max="9219" width="3.7109375" style="149" customWidth="1"/>
    <col min="9220" max="9220" width="0" style="149" hidden="1" customWidth="1"/>
    <col min="9221" max="9221" width="2.42578125" style="149" customWidth="1"/>
    <col min="9222" max="9222" width="2.85546875" style="149" customWidth="1"/>
    <col min="9223" max="9223" width="12.140625" style="149" customWidth="1"/>
    <col min="9224" max="9230" width="2.85546875" style="149" customWidth="1"/>
    <col min="9231" max="9231" width="4.28515625" style="149" customWidth="1"/>
    <col min="9232" max="9234" width="2.85546875" style="149" customWidth="1"/>
    <col min="9235" max="9235" width="3.140625" style="149" customWidth="1"/>
    <col min="9236" max="9236" width="3.7109375" style="149" customWidth="1"/>
    <col min="9237" max="9240" width="2.85546875" style="149" customWidth="1"/>
    <col min="9241" max="9241" width="2.7109375" style="149" customWidth="1"/>
    <col min="9242" max="9244" width="2.85546875" style="149" customWidth="1"/>
    <col min="9245" max="9245" width="20" style="149" customWidth="1"/>
    <col min="9246" max="9250" width="0" style="149" hidden="1" customWidth="1"/>
    <col min="9251" max="9251" width="17.7109375" style="149" customWidth="1"/>
    <col min="9252" max="9252" width="0" style="149" hidden="1" customWidth="1"/>
    <col min="9253" max="9472" width="8.85546875" style="149"/>
    <col min="9473" max="9473" width="2.5703125" style="149" customWidth="1"/>
    <col min="9474" max="9474" width="4" style="149" customWidth="1"/>
    <col min="9475" max="9475" width="3.7109375" style="149" customWidth="1"/>
    <col min="9476" max="9476" width="0" style="149" hidden="1" customWidth="1"/>
    <col min="9477" max="9477" width="2.42578125" style="149" customWidth="1"/>
    <col min="9478" max="9478" width="2.85546875" style="149" customWidth="1"/>
    <col min="9479" max="9479" width="12.140625" style="149" customWidth="1"/>
    <col min="9480" max="9486" width="2.85546875" style="149" customWidth="1"/>
    <col min="9487" max="9487" width="4.28515625" style="149" customWidth="1"/>
    <col min="9488" max="9490" width="2.85546875" style="149" customWidth="1"/>
    <col min="9491" max="9491" width="3.140625" style="149" customWidth="1"/>
    <col min="9492" max="9492" width="3.7109375" style="149" customWidth="1"/>
    <col min="9493" max="9496" width="2.85546875" style="149" customWidth="1"/>
    <col min="9497" max="9497" width="2.7109375" style="149" customWidth="1"/>
    <col min="9498" max="9500" width="2.85546875" style="149" customWidth="1"/>
    <col min="9501" max="9501" width="20" style="149" customWidth="1"/>
    <col min="9502" max="9506" width="0" style="149" hidden="1" customWidth="1"/>
    <col min="9507" max="9507" width="17.7109375" style="149" customWidth="1"/>
    <col min="9508" max="9508" width="0" style="149" hidden="1" customWidth="1"/>
    <col min="9509" max="9728" width="8.85546875" style="149"/>
    <col min="9729" max="9729" width="2.5703125" style="149" customWidth="1"/>
    <col min="9730" max="9730" width="4" style="149" customWidth="1"/>
    <col min="9731" max="9731" width="3.7109375" style="149" customWidth="1"/>
    <col min="9732" max="9732" width="0" style="149" hidden="1" customWidth="1"/>
    <col min="9733" max="9733" width="2.42578125" style="149" customWidth="1"/>
    <col min="9734" max="9734" width="2.85546875" style="149" customWidth="1"/>
    <col min="9735" max="9735" width="12.140625" style="149" customWidth="1"/>
    <col min="9736" max="9742" width="2.85546875" style="149" customWidth="1"/>
    <col min="9743" max="9743" width="4.28515625" style="149" customWidth="1"/>
    <col min="9744" max="9746" width="2.85546875" style="149" customWidth="1"/>
    <col min="9747" max="9747" width="3.140625" style="149" customWidth="1"/>
    <col min="9748" max="9748" width="3.7109375" style="149" customWidth="1"/>
    <col min="9749" max="9752" width="2.85546875" style="149" customWidth="1"/>
    <col min="9753" max="9753" width="2.7109375" style="149" customWidth="1"/>
    <col min="9754" max="9756" width="2.85546875" style="149" customWidth="1"/>
    <col min="9757" max="9757" width="20" style="149" customWidth="1"/>
    <col min="9758" max="9762" width="0" style="149" hidden="1" customWidth="1"/>
    <col min="9763" max="9763" width="17.7109375" style="149" customWidth="1"/>
    <col min="9764" max="9764" width="0" style="149" hidden="1" customWidth="1"/>
    <col min="9765" max="9984" width="8.85546875" style="149"/>
    <col min="9985" max="9985" width="2.5703125" style="149" customWidth="1"/>
    <col min="9986" max="9986" width="4" style="149" customWidth="1"/>
    <col min="9987" max="9987" width="3.7109375" style="149" customWidth="1"/>
    <col min="9988" max="9988" width="0" style="149" hidden="1" customWidth="1"/>
    <col min="9989" max="9989" width="2.42578125" style="149" customWidth="1"/>
    <col min="9990" max="9990" width="2.85546875" style="149" customWidth="1"/>
    <col min="9991" max="9991" width="12.140625" style="149" customWidth="1"/>
    <col min="9992" max="9998" width="2.85546875" style="149" customWidth="1"/>
    <col min="9999" max="9999" width="4.28515625" style="149" customWidth="1"/>
    <col min="10000" max="10002" width="2.85546875" style="149" customWidth="1"/>
    <col min="10003" max="10003" width="3.140625" style="149" customWidth="1"/>
    <col min="10004" max="10004" width="3.7109375" style="149" customWidth="1"/>
    <col min="10005" max="10008" width="2.85546875" style="149" customWidth="1"/>
    <col min="10009" max="10009" width="2.7109375" style="149" customWidth="1"/>
    <col min="10010" max="10012" width="2.85546875" style="149" customWidth="1"/>
    <col min="10013" max="10013" width="20" style="149" customWidth="1"/>
    <col min="10014" max="10018" width="0" style="149" hidden="1" customWidth="1"/>
    <col min="10019" max="10019" width="17.7109375" style="149" customWidth="1"/>
    <col min="10020" max="10020" width="0" style="149" hidden="1" customWidth="1"/>
    <col min="10021" max="10240" width="8.85546875" style="149"/>
    <col min="10241" max="10241" width="2.5703125" style="149" customWidth="1"/>
    <col min="10242" max="10242" width="4" style="149" customWidth="1"/>
    <col min="10243" max="10243" width="3.7109375" style="149" customWidth="1"/>
    <col min="10244" max="10244" width="0" style="149" hidden="1" customWidth="1"/>
    <col min="10245" max="10245" width="2.42578125" style="149" customWidth="1"/>
    <col min="10246" max="10246" width="2.85546875" style="149" customWidth="1"/>
    <col min="10247" max="10247" width="12.140625" style="149" customWidth="1"/>
    <col min="10248" max="10254" width="2.85546875" style="149" customWidth="1"/>
    <col min="10255" max="10255" width="4.28515625" style="149" customWidth="1"/>
    <col min="10256" max="10258" width="2.85546875" style="149" customWidth="1"/>
    <col min="10259" max="10259" width="3.140625" style="149" customWidth="1"/>
    <col min="10260" max="10260" width="3.7109375" style="149" customWidth="1"/>
    <col min="10261" max="10264" width="2.85546875" style="149" customWidth="1"/>
    <col min="10265" max="10265" width="2.7109375" style="149" customWidth="1"/>
    <col min="10266" max="10268" width="2.85546875" style="149" customWidth="1"/>
    <col min="10269" max="10269" width="20" style="149" customWidth="1"/>
    <col min="10270" max="10274" width="0" style="149" hidden="1" customWidth="1"/>
    <col min="10275" max="10275" width="17.7109375" style="149" customWidth="1"/>
    <col min="10276" max="10276" width="0" style="149" hidden="1" customWidth="1"/>
    <col min="10277" max="10496" width="8.85546875" style="149"/>
    <col min="10497" max="10497" width="2.5703125" style="149" customWidth="1"/>
    <col min="10498" max="10498" width="4" style="149" customWidth="1"/>
    <col min="10499" max="10499" width="3.7109375" style="149" customWidth="1"/>
    <col min="10500" max="10500" width="0" style="149" hidden="1" customWidth="1"/>
    <col min="10501" max="10501" width="2.42578125" style="149" customWidth="1"/>
    <col min="10502" max="10502" width="2.85546875" style="149" customWidth="1"/>
    <col min="10503" max="10503" width="12.140625" style="149" customWidth="1"/>
    <col min="10504" max="10510" width="2.85546875" style="149" customWidth="1"/>
    <col min="10511" max="10511" width="4.28515625" style="149" customWidth="1"/>
    <col min="10512" max="10514" width="2.85546875" style="149" customWidth="1"/>
    <col min="10515" max="10515" width="3.140625" style="149" customWidth="1"/>
    <col min="10516" max="10516" width="3.7109375" style="149" customWidth="1"/>
    <col min="10517" max="10520" width="2.85546875" style="149" customWidth="1"/>
    <col min="10521" max="10521" width="2.7109375" style="149" customWidth="1"/>
    <col min="10522" max="10524" width="2.85546875" style="149" customWidth="1"/>
    <col min="10525" max="10525" width="20" style="149" customWidth="1"/>
    <col min="10526" max="10530" width="0" style="149" hidden="1" customWidth="1"/>
    <col min="10531" max="10531" width="17.7109375" style="149" customWidth="1"/>
    <col min="10532" max="10532" width="0" style="149" hidden="1" customWidth="1"/>
    <col min="10533" max="10752" width="8.85546875" style="149"/>
    <col min="10753" max="10753" width="2.5703125" style="149" customWidth="1"/>
    <col min="10754" max="10754" width="4" style="149" customWidth="1"/>
    <col min="10755" max="10755" width="3.7109375" style="149" customWidth="1"/>
    <col min="10756" max="10756" width="0" style="149" hidden="1" customWidth="1"/>
    <col min="10757" max="10757" width="2.42578125" style="149" customWidth="1"/>
    <col min="10758" max="10758" width="2.85546875" style="149" customWidth="1"/>
    <col min="10759" max="10759" width="12.140625" style="149" customWidth="1"/>
    <col min="10760" max="10766" width="2.85546875" style="149" customWidth="1"/>
    <col min="10767" max="10767" width="4.28515625" style="149" customWidth="1"/>
    <col min="10768" max="10770" width="2.85546875" style="149" customWidth="1"/>
    <col min="10771" max="10771" width="3.140625" style="149" customWidth="1"/>
    <col min="10772" max="10772" width="3.7109375" style="149" customWidth="1"/>
    <col min="10773" max="10776" width="2.85546875" style="149" customWidth="1"/>
    <col min="10777" max="10777" width="2.7109375" style="149" customWidth="1"/>
    <col min="10778" max="10780" width="2.85546875" style="149" customWidth="1"/>
    <col min="10781" max="10781" width="20" style="149" customWidth="1"/>
    <col min="10782" max="10786" width="0" style="149" hidden="1" customWidth="1"/>
    <col min="10787" max="10787" width="17.7109375" style="149" customWidth="1"/>
    <col min="10788" max="10788" width="0" style="149" hidden="1" customWidth="1"/>
    <col min="10789" max="11008" width="8.85546875" style="149"/>
    <col min="11009" max="11009" width="2.5703125" style="149" customWidth="1"/>
    <col min="11010" max="11010" width="4" style="149" customWidth="1"/>
    <col min="11011" max="11011" width="3.7109375" style="149" customWidth="1"/>
    <col min="11012" max="11012" width="0" style="149" hidden="1" customWidth="1"/>
    <col min="11013" max="11013" width="2.42578125" style="149" customWidth="1"/>
    <col min="11014" max="11014" width="2.85546875" style="149" customWidth="1"/>
    <col min="11015" max="11015" width="12.140625" style="149" customWidth="1"/>
    <col min="11016" max="11022" width="2.85546875" style="149" customWidth="1"/>
    <col min="11023" max="11023" width="4.28515625" style="149" customWidth="1"/>
    <col min="11024" max="11026" width="2.85546875" style="149" customWidth="1"/>
    <col min="11027" max="11027" width="3.140625" style="149" customWidth="1"/>
    <col min="11028" max="11028" width="3.7109375" style="149" customWidth="1"/>
    <col min="11029" max="11032" width="2.85546875" style="149" customWidth="1"/>
    <col min="11033" max="11033" width="2.7109375" style="149" customWidth="1"/>
    <col min="11034" max="11036" width="2.85546875" style="149" customWidth="1"/>
    <col min="11037" max="11037" width="20" style="149" customWidth="1"/>
    <col min="11038" max="11042" width="0" style="149" hidden="1" customWidth="1"/>
    <col min="11043" max="11043" width="17.7109375" style="149" customWidth="1"/>
    <col min="11044" max="11044" width="0" style="149" hidden="1" customWidth="1"/>
    <col min="11045" max="11264" width="8.85546875" style="149"/>
    <col min="11265" max="11265" width="2.5703125" style="149" customWidth="1"/>
    <col min="11266" max="11266" width="4" style="149" customWidth="1"/>
    <col min="11267" max="11267" width="3.7109375" style="149" customWidth="1"/>
    <col min="11268" max="11268" width="0" style="149" hidden="1" customWidth="1"/>
    <col min="11269" max="11269" width="2.42578125" style="149" customWidth="1"/>
    <col min="11270" max="11270" width="2.85546875" style="149" customWidth="1"/>
    <col min="11271" max="11271" width="12.140625" style="149" customWidth="1"/>
    <col min="11272" max="11278" width="2.85546875" style="149" customWidth="1"/>
    <col min="11279" max="11279" width="4.28515625" style="149" customWidth="1"/>
    <col min="11280" max="11282" width="2.85546875" style="149" customWidth="1"/>
    <col min="11283" max="11283" width="3.140625" style="149" customWidth="1"/>
    <col min="11284" max="11284" width="3.7109375" style="149" customWidth="1"/>
    <col min="11285" max="11288" width="2.85546875" style="149" customWidth="1"/>
    <col min="11289" max="11289" width="2.7109375" style="149" customWidth="1"/>
    <col min="11290" max="11292" width="2.85546875" style="149" customWidth="1"/>
    <col min="11293" max="11293" width="20" style="149" customWidth="1"/>
    <col min="11294" max="11298" width="0" style="149" hidden="1" customWidth="1"/>
    <col min="11299" max="11299" width="17.7109375" style="149" customWidth="1"/>
    <col min="11300" max="11300" width="0" style="149" hidden="1" customWidth="1"/>
    <col min="11301" max="11520" width="8.85546875" style="149"/>
    <col min="11521" max="11521" width="2.5703125" style="149" customWidth="1"/>
    <col min="11522" max="11522" width="4" style="149" customWidth="1"/>
    <col min="11523" max="11523" width="3.7109375" style="149" customWidth="1"/>
    <col min="11524" max="11524" width="0" style="149" hidden="1" customWidth="1"/>
    <col min="11525" max="11525" width="2.42578125" style="149" customWidth="1"/>
    <col min="11526" max="11526" width="2.85546875" style="149" customWidth="1"/>
    <col min="11527" max="11527" width="12.140625" style="149" customWidth="1"/>
    <col min="11528" max="11534" width="2.85546875" style="149" customWidth="1"/>
    <col min="11535" max="11535" width="4.28515625" style="149" customWidth="1"/>
    <col min="11536" max="11538" width="2.85546875" style="149" customWidth="1"/>
    <col min="11539" max="11539" width="3.140625" style="149" customWidth="1"/>
    <col min="11540" max="11540" width="3.7109375" style="149" customWidth="1"/>
    <col min="11541" max="11544" width="2.85546875" style="149" customWidth="1"/>
    <col min="11545" max="11545" width="2.7109375" style="149" customWidth="1"/>
    <col min="11546" max="11548" width="2.85546875" style="149" customWidth="1"/>
    <col min="11549" max="11549" width="20" style="149" customWidth="1"/>
    <col min="11550" max="11554" width="0" style="149" hidden="1" customWidth="1"/>
    <col min="11555" max="11555" width="17.7109375" style="149" customWidth="1"/>
    <col min="11556" max="11556" width="0" style="149" hidden="1" customWidth="1"/>
    <col min="11557" max="11776" width="8.85546875" style="149"/>
    <col min="11777" max="11777" width="2.5703125" style="149" customWidth="1"/>
    <col min="11778" max="11778" width="4" style="149" customWidth="1"/>
    <col min="11779" max="11779" width="3.7109375" style="149" customWidth="1"/>
    <col min="11780" max="11780" width="0" style="149" hidden="1" customWidth="1"/>
    <col min="11781" max="11781" width="2.42578125" style="149" customWidth="1"/>
    <col min="11782" max="11782" width="2.85546875" style="149" customWidth="1"/>
    <col min="11783" max="11783" width="12.140625" style="149" customWidth="1"/>
    <col min="11784" max="11790" width="2.85546875" style="149" customWidth="1"/>
    <col min="11791" max="11791" width="4.28515625" style="149" customWidth="1"/>
    <col min="11792" max="11794" width="2.85546875" style="149" customWidth="1"/>
    <col min="11795" max="11795" width="3.140625" style="149" customWidth="1"/>
    <col min="11796" max="11796" width="3.7109375" style="149" customWidth="1"/>
    <col min="11797" max="11800" width="2.85546875" style="149" customWidth="1"/>
    <col min="11801" max="11801" width="2.7109375" style="149" customWidth="1"/>
    <col min="11802" max="11804" width="2.85546875" style="149" customWidth="1"/>
    <col min="11805" max="11805" width="20" style="149" customWidth="1"/>
    <col min="11806" max="11810" width="0" style="149" hidden="1" customWidth="1"/>
    <col min="11811" max="11811" width="17.7109375" style="149" customWidth="1"/>
    <col min="11812" max="11812" width="0" style="149" hidden="1" customWidth="1"/>
    <col min="11813" max="12032" width="8.85546875" style="149"/>
    <col min="12033" max="12033" width="2.5703125" style="149" customWidth="1"/>
    <col min="12034" max="12034" width="4" style="149" customWidth="1"/>
    <col min="12035" max="12035" width="3.7109375" style="149" customWidth="1"/>
    <col min="12036" max="12036" width="0" style="149" hidden="1" customWidth="1"/>
    <col min="12037" max="12037" width="2.42578125" style="149" customWidth="1"/>
    <col min="12038" max="12038" width="2.85546875" style="149" customWidth="1"/>
    <col min="12039" max="12039" width="12.140625" style="149" customWidth="1"/>
    <col min="12040" max="12046" width="2.85546875" style="149" customWidth="1"/>
    <col min="12047" max="12047" width="4.28515625" style="149" customWidth="1"/>
    <col min="12048" max="12050" width="2.85546875" style="149" customWidth="1"/>
    <col min="12051" max="12051" width="3.140625" style="149" customWidth="1"/>
    <col min="12052" max="12052" width="3.7109375" style="149" customWidth="1"/>
    <col min="12053" max="12056" width="2.85546875" style="149" customWidth="1"/>
    <col min="12057" max="12057" width="2.7109375" style="149" customWidth="1"/>
    <col min="12058" max="12060" width="2.85546875" style="149" customWidth="1"/>
    <col min="12061" max="12061" width="20" style="149" customWidth="1"/>
    <col min="12062" max="12066" width="0" style="149" hidden="1" customWidth="1"/>
    <col min="12067" max="12067" width="17.7109375" style="149" customWidth="1"/>
    <col min="12068" max="12068" width="0" style="149" hidden="1" customWidth="1"/>
    <col min="12069" max="12288" width="8.85546875" style="149"/>
    <col min="12289" max="12289" width="2.5703125" style="149" customWidth="1"/>
    <col min="12290" max="12290" width="4" style="149" customWidth="1"/>
    <col min="12291" max="12291" width="3.7109375" style="149" customWidth="1"/>
    <col min="12292" max="12292" width="0" style="149" hidden="1" customWidth="1"/>
    <col min="12293" max="12293" width="2.42578125" style="149" customWidth="1"/>
    <col min="12294" max="12294" width="2.85546875" style="149" customWidth="1"/>
    <col min="12295" max="12295" width="12.140625" style="149" customWidth="1"/>
    <col min="12296" max="12302" width="2.85546875" style="149" customWidth="1"/>
    <col min="12303" max="12303" width="4.28515625" style="149" customWidth="1"/>
    <col min="12304" max="12306" width="2.85546875" style="149" customWidth="1"/>
    <col min="12307" max="12307" width="3.140625" style="149" customWidth="1"/>
    <col min="12308" max="12308" width="3.7109375" style="149" customWidth="1"/>
    <col min="12309" max="12312" width="2.85546875" style="149" customWidth="1"/>
    <col min="12313" max="12313" width="2.7109375" style="149" customWidth="1"/>
    <col min="12314" max="12316" width="2.85546875" style="149" customWidth="1"/>
    <col min="12317" max="12317" width="20" style="149" customWidth="1"/>
    <col min="12318" max="12322" width="0" style="149" hidden="1" customWidth="1"/>
    <col min="12323" max="12323" width="17.7109375" style="149" customWidth="1"/>
    <col min="12324" max="12324" width="0" style="149" hidden="1" customWidth="1"/>
    <col min="12325" max="12544" width="8.85546875" style="149"/>
    <col min="12545" max="12545" width="2.5703125" style="149" customWidth="1"/>
    <col min="12546" max="12546" width="4" style="149" customWidth="1"/>
    <col min="12547" max="12547" width="3.7109375" style="149" customWidth="1"/>
    <col min="12548" max="12548" width="0" style="149" hidden="1" customWidth="1"/>
    <col min="12549" max="12549" width="2.42578125" style="149" customWidth="1"/>
    <col min="12550" max="12550" width="2.85546875" style="149" customWidth="1"/>
    <col min="12551" max="12551" width="12.140625" style="149" customWidth="1"/>
    <col min="12552" max="12558" width="2.85546875" style="149" customWidth="1"/>
    <col min="12559" max="12559" width="4.28515625" style="149" customWidth="1"/>
    <col min="12560" max="12562" width="2.85546875" style="149" customWidth="1"/>
    <col min="12563" max="12563" width="3.140625" style="149" customWidth="1"/>
    <col min="12564" max="12564" width="3.7109375" style="149" customWidth="1"/>
    <col min="12565" max="12568" width="2.85546875" style="149" customWidth="1"/>
    <col min="12569" max="12569" width="2.7109375" style="149" customWidth="1"/>
    <col min="12570" max="12572" width="2.85546875" style="149" customWidth="1"/>
    <col min="12573" max="12573" width="20" style="149" customWidth="1"/>
    <col min="12574" max="12578" width="0" style="149" hidden="1" customWidth="1"/>
    <col min="12579" max="12579" width="17.7109375" style="149" customWidth="1"/>
    <col min="12580" max="12580" width="0" style="149" hidden="1" customWidth="1"/>
    <col min="12581" max="12800" width="8.85546875" style="149"/>
    <col min="12801" max="12801" width="2.5703125" style="149" customWidth="1"/>
    <col min="12802" max="12802" width="4" style="149" customWidth="1"/>
    <col min="12803" max="12803" width="3.7109375" style="149" customWidth="1"/>
    <col min="12804" max="12804" width="0" style="149" hidden="1" customWidth="1"/>
    <col min="12805" max="12805" width="2.42578125" style="149" customWidth="1"/>
    <col min="12806" max="12806" width="2.85546875" style="149" customWidth="1"/>
    <col min="12807" max="12807" width="12.140625" style="149" customWidth="1"/>
    <col min="12808" max="12814" width="2.85546875" style="149" customWidth="1"/>
    <col min="12815" max="12815" width="4.28515625" style="149" customWidth="1"/>
    <col min="12816" max="12818" width="2.85546875" style="149" customWidth="1"/>
    <col min="12819" max="12819" width="3.140625" style="149" customWidth="1"/>
    <col min="12820" max="12820" width="3.7109375" style="149" customWidth="1"/>
    <col min="12821" max="12824" width="2.85546875" style="149" customWidth="1"/>
    <col min="12825" max="12825" width="2.7109375" style="149" customWidth="1"/>
    <col min="12826" max="12828" width="2.85546875" style="149" customWidth="1"/>
    <col min="12829" max="12829" width="20" style="149" customWidth="1"/>
    <col min="12830" max="12834" width="0" style="149" hidden="1" customWidth="1"/>
    <col min="12835" max="12835" width="17.7109375" style="149" customWidth="1"/>
    <col min="12836" max="12836" width="0" style="149" hidden="1" customWidth="1"/>
    <col min="12837" max="13056" width="8.85546875" style="149"/>
    <col min="13057" max="13057" width="2.5703125" style="149" customWidth="1"/>
    <col min="13058" max="13058" width="4" style="149" customWidth="1"/>
    <col min="13059" max="13059" width="3.7109375" style="149" customWidth="1"/>
    <col min="13060" max="13060" width="0" style="149" hidden="1" customWidth="1"/>
    <col min="13061" max="13061" width="2.42578125" style="149" customWidth="1"/>
    <col min="13062" max="13062" width="2.85546875" style="149" customWidth="1"/>
    <col min="13063" max="13063" width="12.140625" style="149" customWidth="1"/>
    <col min="13064" max="13070" width="2.85546875" style="149" customWidth="1"/>
    <col min="13071" max="13071" width="4.28515625" style="149" customWidth="1"/>
    <col min="13072" max="13074" width="2.85546875" style="149" customWidth="1"/>
    <col min="13075" max="13075" width="3.140625" style="149" customWidth="1"/>
    <col min="13076" max="13076" width="3.7109375" style="149" customWidth="1"/>
    <col min="13077" max="13080" width="2.85546875" style="149" customWidth="1"/>
    <col min="13081" max="13081" width="2.7109375" style="149" customWidth="1"/>
    <col min="13082" max="13084" width="2.85546875" style="149" customWidth="1"/>
    <col min="13085" max="13085" width="20" style="149" customWidth="1"/>
    <col min="13086" max="13090" width="0" style="149" hidden="1" customWidth="1"/>
    <col min="13091" max="13091" width="17.7109375" style="149" customWidth="1"/>
    <col min="13092" max="13092" width="0" style="149" hidden="1" customWidth="1"/>
    <col min="13093" max="13312" width="8.85546875" style="149"/>
    <col min="13313" max="13313" width="2.5703125" style="149" customWidth="1"/>
    <col min="13314" max="13314" width="4" style="149" customWidth="1"/>
    <col min="13315" max="13315" width="3.7109375" style="149" customWidth="1"/>
    <col min="13316" max="13316" width="0" style="149" hidden="1" customWidth="1"/>
    <col min="13317" max="13317" width="2.42578125" style="149" customWidth="1"/>
    <col min="13318" max="13318" width="2.85546875" style="149" customWidth="1"/>
    <col min="13319" max="13319" width="12.140625" style="149" customWidth="1"/>
    <col min="13320" max="13326" width="2.85546875" style="149" customWidth="1"/>
    <col min="13327" max="13327" width="4.28515625" style="149" customWidth="1"/>
    <col min="13328" max="13330" width="2.85546875" style="149" customWidth="1"/>
    <col min="13331" max="13331" width="3.140625" style="149" customWidth="1"/>
    <col min="13332" max="13332" width="3.7109375" style="149" customWidth="1"/>
    <col min="13333" max="13336" width="2.85546875" style="149" customWidth="1"/>
    <col min="13337" max="13337" width="2.7109375" style="149" customWidth="1"/>
    <col min="13338" max="13340" width="2.85546875" style="149" customWidth="1"/>
    <col min="13341" max="13341" width="20" style="149" customWidth="1"/>
    <col min="13342" max="13346" width="0" style="149" hidden="1" customWidth="1"/>
    <col min="13347" max="13347" width="17.7109375" style="149" customWidth="1"/>
    <col min="13348" max="13348" width="0" style="149" hidden="1" customWidth="1"/>
    <col min="13349" max="13568" width="8.85546875" style="149"/>
    <col min="13569" max="13569" width="2.5703125" style="149" customWidth="1"/>
    <col min="13570" max="13570" width="4" style="149" customWidth="1"/>
    <col min="13571" max="13571" width="3.7109375" style="149" customWidth="1"/>
    <col min="13572" max="13572" width="0" style="149" hidden="1" customWidth="1"/>
    <col min="13573" max="13573" width="2.42578125" style="149" customWidth="1"/>
    <col min="13574" max="13574" width="2.85546875" style="149" customWidth="1"/>
    <col min="13575" max="13575" width="12.140625" style="149" customWidth="1"/>
    <col min="13576" max="13582" width="2.85546875" style="149" customWidth="1"/>
    <col min="13583" max="13583" width="4.28515625" style="149" customWidth="1"/>
    <col min="13584" max="13586" width="2.85546875" style="149" customWidth="1"/>
    <col min="13587" max="13587" width="3.140625" style="149" customWidth="1"/>
    <col min="13588" max="13588" width="3.7109375" style="149" customWidth="1"/>
    <col min="13589" max="13592" width="2.85546875" style="149" customWidth="1"/>
    <col min="13593" max="13593" width="2.7109375" style="149" customWidth="1"/>
    <col min="13594" max="13596" width="2.85546875" style="149" customWidth="1"/>
    <col min="13597" max="13597" width="20" style="149" customWidth="1"/>
    <col min="13598" max="13602" width="0" style="149" hidden="1" customWidth="1"/>
    <col min="13603" max="13603" width="17.7109375" style="149" customWidth="1"/>
    <col min="13604" max="13604" width="0" style="149" hidden="1" customWidth="1"/>
    <col min="13605" max="13824" width="8.85546875" style="149"/>
    <col min="13825" max="13825" width="2.5703125" style="149" customWidth="1"/>
    <col min="13826" max="13826" width="4" style="149" customWidth="1"/>
    <col min="13827" max="13827" width="3.7109375" style="149" customWidth="1"/>
    <col min="13828" max="13828" width="0" style="149" hidden="1" customWidth="1"/>
    <col min="13829" max="13829" width="2.42578125" style="149" customWidth="1"/>
    <col min="13830" max="13830" width="2.85546875" style="149" customWidth="1"/>
    <col min="13831" max="13831" width="12.140625" style="149" customWidth="1"/>
    <col min="13832" max="13838" width="2.85546875" style="149" customWidth="1"/>
    <col min="13839" max="13839" width="4.28515625" style="149" customWidth="1"/>
    <col min="13840" max="13842" width="2.85546875" style="149" customWidth="1"/>
    <col min="13843" max="13843" width="3.140625" style="149" customWidth="1"/>
    <col min="13844" max="13844" width="3.7109375" style="149" customWidth="1"/>
    <col min="13845" max="13848" width="2.85546875" style="149" customWidth="1"/>
    <col min="13849" max="13849" width="2.7109375" style="149" customWidth="1"/>
    <col min="13850" max="13852" width="2.85546875" style="149" customWidth="1"/>
    <col min="13853" max="13853" width="20" style="149" customWidth="1"/>
    <col min="13854" max="13858" width="0" style="149" hidden="1" customWidth="1"/>
    <col min="13859" max="13859" width="17.7109375" style="149" customWidth="1"/>
    <col min="13860" max="13860" width="0" style="149" hidden="1" customWidth="1"/>
    <col min="13861" max="14080" width="8.85546875" style="149"/>
    <col min="14081" max="14081" width="2.5703125" style="149" customWidth="1"/>
    <col min="14082" max="14082" width="4" style="149" customWidth="1"/>
    <col min="14083" max="14083" width="3.7109375" style="149" customWidth="1"/>
    <col min="14084" max="14084" width="0" style="149" hidden="1" customWidth="1"/>
    <col min="14085" max="14085" width="2.42578125" style="149" customWidth="1"/>
    <col min="14086" max="14086" width="2.85546875" style="149" customWidth="1"/>
    <col min="14087" max="14087" width="12.140625" style="149" customWidth="1"/>
    <col min="14088" max="14094" width="2.85546875" style="149" customWidth="1"/>
    <col min="14095" max="14095" width="4.28515625" style="149" customWidth="1"/>
    <col min="14096" max="14098" width="2.85546875" style="149" customWidth="1"/>
    <col min="14099" max="14099" width="3.140625" style="149" customWidth="1"/>
    <col min="14100" max="14100" width="3.7109375" style="149" customWidth="1"/>
    <col min="14101" max="14104" width="2.85546875" style="149" customWidth="1"/>
    <col min="14105" max="14105" width="2.7109375" style="149" customWidth="1"/>
    <col min="14106" max="14108" width="2.85546875" style="149" customWidth="1"/>
    <col min="14109" max="14109" width="20" style="149" customWidth="1"/>
    <col min="14110" max="14114" width="0" style="149" hidden="1" customWidth="1"/>
    <col min="14115" max="14115" width="17.7109375" style="149" customWidth="1"/>
    <col min="14116" max="14116" width="0" style="149" hidden="1" customWidth="1"/>
    <col min="14117" max="14336" width="8.85546875" style="149"/>
    <col min="14337" max="14337" width="2.5703125" style="149" customWidth="1"/>
    <col min="14338" max="14338" width="4" style="149" customWidth="1"/>
    <col min="14339" max="14339" width="3.7109375" style="149" customWidth="1"/>
    <col min="14340" max="14340" width="0" style="149" hidden="1" customWidth="1"/>
    <col min="14341" max="14341" width="2.42578125" style="149" customWidth="1"/>
    <col min="14342" max="14342" width="2.85546875" style="149" customWidth="1"/>
    <col min="14343" max="14343" width="12.140625" style="149" customWidth="1"/>
    <col min="14344" max="14350" width="2.85546875" style="149" customWidth="1"/>
    <col min="14351" max="14351" width="4.28515625" style="149" customWidth="1"/>
    <col min="14352" max="14354" width="2.85546875" style="149" customWidth="1"/>
    <col min="14355" max="14355" width="3.140625" style="149" customWidth="1"/>
    <col min="14356" max="14356" width="3.7109375" style="149" customWidth="1"/>
    <col min="14357" max="14360" width="2.85546875" style="149" customWidth="1"/>
    <col min="14361" max="14361" width="2.7109375" style="149" customWidth="1"/>
    <col min="14362" max="14364" width="2.85546875" style="149" customWidth="1"/>
    <col min="14365" max="14365" width="20" style="149" customWidth="1"/>
    <col min="14366" max="14370" width="0" style="149" hidden="1" customWidth="1"/>
    <col min="14371" max="14371" width="17.7109375" style="149" customWidth="1"/>
    <col min="14372" max="14372" width="0" style="149" hidden="1" customWidth="1"/>
    <col min="14373" max="14592" width="8.85546875" style="149"/>
    <col min="14593" max="14593" width="2.5703125" style="149" customWidth="1"/>
    <col min="14594" max="14594" width="4" style="149" customWidth="1"/>
    <col min="14595" max="14595" width="3.7109375" style="149" customWidth="1"/>
    <col min="14596" max="14596" width="0" style="149" hidden="1" customWidth="1"/>
    <col min="14597" max="14597" width="2.42578125" style="149" customWidth="1"/>
    <col min="14598" max="14598" width="2.85546875" style="149" customWidth="1"/>
    <col min="14599" max="14599" width="12.140625" style="149" customWidth="1"/>
    <col min="14600" max="14606" width="2.85546875" style="149" customWidth="1"/>
    <col min="14607" max="14607" width="4.28515625" style="149" customWidth="1"/>
    <col min="14608" max="14610" width="2.85546875" style="149" customWidth="1"/>
    <col min="14611" max="14611" width="3.140625" style="149" customWidth="1"/>
    <col min="14612" max="14612" width="3.7109375" style="149" customWidth="1"/>
    <col min="14613" max="14616" width="2.85546875" style="149" customWidth="1"/>
    <col min="14617" max="14617" width="2.7109375" style="149" customWidth="1"/>
    <col min="14618" max="14620" width="2.85546875" style="149" customWidth="1"/>
    <col min="14621" max="14621" width="20" style="149" customWidth="1"/>
    <col min="14622" max="14626" width="0" style="149" hidden="1" customWidth="1"/>
    <col min="14627" max="14627" width="17.7109375" style="149" customWidth="1"/>
    <col min="14628" max="14628" width="0" style="149" hidden="1" customWidth="1"/>
    <col min="14629" max="14848" width="8.85546875" style="149"/>
    <col min="14849" max="14849" width="2.5703125" style="149" customWidth="1"/>
    <col min="14850" max="14850" width="4" style="149" customWidth="1"/>
    <col min="14851" max="14851" width="3.7109375" style="149" customWidth="1"/>
    <col min="14852" max="14852" width="0" style="149" hidden="1" customWidth="1"/>
    <col min="14853" max="14853" width="2.42578125" style="149" customWidth="1"/>
    <col min="14854" max="14854" width="2.85546875" style="149" customWidth="1"/>
    <col min="14855" max="14855" width="12.140625" style="149" customWidth="1"/>
    <col min="14856" max="14862" width="2.85546875" style="149" customWidth="1"/>
    <col min="14863" max="14863" width="4.28515625" style="149" customWidth="1"/>
    <col min="14864" max="14866" width="2.85546875" style="149" customWidth="1"/>
    <col min="14867" max="14867" width="3.140625" style="149" customWidth="1"/>
    <col min="14868" max="14868" width="3.7109375" style="149" customWidth="1"/>
    <col min="14869" max="14872" width="2.85546875" style="149" customWidth="1"/>
    <col min="14873" max="14873" width="2.7109375" style="149" customWidth="1"/>
    <col min="14874" max="14876" width="2.85546875" style="149" customWidth="1"/>
    <col min="14877" max="14877" width="20" style="149" customWidth="1"/>
    <col min="14878" max="14882" width="0" style="149" hidden="1" customWidth="1"/>
    <col min="14883" max="14883" width="17.7109375" style="149" customWidth="1"/>
    <col min="14884" max="14884" width="0" style="149" hidden="1" customWidth="1"/>
    <col min="14885" max="15104" width="8.85546875" style="149"/>
    <col min="15105" max="15105" width="2.5703125" style="149" customWidth="1"/>
    <col min="15106" max="15106" width="4" style="149" customWidth="1"/>
    <col min="15107" max="15107" width="3.7109375" style="149" customWidth="1"/>
    <col min="15108" max="15108" width="0" style="149" hidden="1" customWidth="1"/>
    <col min="15109" max="15109" width="2.42578125" style="149" customWidth="1"/>
    <col min="15110" max="15110" width="2.85546875" style="149" customWidth="1"/>
    <col min="15111" max="15111" width="12.140625" style="149" customWidth="1"/>
    <col min="15112" max="15118" width="2.85546875" style="149" customWidth="1"/>
    <col min="15119" max="15119" width="4.28515625" style="149" customWidth="1"/>
    <col min="15120" max="15122" width="2.85546875" style="149" customWidth="1"/>
    <col min="15123" max="15123" width="3.140625" style="149" customWidth="1"/>
    <col min="15124" max="15124" width="3.7109375" style="149" customWidth="1"/>
    <col min="15125" max="15128" width="2.85546875" style="149" customWidth="1"/>
    <col min="15129" max="15129" width="2.7109375" style="149" customWidth="1"/>
    <col min="15130" max="15132" width="2.85546875" style="149" customWidth="1"/>
    <col min="15133" max="15133" width="20" style="149" customWidth="1"/>
    <col min="15134" max="15138" width="0" style="149" hidden="1" customWidth="1"/>
    <col min="15139" max="15139" width="17.7109375" style="149" customWidth="1"/>
    <col min="15140" max="15140" width="0" style="149" hidden="1" customWidth="1"/>
    <col min="15141" max="15360" width="8.85546875" style="149"/>
    <col min="15361" max="15361" width="2.5703125" style="149" customWidth="1"/>
    <col min="15362" max="15362" width="4" style="149" customWidth="1"/>
    <col min="15363" max="15363" width="3.7109375" style="149" customWidth="1"/>
    <col min="15364" max="15364" width="0" style="149" hidden="1" customWidth="1"/>
    <col min="15365" max="15365" width="2.42578125" style="149" customWidth="1"/>
    <col min="15366" max="15366" width="2.85546875" style="149" customWidth="1"/>
    <col min="15367" max="15367" width="12.140625" style="149" customWidth="1"/>
    <col min="15368" max="15374" width="2.85546875" style="149" customWidth="1"/>
    <col min="15375" max="15375" width="4.28515625" style="149" customWidth="1"/>
    <col min="15376" max="15378" width="2.85546875" style="149" customWidth="1"/>
    <col min="15379" max="15379" width="3.140625" style="149" customWidth="1"/>
    <col min="15380" max="15380" width="3.7109375" style="149" customWidth="1"/>
    <col min="15381" max="15384" width="2.85546875" style="149" customWidth="1"/>
    <col min="15385" max="15385" width="2.7109375" style="149" customWidth="1"/>
    <col min="15386" max="15388" width="2.85546875" style="149" customWidth="1"/>
    <col min="15389" max="15389" width="20" style="149" customWidth="1"/>
    <col min="15390" max="15394" width="0" style="149" hidden="1" customWidth="1"/>
    <col min="15395" max="15395" width="17.7109375" style="149" customWidth="1"/>
    <col min="15396" max="15396" width="0" style="149" hidden="1" customWidth="1"/>
    <col min="15397" max="15616" width="8.85546875" style="149"/>
    <col min="15617" max="15617" width="2.5703125" style="149" customWidth="1"/>
    <col min="15618" max="15618" width="4" style="149" customWidth="1"/>
    <col min="15619" max="15619" width="3.7109375" style="149" customWidth="1"/>
    <col min="15620" max="15620" width="0" style="149" hidden="1" customWidth="1"/>
    <col min="15621" max="15621" width="2.42578125" style="149" customWidth="1"/>
    <col min="15622" max="15622" width="2.85546875" style="149" customWidth="1"/>
    <col min="15623" max="15623" width="12.140625" style="149" customWidth="1"/>
    <col min="15624" max="15630" width="2.85546875" style="149" customWidth="1"/>
    <col min="15631" max="15631" width="4.28515625" style="149" customWidth="1"/>
    <col min="15632" max="15634" width="2.85546875" style="149" customWidth="1"/>
    <col min="15635" max="15635" width="3.140625" style="149" customWidth="1"/>
    <col min="15636" max="15636" width="3.7109375" style="149" customWidth="1"/>
    <col min="15637" max="15640" width="2.85546875" style="149" customWidth="1"/>
    <col min="15641" max="15641" width="2.7109375" style="149" customWidth="1"/>
    <col min="15642" max="15644" width="2.85546875" style="149" customWidth="1"/>
    <col min="15645" max="15645" width="20" style="149" customWidth="1"/>
    <col min="15646" max="15650" width="0" style="149" hidden="1" customWidth="1"/>
    <col min="15651" max="15651" width="17.7109375" style="149" customWidth="1"/>
    <col min="15652" max="15652" width="0" style="149" hidden="1" customWidth="1"/>
    <col min="15653" max="15872" width="8.85546875" style="149"/>
    <col min="15873" max="15873" width="2.5703125" style="149" customWidth="1"/>
    <col min="15874" max="15874" width="4" style="149" customWidth="1"/>
    <col min="15875" max="15875" width="3.7109375" style="149" customWidth="1"/>
    <col min="15876" max="15876" width="0" style="149" hidden="1" customWidth="1"/>
    <col min="15877" max="15877" width="2.42578125" style="149" customWidth="1"/>
    <col min="15878" max="15878" width="2.85546875" style="149" customWidth="1"/>
    <col min="15879" max="15879" width="12.140625" style="149" customWidth="1"/>
    <col min="15880" max="15886" width="2.85546875" style="149" customWidth="1"/>
    <col min="15887" max="15887" width="4.28515625" style="149" customWidth="1"/>
    <col min="15888" max="15890" width="2.85546875" style="149" customWidth="1"/>
    <col min="15891" max="15891" width="3.140625" style="149" customWidth="1"/>
    <col min="15892" max="15892" width="3.7109375" style="149" customWidth="1"/>
    <col min="15893" max="15896" width="2.85546875" style="149" customWidth="1"/>
    <col min="15897" max="15897" width="2.7109375" style="149" customWidth="1"/>
    <col min="15898" max="15900" width="2.85546875" style="149" customWidth="1"/>
    <col min="15901" max="15901" width="20" style="149" customWidth="1"/>
    <col min="15902" max="15906" width="0" style="149" hidden="1" customWidth="1"/>
    <col min="15907" max="15907" width="17.7109375" style="149" customWidth="1"/>
    <col min="15908" max="15908" width="0" style="149" hidden="1" customWidth="1"/>
    <col min="15909" max="16128" width="8.85546875" style="149"/>
    <col min="16129" max="16129" width="2.5703125" style="149" customWidth="1"/>
    <col min="16130" max="16130" width="4" style="149" customWidth="1"/>
    <col min="16131" max="16131" width="3.7109375" style="149" customWidth="1"/>
    <col min="16132" max="16132" width="0" style="149" hidden="1" customWidth="1"/>
    <col min="16133" max="16133" width="2.42578125" style="149" customWidth="1"/>
    <col min="16134" max="16134" width="2.85546875" style="149" customWidth="1"/>
    <col min="16135" max="16135" width="12.140625" style="149" customWidth="1"/>
    <col min="16136" max="16142" width="2.85546875" style="149" customWidth="1"/>
    <col min="16143" max="16143" width="4.28515625" style="149" customWidth="1"/>
    <col min="16144" max="16146" width="2.85546875" style="149" customWidth="1"/>
    <col min="16147" max="16147" width="3.140625" style="149" customWidth="1"/>
    <col min="16148" max="16148" width="3.7109375" style="149" customWidth="1"/>
    <col min="16149" max="16152" width="2.85546875" style="149" customWidth="1"/>
    <col min="16153" max="16153" width="2.7109375" style="149" customWidth="1"/>
    <col min="16154" max="16156" width="2.85546875" style="149" customWidth="1"/>
    <col min="16157" max="16157" width="20" style="149" customWidth="1"/>
    <col min="16158" max="16162" width="0" style="149" hidden="1" customWidth="1"/>
    <col min="16163" max="16163" width="17.7109375" style="149" customWidth="1"/>
    <col min="16164" max="16164" width="0" style="149" hidden="1" customWidth="1"/>
    <col min="16165" max="16384" width="8.85546875" style="149"/>
  </cols>
  <sheetData>
    <row r="1" spans="1:36" ht="18.75" customHeight="1" x14ac:dyDescent="0.2">
      <c r="AD1" s="606" t="s">
        <v>142</v>
      </c>
      <c r="AE1" s="606"/>
      <c r="AF1" s="606"/>
      <c r="AG1" s="606"/>
      <c r="AH1" s="606"/>
      <c r="AI1" s="606"/>
    </row>
    <row r="2" spans="1:36" ht="9" customHeight="1" x14ac:dyDescent="0.2">
      <c r="AD2" s="150"/>
      <c r="AE2" s="150"/>
      <c r="AF2" s="150"/>
      <c r="AG2" s="150"/>
      <c r="AH2" s="150"/>
      <c r="AI2" s="150"/>
    </row>
    <row r="3" spans="1:36" ht="15" customHeight="1" thickBot="1" x14ac:dyDescent="0.25">
      <c r="AD3" s="151"/>
    </row>
    <row r="4" spans="1:36" ht="21" customHeight="1" x14ac:dyDescent="0.2">
      <c r="A4" s="607" t="s">
        <v>143</v>
      </c>
      <c r="B4" s="608"/>
      <c r="C4" s="608"/>
      <c r="D4" s="608"/>
      <c r="E4" s="608"/>
      <c r="F4" s="608"/>
      <c r="G4" s="608"/>
      <c r="H4" s="608"/>
      <c r="I4" s="608"/>
      <c r="J4" s="608"/>
      <c r="K4" s="608"/>
      <c r="L4" s="608"/>
      <c r="M4" s="608"/>
      <c r="N4" s="608"/>
      <c r="O4" s="608"/>
      <c r="P4" s="608"/>
      <c r="Q4" s="608"/>
      <c r="R4" s="608"/>
      <c r="S4" s="608"/>
      <c r="T4" s="608"/>
      <c r="U4" s="608"/>
      <c r="V4" s="608"/>
      <c r="W4" s="608"/>
      <c r="X4" s="608"/>
      <c r="Y4" s="608"/>
      <c r="Z4" s="608"/>
      <c r="AA4" s="608"/>
      <c r="AB4" s="608"/>
      <c r="AC4" s="609"/>
      <c r="AD4" s="613" t="s">
        <v>144</v>
      </c>
      <c r="AE4" s="614"/>
      <c r="AF4" s="614"/>
      <c r="AG4" s="614"/>
      <c r="AH4" s="614"/>
      <c r="AI4" s="615"/>
    </row>
    <row r="5" spans="1:36" ht="15.75" customHeight="1" thickBot="1" x14ac:dyDescent="0.25">
      <c r="A5" s="610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  <c r="O5" s="611"/>
      <c r="P5" s="611"/>
      <c r="Q5" s="611"/>
      <c r="R5" s="611"/>
      <c r="S5" s="611"/>
      <c r="T5" s="611"/>
      <c r="U5" s="611"/>
      <c r="V5" s="611"/>
      <c r="W5" s="611"/>
      <c r="X5" s="611"/>
      <c r="Y5" s="611"/>
      <c r="Z5" s="611"/>
      <c r="AA5" s="611"/>
      <c r="AB5" s="611"/>
      <c r="AC5" s="612"/>
      <c r="AD5" s="616"/>
      <c r="AE5" s="543"/>
      <c r="AF5" s="543"/>
      <c r="AG5" s="543"/>
      <c r="AH5" s="543"/>
      <c r="AI5" s="598"/>
    </row>
    <row r="6" spans="1:36" ht="15" customHeight="1" thickBot="1" x14ac:dyDescent="0.25">
      <c r="A6" s="617" t="s">
        <v>145</v>
      </c>
      <c r="B6" s="618"/>
      <c r="C6" s="618"/>
      <c r="D6" s="618"/>
      <c r="E6" s="618"/>
      <c r="F6" s="618"/>
      <c r="G6" s="618"/>
      <c r="H6" s="618"/>
      <c r="I6" s="618"/>
      <c r="J6" s="618"/>
      <c r="K6" s="618"/>
      <c r="L6" s="618"/>
      <c r="M6" s="618"/>
      <c r="N6" s="618"/>
      <c r="O6" s="618"/>
      <c r="P6" s="618"/>
      <c r="Q6" s="618"/>
      <c r="R6" s="618"/>
      <c r="S6" s="618"/>
      <c r="T6" s="618"/>
      <c r="U6" s="618"/>
      <c r="V6" s="618"/>
      <c r="W6" s="618"/>
      <c r="X6" s="618"/>
      <c r="Y6" s="618"/>
      <c r="Z6" s="618"/>
      <c r="AA6" s="618"/>
      <c r="AB6" s="618"/>
      <c r="AC6" s="619"/>
      <c r="AD6" s="623" t="s">
        <v>75</v>
      </c>
      <c r="AE6" s="624"/>
      <c r="AF6" s="624"/>
      <c r="AG6" s="624"/>
      <c r="AH6" s="624"/>
      <c r="AI6" s="625"/>
    </row>
    <row r="7" spans="1:36" ht="15" customHeight="1" x14ac:dyDescent="0.2">
      <c r="A7" s="617"/>
      <c r="B7" s="618"/>
      <c r="C7" s="618"/>
      <c r="D7" s="618"/>
      <c r="E7" s="618"/>
      <c r="F7" s="618"/>
      <c r="G7" s="618"/>
      <c r="H7" s="618"/>
      <c r="I7" s="618"/>
      <c r="J7" s="618"/>
      <c r="K7" s="618"/>
      <c r="L7" s="618"/>
      <c r="M7" s="618"/>
      <c r="N7" s="618"/>
      <c r="O7" s="618"/>
      <c r="P7" s="618"/>
      <c r="Q7" s="618"/>
      <c r="R7" s="618"/>
      <c r="S7" s="618"/>
      <c r="T7" s="618"/>
      <c r="U7" s="618"/>
      <c r="V7" s="618"/>
      <c r="W7" s="618"/>
      <c r="X7" s="618"/>
      <c r="Y7" s="618"/>
      <c r="Z7" s="618"/>
      <c r="AA7" s="618"/>
      <c r="AB7" s="618"/>
      <c r="AC7" s="619"/>
      <c r="AD7" s="626" t="s">
        <v>146</v>
      </c>
      <c r="AE7" s="627"/>
      <c r="AF7" s="627"/>
      <c r="AG7" s="627"/>
      <c r="AH7" s="627"/>
      <c r="AI7" s="628"/>
    </row>
    <row r="8" spans="1:36" ht="15.6" customHeight="1" thickBot="1" x14ac:dyDescent="0.25">
      <c r="A8" s="620"/>
      <c r="B8" s="621"/>
      <c r="C8" s="621"/>
      <c r="D8" s="621"/>
      <c r="E8" s="621"/>
      <c r="F8" s="621"/>
      <c r="G8" s="621"/>
      <c r="H8" s="621"/>
      <c r="I8" s="621"/>
      <c r="J8" s="621"/>
      <c r="K8" s="621"/>
      <c r="L8" s="621"/>
      <c r="M8" s="621"/>
      <c r="N8" s="621"/>
      <c r="O8" s="621"/>
      <c r="P8" s="621"/>
      <c r="Q8" s="621"/>
      <c r="R8" s="621"/>
      <c r="S8" s="621"/>
      <c r="T8" s="621"/>
      <c r="U8" s="621"/>
      <c r="V8" s="621"/>
      <c r="W8" s="621"/>
      <c r="X8" s="621"/>
      <c r="Y8" s="621"/>
      <c r="Z8" s="621"/>
      <c r="AA8" s="621"/>
      <c r="AB8" s="621"/>
      <c r="AC8" s="622"/>
      <c r="AD8" s="629"/>
      <c r="AE8" s="630"/>
      <c r="AF8" s="630"/>
      <c r="AG8" s="630"/>
      <c r="AH8" s="630"/>
      <c r="AI8" s="631"/>
    </row>
    <row r="9" spans="1:36" s="154" customFormat="1" ht="9.75" customHeight="1" thickBot="1" x14ac:dyDescent="0.3">
      <c r="A9" s="632" t="s">
        <v>147</v>
      </c>
      <c r="B9" s="633"/>
      <c r="C9" s="634"/>
      <c r="D9" s="152"/>
      <c r="E9" s="641"/>
      <c r="F9" s="453"/>
      <c r="G9" s="453"/>
      <c r="H9" s="453"/>
      <c r="I9" s="453"/>
      <c r="J9" s="453"/>
      <c r="K9" s="453"/>
      <c r="L9" s="453"/>
      <c r="M9" s="453"/>
      <c r="N9" s="453"/>
      <c r="O9" s="453"/>
      <c r="P9" s="453"/>
      <c r="Q9" s="453"/>
      <c r="R9" s="453"/>
      <c r="S9" s="453"/>
      <c r="T9" s="453"/>
      <c r="U9" s="453"/>
      <c r="V9" s="453"/>
      <c r="W9" s="453"/>
      <c r="X9" s="453"/>
      <c r="Y9" s="453"/>
      <c r="Z9" s="453"/>
      <c r="AA9" s="453"/>
      <c r="AB9" s="453"/>
      <c r="AC9" s="453"/>
      <c r="AD9" s="453"/>
      <c r="AE9" s="453"/>
      <c r="AF9" s="453"/>
      <c r="AG9" s="453"/>
      <c r="AH9" s="453"/>
      <c r="AI9" s="454"/>
      <c r="AJ9" s="153"/>
    </row>
    <row r="10" spans="1:36" s="154" customFormat="1" ht="15.75" thickBot="1" x14ac:dyDescent="0.3">
      <c r="A10" s="635"/>
      <c r="B10" s="636"/>
      <c r="C10" s="637"/>
      <c r="D10" s="149"/>
      <c r="E10" s="155"/>
      <c r="F10" s="156"/>
      <c r="G10" s="268"/>
      <c r="H10" s="235" t="s">
        <v>148</v>
      </c>
      <c r="I10" s="149"/>
      <c r="J10" s="149"/>
      <c r="K10" s="149"/>
      <c r="L10" s="149"/>
      <c r="M10" s="149"/>
      <c r="N10" s="270"/>
      <c r="O10" s="235" t="s">
        <v>149</v>
      </c>
      <c r="P10" s="156"/>
      <c r="Q10" s="149"/>
      <c r="R10" s="149"/>
      <c r="S10" s="149"/>
      <c r="T10" s="149"/>
      <c r="U10" s="270"/>
      <c r="V10" s="158" t="s">
        <v>150</v>
      </c>
      <c r="W10" s="156"/>
      <c r="X10" s="149"/>
      <c r="Y10" s="268"/>
      <c r="Z10" s="158" t="s">
        <v>151</v>
      </c>
      <c r="AA10" s="149"/>
      <c r="AE10" s="149"/>
      <c r="AF10" s="149"/>
      <c r="AG10" s="156"/>
      <c r="AH10" s="156"/>
      <c r="AI10" s="159"/>
      <c r="AJ10" s="153"/>
    </row>
    <row r="11" spans="1:36" s="154" customFormat="1" ht="14.25" customHeight="1" thickBot="1" x14ac:dyDescent="0.3">
      <c r="A11" s="638"/>
      <c r="B11" s="639"/>
      <c r="C11" s="640"/>
      <c r="D11" s="160"/>
      <c r="E11" s="161"/>
      <c r="F11" s="162"/>
      <c r="G11" s="269"/>
      <c r="H11" s="162"/>
      <c r="I11" s="160"/>
      <c r="J11" s="459"/>
      <c r="K11" s="459"/>
      <c r="L11" s="459"/>
      <c r="M11" s="459"/>
      <c r="N11" s="459"/>
      <c r="O11" s="459"/>
      <c r="P11" s="162"/>
      <c r="Q11" s="459"/>
      <c r="R11" s="459"/>
      <c r="S11" s="459"/>
      <c r="T11" s="459"/>
      <c r="U11" s="459"/>
      <c r="V11" s="459"/>
      <c r="W11" s="162"/>
      <c r="X11" s="162"/>
      <c r="Y11" s="269"/>
      <c r="Z11" s="162"/>
      <c r="AA11" s="162"/>
      <c r="AB11" s="162"/>
      <c r="AC11" s="163" t="s">
        <v>152</v>
      </c>
      <c r="AD11" s="162"/>
      <c r="AE11" s="162"/>
      <c r="AF11" s="162"/>
      <c r="AG11" s="162"/>
      <c r="AH11" s="162"/>
      <c r="AI11" s="164"/>
      <c r="AJ11" s="153"/>
    </row>
    <row r="12" spans="1:36" s="154" customFormat="1" ht="15" customHeight="1" x14ac:dyDescent="0.25">
      <c r="A12" s="632" t="s">
        <v>92</v>
      </c>
      <c r="B12" s="633"/>
      <c r="C12" s="634"/>
      <c r="D12" s="165"/>
      <c r="E12" s="642" t="s">
        <v>203</v>
      </c>
      <c r="F12" s="643"/>
      <c r="G12" s="643"/>
      <c r="H12" s="643"/>
      <c r="I12" s="643"/>
      <c r="J12" s="643"/>
      <c r="K12" s="643"/>
      <c r="L12" s="643"/>
      <c r="M12" s="643"/>
      <c r="N12" s="643"/>
      <c r="O12" s="643"/>
      <c r="P12" s="643"/>
      <c r="Q12" s="643"/>
      <c r="R12" s="643"/>
      <c r="S12" s="643"/>
      <c r="T12" s="644"/>
      <c r="U12" s="624" t="s">
        <v>153</v>
      </c>
      <c r="V12" s="624"/>
      <c r="W12" s="624"/>
      <c r="X12" s="624"/>
      <c r="Y12" s="624"/>
      <c r="Z12" s="624"/>
      <c r="AA12" s="624"/>
      <c r="AB12" s="624"/>
      <c r="AC12" s="624"/>
      <c r="AD12" s="561" t="s">
        <v>154</v>
      </c>
      <c r="AE12" s="562"/>
      <c r="AF12" s="562"/>
      <c r="AG12" s="562"/>
      <c r="AH12" s="562"/>
      <c r="AI12" s="563"/>
      <c r="AJ12" s="166"/>
    </row>
    <row r="13" spans="1:36" s="154" customFormat="1" ht="12.75" customHeight="1" thickBot="1" x14ac:dyDescent="0.3">
      <c r="A13" s="635"/>
      <c r="B13" s="636"/>
      <c r="C13" s="637"/>
      <c r="D13" s="149"/>
      <c r="E13" s="645"/>
      <c r="F13" s="646"/>
      <c r="G13" s="646"/>
      <c r="H13" s="646"/>
      <c r="I13" s="646"/>
      <c r="J13" s="646"/>
      <c r="K13" s="646"/>
      <c r="L13" s="646"/>
      <c r="M13" s="646"/>
      <c r="N13" s="646"/>
      <c r="O13" s="646"/>
      <c r="P13" s="646"/>
      <c r="Q13" s="646"/>
      <c r="R13" s="646"/>
      <c r="S13" s="646"/>
      <c r="T13" s="647"/>
      <c r="U13" s="564"/>
      <c r="V13" s="564"/>
      <c r="W13" s="564"/>
      <c r="X13" s="564"/>
      <c r="Y13" s="564"/>
      <c r="Z13" s="564"/>
      <c r="AA13" s="564"/>
      <c r="AB13" s="564"/>
      <c r="AC13" s="564"/>
      <c r="AD13" s="458"/>
      <c r="AE13" s="459"/>
      <c r="AF13" s="459"/>
      <c r="AG13" s="459"/>
      <c r="AH13" s="459"/>
      <c r="AI13" s="460"/>
      <c r="AJ13" s="153"/>
    </row>
    <row r="14" spans="1:36" s="154" customFormat="1" ht="9.75" customHeight="1" x14ac:dyDescent="0.25">
      <c r="A14" s="568" t="s">
        <v>95</v>
      </c>
      <c r="B14" s="569"/>
      <c r="C14" s="570"/>
      <c r="D14" s="149"/>
      <c r="E14" s="574" t="s">
        <v>155</v>
      </c>
      <c r="F14" s="575"/>
      <c r="G14" s="575"/>
      <c r="H14" s="575"/>
      <c r="I14" s="575"/>
      <c r="J14" s="575"/>
      <c r="K14" s="575"/>
      <c r="L14" s="575"/>
      <c r="M14" s="575"/>
      <c r="N14" s="575"/>
      <c r="O14" s="575"/>
      <c r="P14" s="575"/>
      <c r="Q14" s="575"/>
      <c r="R14" s="575"/>
      <c r="S14" s="575"/>
      <c r="T14" s="575"/>
      <c r="U14" s="575"/>
      <c r="V14" s="575"/>
      <c r="W14" s="575"/>
      <c r="X14" s="575"/>
      <c r="Y14" s="575"/>
      <c r="Z14" s="575"/>
      <c r="AA14" s="575"/>
      <c r="AB14" s="575"/>
      <c r="AC14" s="575"/>
      <c r="AD14" s="576"/>
      <c r="AE14" s="576"/>
      <c r="AF14" s="576"/>
      <c r="AG14" s="576"/>
      <c r="AH14" s="576"/>
      <c r="AI14" s="577"/>
      <c r="AJ14" s="153"/>
    </row>
    <row r="15" spans="1:36" s="154" customFormat="1" ht="9.75" customHeight="1" thickBot="1" x14ac:dyDescent="0.3">
      <c r="A15" s="571"/>
      <c r="B15" s="572"/>
      <c r="C15" s="573"/>
      <c r="D15" s="160"/>
      <c r="E15" s="578"/>
      <c r="F15" s="579"/>
      <c r="G15" s="579"/>
      <c r="H15" s="579"/>
      <c r="I15" s="579"/>
      <c r="J15" s="579"/>
      <c r="K15" s="579"/>
      <c r="L15" s="579"/>
      <c r="M15" s="579"/>
      <c r="N15" s="579"/>
      <c r="O15" s="579"/>
      <c r="P15" s="579"/>
      <c r="Q15" s="579"/>
      <c r="R15" s="579"/>
      <c r="S15" s="579"/>
      <c r="T15" s="579"/>
      <c r="U15" s="579"/>
      <c r="V15" s="579"/>
      <c r="W15" s="579"/>
      <c r="X15" s="579"/>
      <c r="Y15" s="579"/>
      <c r="Z15" s="579"/>
      <c r="AA15" s="579"/>
      <c r="AB15" s="579"/>
      <c r="AC15" s="579"/>
      <c r="AD15" s="579"/>
      <c r="AE15" s="579"/>
      <c r="AF15" s="579"/>
      <c r="AG15" s="579"/>
      <c r="AH15" s="579"/>
      <c r="AI15" s="580"/>
      <c r="AJ15" s="167"/>
    </row>
    <row r="16" spans="1:36" s="169" customFormat="1" ht="28.15" customHeight="1" x14ac:dyDescent="0.2">
      <c r="A16" s="581" t="s">
        <v>98</v>
      </c>
      <c r="B16" s="582"/>
      <c r="C16" s="582"/>
      <c r="D16" s="582"/>
      <c r="E16" s="582"/>
      <c r="F16" s="582"/>
      <c r="G16" s="582"/>
      <c r="H16" s="582"/>
      <c r="I16" s="582"/>
      <c r="J16" s="582"/>
      <c r="K16" s="582"/>
      <c r="L16" s="582"/>
      <c r="M16" s="582"/>
      <c r="N16" s="582"/>
      <c r="O16" s="582"/>
      <c r="P16" s="582"/>
      <c r="Q16" s="582"/>
      <c r="R16" s="582"/>
      <c r="S16" s="583"/>
      <c r="T16" s="584" t="s">
        <v>97</v>
      </c>
      <c r="U16" s="585"/>
      <c r="V16" s="585"/>
      <c r="W16" s="585"/>
      <c r="X16" s="586"/>
      <c r="Y16" s="584" t="s">
        <v>99</v>
      </c>
      <c r="Z16" s="582"/>
      <c r="AA16" s="582"/>
      <c r="AB16" s="582"/>
      <c r="AC16" s="583"/>
      <c r="AD16" s="584" t="s">
        <v>101</v>
      </c>
      <c r="AE16" s="582"/>
      <c r="AF16" s="582"/>
      <c r="AG16" s="582"/>
      <c r="AH16" s="582"/>
      <c r="AI16" s="587"/>
      <c r="AJ16" s="168"/>
    </row>
    <row r="17" spans="1:36" s="154" customFormat="1" ht="15" customHeight="1" x14ac:dyDescent="0.25">
      <c r="A17" s="588" t="s">
        <v>207</v>
      </c>
      <c r="B17" s="589"/>
      <c r="C17" s="589"/>
      <c r="D17" s="589"/>
      <c r="E17" s="589"/>
      <c r="F17" s="589"/>
      <c r="G17" s="589"/>
      <c r="H17" s="589"/>
      <c r="I17" s="589"/>
      <c r="J17" s="589"/>
      <c r="K17" s="589"/>
      <c r="L17" s="589"/>
      <c r="M17" s="589"/>
      <c r="N17" s="589"/>
      <c r="O17" s="589"/>
      <c r="P17" s="589"/>
      <c r="Q17" s="589"/>
      <c r="R17" s="589"/>
      <c r="S17" s="590"/>
      <c r="T17" s="170"/>
      <c r="U17" s="171"/>
      <c r="V17" s="171"/>
      <c r="W17" s="171"/>
      <c r="X17" s="172"/>
      <c r="Y17" s="170"/>
      <c r="Z17" s="171"/>
      <c r="AA17" s="171"/>
      <c r="AB17" s="171"/>
      <c r="AC17" s="172"/>
      <c r="AD17" s="599">
        <f>G36</f>
        <v>8970.91</v>
      </c>
      <c r="AE17" s="600"/>
      <c r="AF17" s="600"/>
      <c r="AG17" s="600"/>
      <c r="AH17" s="600"/>
      <c r="AI17" s="601"/>
      <c r="AJ17" s="153"/>
    </row>
    <row r="18" spans="1:36" s="154" customFormat="1" ht="15" x14ac:dyDescent="0.25">
      <c r="A18" s="591"/>
      <c r="B18" s="592"/>
      <c r="C18" s="592"/>
      <c r="D18" s="592"/>
      <c r="E18" s="592"/>
      <c r="F18" s="592"/>
      <c r="G18" s="592"/>
      <c r="H18" s="592"/>
      <c r="I18" s="592"/>
      <c r="J18" s="592"/>
      <c r="K18" s="592"/>
      <c r="L18" s="592"/>
      <c r="M18" s="592"/>
      <c r="N18" s="592"/>
      <c r="O18" s="592"/>
      <c r="P18" s="592"/>
      <c r="Q18" s="592"/>
      <c r="R18" s="592"/>
      <c r="S18" s="593"/>
      <c r="T18" s="173"/>
      <c r="U18" s="174"/>
      <c r="V18" s="174"/>
      <c r="W18" s="174"/>
      <c r="X18" s="175"/>
      <c r="Y18" s="173"/>
      <c r="Z18" s="174"/>
      <c r="AA18" s="174"/>
      <c r="AB18" s="174"/>
      <c r="AC18" s="175"/>
      <c r="AD18" s="602"/>
      <c r="AE18" s="603"/>
      <c r="AF18" s="603"/>
      <c r="AG18" s="603"/>
      <c r="AH18" s="603"/>
      <c r="AI18" s="604"/>
      <c r="AJ18" s="153"/>
    </row>
    <row r="19" spans="1:36" s="154" customFormat="1" ht="15" customHeight="1" x14ac:dyDescent="0.25">
      <c r="A19" s="591"/>
      <c r="B19" s="592"/>
      <c r="C19" s="592"/>
      <c r="D19" s="592"/>
      <c r="E19" s="592"/>
      <c r="F19" s="592"/>
      <c r="G19" s="592"/>
      <c r="H19" s="592"/>
      <c r="I19" s="592"/>
      <c r="J19" s="592"/>
      <c r="K19" s="592"/>
      <c r="L19" s="592"/>
      <c r="M19" s="592"/>
      <c r="N19" s="592"/>
      <c r="O19" s="592"/>
      <c r="P19" s="592"/>
      <c r="Q19" s="592"/>
      <c r="R19" s="592"/>
      <c r="S19" s="593"/>
      <c r="T19" s="173"/>
      <c r="U19" s="174"/>
      <c r="V19" s="174"/>
      <c r="W19" s="174"/>
      <c r="X19" s="175"/>
      <c r="Y19" s="173"/>
      <c r="Z19" s="174"/>
      <c r="AA19" s="174"/>
      <c r="AB19" s="174"/>
      <c r="AC19" s="175"/>
      <c r="AD19" s="602"/>
      <c r="AE19" s="603"/>
      <c r="AF19" s="603"/>
      <c r="AG19" s="603"/>
      <c r="AH19" s="603"/>
      <c r="AI19" s="604"/>
      <c r="AJ19" s="153"/>
    </row>
    <row r="20" spans="1:36" s="154" customFormat="1" ht="15" x14ac:dyDescent="0.25">
      <c r="A20" s="591"/>
      <c r="B20" s="592"/>
      <c r="C20" s="592"/>
      <c r="D20" s="592"/>
      <c r="E20" s="592"/>
      <c r="F20" s="592"/>
      <c r="G20" s="592"/>
      <c r="H20" s="592"/>
      <c r="I20" s="592"/>
      <c r="J20" s="592"/>
      <c r="K20" s="592"/>
      <c r="L20" s="592"/>
      <c r="M20" s="592"/>
      <c r="N20" s="592"/>
      <c r="O20" s="592"/>
      <c r="P20" s="592"/>
      <c r="Q20" s="592"/>
      <c r="R20" s="592"/>
      <c r="S20" s="593"/>
      <c r="T20" s="173"/>
      <c r="U20" s="174"/>
      <c r="V20" s="174"/>
      <c r="W20" s="174"/>
      <c r="X20" s="175"/>
      <c r="Y20" s="173"/>
      <c r="Z20" s="174"/>
      <c r="AA20" s="174"/>
      <c r="AB20" s="174"/>
      <c r="AC20" s="175"/>
      <c r="AD20" s="602"/>
      <c r="AE20" s="603"/>
      <c r="AF20" s="603"/>
      <c r="AG20" s="603"/>
      <c r="AH20" s="603"/>
      <c r="AI20" s="604"/>
      <c r="AJ20" s="153"/>
    </row>
    <row r="21" spans="1:36" s="154" customFormat="1" ht="15" hidden="1" customHeight="1" x14ac:dyDescent="0.25">
      <c r="A21" s="176" t="s">
        <v>156</v>
      </c>
      <c r="B21" s="174"/>
      <c r="C21" s="174"/>
      <c r="D21" s="174"/>
      <c r="E21" s="177"/>
      <c r="F21" s="174"/>
      <c r="G21" s="177">
        <v>35262.82</v>
      </c>
      <c r="H21" s="174"/>
      <c r="I21" s="174" t="s">
        <v>157</v>
      </c>
      <c r="J21" s="174"/>
      <c r="K21" s="174"/>
      <c r="L21" s="174"/>
      <c r="M21" s="174"/>
      <c r="N21" s="174"/>
      <c r="O21" s="174"/>
      <c r="P21" s="174"/>
      <c r="Q21" s="174"/>
      <c r="R21" s="174"/>
      <c r="S21" s="175"/>
      <c r="T21" s="173"/>
      <c r="U21" s="174"/>
      <c r="V21" s="174"/>
      <c r="W21" s="174"/>
      <c r="X21" s="175"/>
      <c r="Y21" s="173"/>
      <c r="Z21" s="174"/>
      <c r="AA21" s="174"/>
      <c r="AB21" s="174"/>
      <c r="AC21" s="175"/>
      <c r="AD21" s="155"/>
      <c r="AE21" s="156"/>
      <c r="AF21" s="156"/>
      <c r="AG21" s="156"/>
      <c r="AH21" s="156"/>
      <c r="AI21" s="159"/>
      <c r="AJ21" s="153"/>
    </row>
    <row r="22" spans="1:36" s="154" customFormat="1" ht="15" customHeight="1" x14ac:dyDescent="0.25">
      <c r="A22" s="176"/>
      <c r="B22" s="174"/>
      <c r="C22" s="174"/>
      <c r="D22" s="174"/>
      <c r="E22" s="177"/>
      <c r="F22" s="174"/>
      <c r="G22" s="177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5"/>
      <c r="T22" s="173"/>
      <c r="U22" s="174"/>
      <c r="V22" s="174"/>
      <c r="W22" s="174"/>
      <c r="X22" s="175"/>
      <c r="Y22" s="173"/>
      <c r="Z22" s="174"/>
      <c r="AA22" s="174"/>
      <c r="AB22" s="174"/>
      <c r="AC22" s="175"/>
      <c r="AD22" s="155"/>
      <c r="AE22" s="156"/>
      <c r="AF22" s="156"/>
      <c r="AG22" s="156"/>
      <c r="AH22" s="156"/>
      <c r="AI22" s="159"/>
      <c r="AJ22" s="153"/>
    </row>
    <row r="23" spans="1:36" s="187" customFormat="1" ht="15" customHeight="1" x14ac:dyDescent="0.25">
      <c r="A23" s="178"/>
      <c r="B23" s="179"/>
      <c r="C23" s="179"/>
      <c r="D23" s="179"/>
      <c r="E23" s="180"/>
      <c r="F23" s="179"/>
      <c r="G23" s="180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81"/>
      <c r="T23" s="182"/>
      <c r="U23" s="179"/>
      <c r="V23" s="179"/>
      <c r="W23" s="179"/>
      <c r="X23" s="181"/>
      <c r="Y23" s="182"/>
      <c r="Z23" s="179"/>
      <c r="AA23" s="179"/>
      <c r="AB23" s="179"/>
      <c r="AC23" s="181"/>
      <c r="AD23" s="183"/>
      <c r="AE23" s="184"/>
      <c r="AF23" s="184"/>
      <c r="AG23" s="184"/>
      <c r="AH23" s="184"/>
      <c r="AI23" s="185"/>
      <c r="AJ23" s="186"/>
    </row>
    <row r="24" spans="1:36" s="187" customFormat="1" ht="15" customHeight="1" x14ac:dyDescent="0.25">
      <c r="A24" s="178" t="s">
        <v>158</v>
      </c>
      <c r="B24" s="179"/>
      <c r="C24" s="179"/>
      <c r="D24" s="179"/>
      <c r="E24" s="179"/>
      <c r="F24" s="179"/>
      <c r="G24" s="180">
        <v>1090.9100000000001</v>
      </c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81"/>
      <c r="T24" s="182"/>
      <c r="U24" s="179"/>
      <c r="V24" s="179"/>
      <c r="W24" s="179"/>
      <c r="X24" s="181"/>
      <c r="Y24" s="182"/>
      <c r="Z24" s="179"/>
      <c r="AA24" s="179"/>
      <c r="AB24" s="179"/>
      <c r="AC24" s="181"/>
      <c r="AD24" s="183"/>
      <c r="AE24" s="184"/>
      <c r="AF24" s="184"/>
      <c r="AG24" s="184"/>
      <c r="AH24" s="184"/>
      <c r="AI24" s="185"/>
      <c r="AJ24" s="186"/>
    </row>
    <row r="25" spans="1:36" s="187" customFormat="1" ht="15.75" x14ac:dyDescent="0.25">
      <c r="A25" s="178" t="s">
        <v>159</v>
      </c>
      <c r="B25" s="179"/>
      <c r="C25" s="179"/>
      <c r="D25" s="179"/>
      <c r="E25" s="179"/>
      <c r="F25" s="179"/>
      <c r="G25" s="180">
        <v>600</v>
      </c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81"/>
      <c r="T25" s="182"/>
      <c r="U25" s="179"/>
      <c r="V25" s="179"/>
      <c r="W25" s="179"/>
      <c r="X25" s="181"/>
      <c r="Y25" s="182"/>
      <c r="Z25" s="179"/>
      <c r="AA25" s="179"/>
      <c r="AB25" s="179"/>
      <c r="AC25" s="181"/>
      <c r="AD25" s="183"/>
      <c r="AE25" s="184"/>
      <c r="AF25" s="184"/>
      <c r="AG25" s="184"/>
      <c r="AH25" s="184"/>
      <c r="AI25" s="185"/>
      <c r="AJ25" s="186"/>
    </row>
    <row r="26" spans="1:36" s="187" customFormat="1" ht="15.75" x14ac:dyDescent="0.25">
      <c r="A26" s="178" t="s">
        <v>160</v>
      </c>
      <c r="B26" s="179"/>
      <c r="C26" s="179"/>
      <c r="D26" s="179"/>
      <c r="E26" s="179"/>
      <c r="F26" s="179"/>
      <c r="G26" s="180">
        <v>0</v>
      </c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81"/>
      <c r="T26" s="182"/>
      <c r="U26" s="179"/>
      <c r="V26" s="179"/>
      <c r="W26" s="179"/>
      <c r="X26" s="181"/>
      <c r="Y26" s="182"/>
      <c r="Z26" s="179"/>
      <c r="AA26" s="179"/>
      <c r="AB26" s="179"/>
      <c r="AC26" s="181"/>
      <c r="AD26" s="183"/>
      <c r="AE26" s="184"/>
      <c r="AF26" s="184"/>
      <c r="AG26" s="184"/>
      <c r="AH26" s="184"/>
      <c r="AI26" s="185"/>
      <c r="AJ26" s="186"/>
    </row>
    <row r="27" spans="1:36" s="187" customFormat="1" ht="19.5" x14ac:dyDescent="0.4">
      <c r="A27" s="178" t="s">
        <v>161</v>
      </c>
      <c r="B27" s="188"/>
      <c r="C27" s="189"/>
      <c r="D27" s="188"/>
      <c r="E27" s="190"/>
      <c r="F27" s="191">
        <f>C27*0.02*10/11.2</f>
        <v>0</v>
      </c>
      <c r="G27" s="180">
        <v>0</v>
      </c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81"/>
      <c r="T27" s="182"/>
      <c r="U27" s="179"/>
      <c r="V27" s="179"/>
      <c r="W27" s="179"/>
      <c r="X27" s="181"/>
      <c r="Y27" s="182"/>
      <c r="Z27" s="179"/>
      <c r="AA27" s="179"/>
      <c r="AB27" s="179"/>
      <c r="AC27" s="181"/>
      <c r="AD27" s="183"/>
      <c r="AE27" s="184"/>
      <c r="AF27" s="184"/>
      <c r="AG27" s="184"/>
      <c r="AH27" s="184"/>
      <c r="AI27" s="185"/>
      <c r="AJ27" s="186"/>
    </row>
    <row r="28" spans="1:36" s="204" customFormat="1" ht="18" customHeight="1" x14ac:dyDescent="0.4">
      <c r="A28" s="192" t="s">
        <v>156</v>
      </c>
      <c r="B28" s="193"/>
      <c r="C28" s="194"/>
      <c r="D28" s="193"/>
      <c r="E28" s="193"/>
      <c r="F28" s="195"/>
      <c r="G28" s="196">
        <v>21639.27</v>
      </c>
      <c r="H28" s="197"/>
      <c r="I28" s="197"/>
      <c r="J28" s="197"/>
      <c r="K28" s="197"/>
      <c r="L28" s="197"/>
      <c r="M28" s="197"/>
      <c r="N28" s="197"/>
      <c r="O28" s="197"/>
      <c r="P28" s="594"/>
      <c r="Q28" s="594"/>
      <c r="R28" s="594"/>
      <c r="S28" s="595"/>
      <c r="T28" s="198"/>
      <c r="U28" s="197"/>
      <c r="V28" s="197"/>
      <c r="W28" s="197"/>
      <c r="X28" s="199"/>
      <c r="Y28" s="198"/>
      <c r="Z28" s="197"/>
      <c r="AA28" s="197"/>
      <c r="AB28" s="197"/>
      <c r="AC28" s="199"/>
      <c r="AD28" s="200"/>
      <c r="AE28" s="201"/>
      <c r="AF28" s="201"/>
      <c r="AG28" s="201"/>
      <c r="AH28" s="201"/>
      <c r="AI28" s="202"/>
      <c r="AJ28" s="203"/>
    </row>
    <row r="29" spans="1:36" s="154" customFormat="1" ht="15.75" customHeight="1" x14ac:dyDescent="0.3">
      <c r="A29" s="176"/>
      <c r="B29" s="266" t="s">
        <v>162</v>
      </c>
      <c r="C29" s="206"/>
      <c r="D29" s="207"/>
      <c r="E29" s="208"/>
      <c r="F29" s="209"/>
      <c r="G29" s="180">
        <f>ROUND(SUM(G24+G25+G26+G27+G28),2)</f>
        <v>23330.18</v>
      </c>
      <c r="H29" s="177"/>
      <c r="I29" s="174"/>
      <c r="J29" s="174"/>
      <c r="K29" s="174"/>
      <c r="L29" s="174"/>
      <c r="M29" s="174"/>
      <c r="N29" s="174"/>
      <c r="O29" s="174"/>
      <c r="P29" s="596"/>
      <c r="Q29" s="596"/>
      <c r="R29" s="596"/>
      <c r="S29" s="597"/>
      <c r="T29" s="173"/>
      <c r="U29" s="174"/>
      <c r="V29" s="174"/>
      <c r="W29" s="174"/>
      <c r="X29" s="175"/>
      <c r="Y29" s="173"/>
      <c r="Z29" s="174"/>
      <c r="AA29" s="174"/>
      <c r="AB29" s="174"/>
      <c r="AC29" s="175"/>
      <c r="AD29" s="155"/>
      <c r="AE29" s="156"/>
      <c r="AF29" s="156"/>
      <c r="AG29" s="543"/>
      <c r="AH29" s="543"/>
      <c r="AI29" s="598"/>
      <c r="AJ29" s="153"/>
    </row>
    <row r="30" spans="1:36" s="154" customFormat="1" ht="15.75" customHeight="1" x14ac:dyDescent="0.3">
      <c r="A30" s="178" t="s">
        <v>198</v>
      </c>
      <c r="B30" s="205"/>
      <c r="C30" s="206"/>
      <c r="D30" s="207"/>
      <c r="E30" s="208"/>
      <c r="F30" s="209"/>
      <c r="G30" s="180">
        <v>11518.3</v>
      </c>
      <c r="H30" s="177"/>
      <c r="I30" s="174"/>
      <c r="J30" s="174"/>
      <c r="K30" s="174"/>
      <c r="L30" s="174"/>
      <c r="M30" s="174"/>
      <c r="N30" s="174"/>
      <c r="O30" s="174"/>
      <c r="P30" s="263"/>
      <c r="Q30" s="263"/>
      <c r="R30" s="263"/>
      <c r="S30" s="264"/>
      <c r="T30" s="173"/>
      <c r="U30" s="174"/>
      <c r="V30" s="174"/>
      <c r="W30" s="174"/>
      <c r="X30" s="175"/>
      <c r="Y30" s="173"/>
      <c r="Z30" s="174"/>
      <c r="AA30" s="174"/>
      <c r="AB30" s="174"/>
      <c r="AC30" s="175"/>
      <c r="AD30" s="155"/>
      <c r="AE30" s="156"/>
      <c r="AF30" s="156"/>
      <c r="AG30" s="224"/>
      <c r="AH30" s="224"/>
      <c r="AI30" s="227"/>
      <c r="AJ30" s="153"/>
    </row>
    <row r="31" spans="1:36" s="187" customFormat="1" ht="19.5" x14ac:dyDescent="0.4">
      <c r="A31" s="178" t="s">
        <v>163</v>
      </c>
      <c r="B31" s="188"/>
      <c r="C31" s="211"/>
      <c r="D31" s="188"/>
      <c r="E31" s="188"/>
      <c r="F31" s="212">
        <f>C31*0.05*10/11.2</f>
        <v>0</v>
      </c>
      <c r="G31" s="267">
        <v>793.44</v>
      </c>
      <c r="H31" s="179"/>
      <c r="I31" s="179"/>
      <c r="J31" s="179"/>
      <c r="K31" s="179"/>
      <c r="L31" s="179"/>
      <c r="M31" s="179"/>
      <c r="N31" s="179"/>
      <c r="O31" s="179"/>
      <c r="P31" s="565"/>
      <c r="Q31" s="566"/>
      <c r="R31" s="566"/>
      <c r="S31" s="567"/>
      <c r="T31" s="182"/>
      <c r="U31" s="179"/>
      <c r="V31" s="179"/>
      <c r="W31" s="179"/>
      <c r="X31" s="181"/>
      <c r="Y31" s="182"/>
      <c r="Z31" s="179"/>
      <c r="AA31" s="179"/>
      <c r="AB31" s="179"/>
      <c r="AC31" s="181"/>
      <c r="AD31" s="183"/>
      <c r="AE31" s="184"/>
      <c r="AF31" s="184"/>
      <c r="AG31" s="184"/>
      <c r="AH31" s="184"/>
      <c r="AI31" s="185"/>
      <c r="AJ31" s="186"/>
    </row>
    <row r="32" spans="1:36" s="187" customFormat="1" ht="15.75" x14ac:dyDescent="0.25">
      <c r="A32" s="178" t="s">
        <v>164</v>
      </c>
      <c r="B32" s="179"/>
      <c r="C32" s="179"/>
      <c r="D32" s="179"/>
      <c r="E32" s="179"/>
      <c r="F32" s="179"/>
      <c r="G32" s="180">
        <v>1947.53</v>
      </c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81"/>
      <c r="T32" s="182"/>
      <c r="U32" s="179"/>
      <c r="V32" s="179"/>
      <c r="W32" s="179"/>
      <c r="X32" s="181"/>
      <c r="Y32" s="182"/>
      <c r="Z32" s="179"/>
      <c r="AA32" s="179"/>
      <c r="AB32" s="179"/>
      <c r="AC32" s="181"/>
      <c r="AD32" s="183"/>
      <c r="AE32" s="184"/>
      <c r="AF32" s="184"/>
      <c r="AG32" s="184"/>
      <c r="AH32" s="184"/>
      <c r="AI32" s="185"/>
      <c r="AJ32" s="186"/>
    </row>
    <row r="33" spans="1:37" s="187" customFormat="1" ht="15.75" x14ac:dyDescent="0.25">
      <c r="A33" s="178" t="s">
        <v>165</v>
      </c>
      <c r="B33" s="179"/>
      <c r="C33" s="179"/>
      <c r="D33" s="179"/>
      <c r="E33" s="179"/>
      <c r="F33" s="179"/>
      <c r="G33" s="179">
        <v>100</v>
      </c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81"/>
      <c r="T33" s="182"/>
      <c r="U33" s="179"/>
      <c r="V33" s="179"/>
      <c r="W33" s="179"/>
      <c r="X33" s="181"/>
      <c r="Y33" s="182"/>
      <c r="Z33" s="179"/>
      <c r="AA33" s="179"/>
      <c r="AB33" s="179"/>
      <c r="AC33" s="181"/>
      <c r="AD33" s="183"/>
      <c r="AE33" s="184"/>
      <c r="AF33" s="184"/>
      <c r="AG33" s="184"/>
      <c r="AH33" s="184"/>
      <c r="AI33" s="185"/>
      <c r="AJ33" s="186"/>
    </row>
    <row r="34" spans="1:37" s="154" customFormat="1" ht="15" x14ac:dyDescent="0.25">
      <c r="A34" s="219"/>
      <c r="B34" s="266" t="s">
        <v>166</v>
      </c>
      <c r="C34" s="174"/>
      <c r="D34" s="174"/>
      <c r="E34" s="174"/>
      <c r="F34" s="174"/>
      <c r="G34" s="210">
        <f>ROUND(SUM(G30+G31+G32+G33),2)</f>
        <v>14359.27</v>
      </c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5"/>
      <c r="T34" s="173"/>
      <c r="U34" s="174"/>
      <c r="V34" s="174"/>
      <c r="W34" s="174"/>
      <c r="X34" s="175"/>
      <c r="Y34" s="173"/>
      <c r="Z34" s="174"/>
      <c r="AA34" s="174"/>
      <c r="AB34" s="174"/>
      <c r="AC34" s="175"/>
      <c r="AD34" s="155"/>
      <c r="AE34" s="156"/>
      <c r="AF34" s="156"/>
      <c r="AG34" s="156"/>
      <c r="AH34" s="156"/>
      <c r="AI34" s="159"/>
      <c r="AJ34" s="153"/>
    </row>
    <row r="35" spans="1:37" s="154" customFormat="1" ht="15" x14ac:dyDescent="0.25">
      <c r="A35" s="176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5"/>
      <c r="T35" s="173"/>
      <c r="U35" s="174"/>
      <c r="V35" s="174"/>
      <c r="W35" s="174"/>
      <c r="X35" s="175"/>
      <c r="Y35" s="173"/>
      <c r="Z35" s="174"/>
      <c r="AA35" s="174"/>
      <c r="AB35" s="174"/>
      <c r="AC35" s="175"/>
      <c r="AD35" s="155"/>
      <c r="AE35" s="156"/>
      <c r="AF35" s="156"/>
      <c r="AG35" s="156"/>
      <c r="AH35" s="156"/>
      <c r="AI35" s="159"/>
      <c r="AJ35" s="153"/>
    </row>
    <row r="36" spans="1:37" s="187" customFormat="1" ht="15.75" x14ac:dyDescent="0.25">
      <c r="A36" s="178" t="s">
        <v>167</v>
      </c>
      <c r="B36" s="179"/>
      <c r="C36" s="179"/>
      <c r="D36" s="179"/>
      <c r="E36" s="179"/>
      <c r="F36" s="179"/>
      <c r="G36" s="213">
        <f>ROUND(G29-G34,2)</f>
        <v>8970.91</v>
      </c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81"/>
      <c r="T36" s="182"/>
      <c r="U36" s="179"/>
      <c r="V36" s="179"/>
      <c r="W36" s="179"/>
      <c r="X36" s="181"/>
      <c r="Y36" s="182"/>
      <c r="Z36" s="179"/>
      <c r="AA36" s="179"/>
      <c r="AB36" s="179"/>
      <c r="AC36" s="181"/>
      <c r="AD36" s="214"/>
      <c r="AE36" s="184"/>
      <c r="AF36" s="184"/>
      <c r="AG36" s="184"/>
      <c r="AH36" s="184"/>
      <c r="AI36" s="185"/>
      <c r="AJ36" s="186"/>
    </row>
    <row r="37" spans="1:37" s="154" customFormat="1" ht="15" x14ac:dyDescent="0.25">
      <c r="A37" s="176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5"/>
      <c r="T37" s="173"/>
      <c r="U37" s="174"/>
      <c r="V37" s="174"/>
      <c r="W37" s="174"/>
      <c r="X37" s="175"/>
      <c r="Y37" s="173"/>
      <c r="Z37" s="174"/>
      <c r="AA37" s="174"/>
      <c r="AB37" s="174"/>
      <c r="AC37" s="175"/>
      <c r="AD37" s="215"/>
      <c r="AE37" s="156"/>
      <c r="AF37" s="156"/>
      <c r="AG37" s="156"/>
      <c r="AH37" s="156"/>
      <c r="AI37" s="159"/>
      <c r="AJ37" s="153"/>
    </row>
    <row r="38" spans="1:37" s="154" customFormat="1" ht="15" x14ac:dyDescent="0.25">
      <c r="A38" s="176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5"/>
      <c r="T38" s="173"/>
      <c r="U38" s="174"/>
      <c r="V38" s="174"/>
      <c r="W38" s="174"/>
      <c r="X38" s="175"/>
      <c r="Y38" s="173"/>
      <c r="Z38" s="174"/>
      <c r="AA38" s="174"/>
      <c r="AB38" s="174"/>
      <c r="AC38" s="175"/>
      <c r="AD38" s="155"/>
      <c r="AE38" s="156"/>
      <c r="AF38" s="156"/>
      <c r="AG38" s="156"/>
      <c r="AH38" s="156"/>
      <c r="AI38" s="159"/>
      <c r="AJ38" s="153"/>
    </row>
    <row r="39" spans="1:37" s="154" customFormat="1" ht="15" x14ac:dyDescent="0.25">
      <c r="A39" s="176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5"/>
      <c r="T39" s="173"/>
      <c r="U39" s="174"/>
      <c r="V39" s="174"/>
      <c r="W39" s="174"/>
      <c r="X39" s="175"/>
      <c r="Y39" s="173"/>
      <c r="Z39" s="174"/>
      <c r="AA39" s="174"/>
      <c r="AB39" s="174"/>
      <c r="AC39" s="175"/>
      <c r="AD39" s="155"/>
      <c r="AE39" s="156"/>
      <c r="AF39" s="156"/>
      <c r="AG39" s="156"/>
      <c r="AH39" s="156"/>
      <c r="AI39" s="159"/>
      <c r="AJ39" s="153"/>
    </row>
    <row r="40" spans="1:37" s="154" customFormat="1" ht="25.5" customHeight="1" thickBot="1" x14ac:dyDescent="0.35">
      <c r="A40" s="534" t="s">
        <v>168</v>
      </c>
      <c r="B40" s="535"/>
      <c r="C40" s="535"/>
      <c r="D40" s="535"/>
      <c r="E40" s="535"/>
      <c r="F40" s="535"/>
      <c r="G40" s="535"/>
      <c r="H40" s="535"/>
      <c r="I40" s="535"/>
      <c r="J40" s="535"/>
      <c r="K40" s="535"/>
      <c r="L40" s="535"/>
      <c r="M40" s="535"/>
      <c r="N40" s="535"/>
      <c r="O40" s="535"/>
      <c r="P40" s="535"/>
      <c r="Q40" s="535"/>
      <c r="R40" s="535"/>
      <c r="S40" s="536"/>
      <c r="T40" s="216"/>
      <c r="U40" s="217"/>
      <c r="V40" s="217"/>
      <c r="W40" s="217"/>
      <c r="X40" s="218"/>
      <c r="Y40" s="216"/>
      <c r="Z40" s="217"/>
      <c r="AA40" s="217"/>
      <c r="AB40" s="217"/>
      <c r="AC40" s="218"/>
      <c r="AD40" s="537">
        <f>AD17</f>
        <v>8970.91</v>
      </c>
      <c r="AE40" s="538"/>
      <c r="AF40" s="538"/>
      <c r="AG40" s="538"/>
      <c r="AH40" s="538"/>
      <c r="AI40" s="539"/>
      <c r="AJ40" s="153"/>
      <c r="AK40" s="219"/>
    </row>
    <row r="41" spans="1:37" ht="13.9" customHeight="1" x14ac:dyDescent="0.2">
      <c r="A41" s="220" t="s">
        <v>105</v>
      </c>
      <c r="B41" s="540" t="s">
        <v>169</v>
      </c>
      <c r="C41" s="540"/>
      <c r="D41" s="540"/>
      <c r="E41" s="540"/>
      <c r="F41" s="540"/>
      <c r="G41" s="540"/>
      <c r="H41" s="540"/>
      <c r="I41" s="540"/>
      <c r="J41" s="540"/>
      <c r="K41" s="540"/>
      <c r="L41" s="540"/>
      <c r="M41" s="540"/>
      <c r="N41" s="540"/>
      <c r="O41" s="540"/>
      <c r="P41" s="540"/>
      <c r="Q41" s="540"/>
      <c r="R41" s="540"/>
      <c r="S41" s="540"/>
      <c r="T41" s="540"/>
      <c r="U41" s="540"/>
      <c r="V41" s="540"/>
      <c r="W41" s="540"/>
      <c r="X41" s="540"/>
      <c r="Y41" s="540"/>
      <c r="Z41" s="540"/>
      <c r="AA41" s="540"/>
      <c r="AB41" s="540"/>
      <c r="AC41" s="540"/>
      <c r="AD41" s="541"/>
      <c r="AE41" s="541"/>
      <c r="AF41" s="541"/>
      <c r="AG41" s="541"/>
      <c r="AH41" s="541"/>
      <c r="AI41" s="542"/>
      <c r="AJ41" s="221"/>
      <c r="AK41" s="222"/>
    </row>
    <row r="42" spans="1:37" ht="15.75" customHeight="1" x14ac:dyDescent="0.2">
      <c r="A42" s="223"/>
      <c r="B42" s="224"/>
      <c r="C42" s="224"/>
      <c r="D42" s="224"/>
      <c r="E42" s="156" t="s">
        <v>170</v>
      </c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224"/>
      <c r="U42" s="224"/>
      <c r="V42" s="225"/>
      <c r="W42" s="225"/>
      <c r="X42" s="225"/>
      <c r="Y42" s="225"/>
      <c r="Z42" s="225"/>
      <c r="AB42" s="225"/>
      <c r="AC42" s="225"/>
      <c r="AD42" s="226"/>
      <c r="AE42" s="224"/>
      <c r="AF42" s="224"/>
      <c r="AG42" s="224"/>
      <c r="AH42" s="224"/>
      <c r="AI42" s="227"/>
      <c r="AJ42" s="221"/>
      <c r="AK42" s="222"/>
    </row>
    <row r="43" spans="1:37" ht="17.25" customHeight="1" x14ac:dyDescent="0.2">
      <c r="A43" s="223"/>
      <c r="B43" s="543"/>
      <c r="C43" s="543"/>
      <c r="D43" s="543"/>
      <c r="E43" s="543"/>
      <c r="F43" s="543"/>
      <c r="G43" s="543"/>
      <c r="H43" s="543"/>
      <c r="I43" s="543"/>
      <c r="J43" s="543"/>
      <c r="K43" s="543"/>
      <c r="L43" s="543"/>
      <c r="M43" s="543"/>
      <c r="N43" s="543"/>
      <c r="O43" s="543"/>
      <c r="P43" s="543"/>
      <c r="Q43" s="543"/>
      <c r="R43" s="543"/>
      <c r="S43" s="543"/>
      <c r="T43" s="543"/>
      <c r="U43" s="543"/>
      <c r="V43" s="543"/>
      <c r="W43" s="543"/>
      <c r="X43" s="543"/>
      <c r="Y43" s="543"/>
      <c r="Z43" s="543"/>
      <c r="AA43" s="543"/>
      <c r="AB43" s="543"/>
      <c r="AC43" s="543"/>
      <c r="AD43" s="543"/>
      <c r="AE43" s="543"/>
      <c r="AF43" s="543"/>
      <c r="AG43" s="543"/>
      <c r="AH43" s="543"/>
      <c r="AI43" s="227"/>
      <c r="AJ43" s="221"/>
      <c r="AK43" s="222"/>
    </row>
    <row r="44" spans="1:37" s="187" customFormat="1" ht="15.75" x14ac:dyDescent="0.25">
      <c r="A44" s="228"/>
      <c r="B44" s="544" t="s">
        <v>171</v>
      </c>
      <c r="C44" s="544"/>
      <c r="D44" s="544"/>
      <c r="E44" s="544"/>
      <c r="F44" s="544"/>
      <c r="G44" s="544"/>
      <c r="H44" s="544"/>
      <c r="I44" s="544"/>
      <c r="J44" s="544"/>
      <c r="K44" s="544"/>
      <c r="L44" s="544"/>
      <c r="M44" s="544"/>
      <c r="N44" s="544"/>
      <c r="O44" s="544"/>
      <c r="P44" s="544"/>
      <c r="Q44" s="544"/>
      <c r="R44" s="544"/>
      <c r="S44" s="544"/>
      <c r="T44" s="544"/>
      <c r="U44" s="544"/>
      <c r="V44" s="544"/>
      <c r="W44" s="544"/>
      <c r="X44" s="544"/>
      <c r="Y44" s="544"/>
      <c r="Z44" s="544"/>
      <c r="AA44" s="544"/>
      <c r="AB44" s="544"/>
      <c r="AC44" s="544"/>
      <c r="AD44" s="544"/>
      <c r="AE44" s="544"/>
      <c r="AF44" s="544"/>
      <c r="AG44" s="544"/>
      <c r="AH44" s="544"/>
      <c r="AI44" s="229"/>
      <c r="AJ44" s="186"/>
      <c r="AK44" s="230"/>
    </row>
    <row r="45" spans="1:37" ht="17.25" customHeight="1" thickBot="1" x14ac:dyDescent="0.25">
      <c r="A45" s="222"/>
      <c r="B45" s="149" t="s">
        <v>64</v>
      </c>
      <c r="L45" s="545" t="s">
        <v>172</v>
      </c>
      <c r="M45" s="545"/>
      <c r="N45" s="545"/>
      <c r="O45" s="545"/>
      <c r="P45" s="545"/>
      <c r="Q45" s="545"/>
      <c r="R45" s="545"/>
      <c r="S45" s="545"/>
      <c r="T45" s="545"/>
      <c r="U45" s="545"/>
      <c r="V45" s="545"/>
      <c r="W45" s="545"/>
      <c r="X45" s="545"/>
      <c r="Y45" s="545"/>
      <c r="Z45" s="545"/>
      <c r="AI45" s="221"/>
      <c r="AJ45" s="221"/>
      <c r="AK45" s="222"/>
    </row>
    <row r="46" spans="1:37" s="158" customFormat="1" ht="15.75" customHeight="1" x14ac:dyDescent="0.2">
      <c r="A46" s="231" t="s">
        <v>107</v>
      </c>
      <c r="B46" s="232" t="s">
        <v>173</v>
      </c>
      <c r="C46" s="232"/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  <c r="AA46" s="232"/>
      <c r="AB46" s="232"/>
      <c r="AC46" s="232"/>
      <c r="AD46" s="232"/>
      <c r="AE46" s="232"/>
      <c r="AF46" s="232"/>
      <c r="AG46" s="232"/>
      <c r="AH46" s="232"/>
      <c r="AI46" s="233"/>
      <c r="AJ46" s="234"/>
      <c r="AK46" s="235"/>
    </row>
    <row r="47" spans="1:37" s="158" customFormat="1" ht="15.75" customHeight="1" x14ac:dyDescent="0.2">
      <c r="A47" s="546" t="s">
        <v>174</v>
      </c>
      <c r="B47" s="547"/>
      <c r="C47" s="547"/>
      <c r="D47" s="547"/>
      <c r="E47" s="547"/>
      <c r="F47" s="547"/>
      <c r="G47" s="547"/>
      <c r="H47" s="547"/>
      <c r="I47" s="547"/>
      <c r="J47" s="547"/>
      <c r="K47" s="547"/>
      <c r="L47" s="547"/>
      <c r="M47" s="547"/>
      <c r="N47" s="547"/>
      <c r="O47" s="547"/>
      <c r="P47" s="547"/>
      <c r="Q47" s="547"/>
      <c r="R47" s="547"/>
      <c r="S47" s="547"/>
      <c r="T47" s="547"/>
      <c r="U47" s="547" t="s">
        <v>175</v>
      </c>
      <c r="V47" s="547"/>
      <c r="W47" s="547"/>
      <c r="X47" s="547"/>
      <c r="Y47" s="547"/>
      <c r="Z47" s="548" t="s">
        <v>176</v>
      </c>
      <c r="AA47" s="548"/>
      <c r="AB47" s="548"/>
      <c r="AC47" s="548"/>
      <c r="AD47" s="548"/>
      <c r="AE47" s="549" t="s">
        <v>177</v>
      </c>
      <c r="AF47" s="549"/>
      <c r="AG47" s="549"/>
      <c r="AH47" s="549"/>
      <c r="AI47" s="550"/>
      <c r="AJ47" s="234"/>
      <c r="AK47" s="235"/>
    </row>
    <row r="48" spans="1:37" s="244" customFormat="1" ht="14.25" customHeight="1" x14ac:dyDescent="0.3">
      <c r="A48" s="236"/>
      <c r="B48" s="237"/>
      <c r="C48" s="237"/>
      <c r="D48" s="237"/>
      <c r="E48" s="238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8"/>
      <c r="S48" s="238"/>
      <c r="T48" s="239"/>
      <c r="U48" s="237"/>
      <c r="V48" s="237"/>
      <c r="W48" s="237"/>
      <c r="X48" s="237"/>
      <c r="Y48" s="240"/>
      <c r="Z48" s="238"/>
      <c r="AA48" s="238"/>
      <c r="AB48" s="238"/>
      <c r="AC48" s="238"/>
      <c r="AD48" s="239"/>
      <c r="AE48" s="238"/>
      <c r="AF48" s="238"/>
      <c r="AG48" s="238"/>
      <c r="AH48" s="238"/>
      <c r="AI48" s="241"/>
      <c r="AJ48" s="242"/>
      <c r="AK48" s="243"/>
    </row>
    <row r="49" spans="1:36" s="244" customFormat="1" ht="11.25" customHeight="1" thickBot="1" x14ac:dyDescent="0.35">
      <c r="A49" s="236"/>
      <c r="B49" s="237"/>
      <c r="C49" s="237"/>
      <c r="D49" s="237"/>
      <c r="E49" s="238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8"/>
      <c r="S49" s="238"/>
      <c r="T49" s="245"/>
      <c r="U49" s="237"/>
      <c r="V49" s="237"/>
      <c r="W49" s="237"/>
      <c r="X49" s="237"/>
      <c r="Y49" s="246"/>
      <c r="Z49" s="238"/>
      <c r="AA49" s="238"/>
      <c r="AB49" s="238"/>
      <c r="AC49" s="238"/>
      <c r="AD49" s="245"/>
      <c r="AE49" s="238"/>
      <c r="AF49" s="238"/>
      <c r="AG49" s="238"/>
      <c r="AH49" s="238"/>
      <c r="AI49" s="241"/>
      <c r="AJ49" s="242"/>
    </row>
    <row r="50" spans="1:36" s="154" customFormat="1" ht="15.75" customHeight="1" x14ac:dyDescent="0.25">
      <c r="A50" s="247" t="s">
        <v>127</v>
      </c>
      <c r="B50" s="248" t="s">
        <v>108</v>
      </c>
      <c r="C50" s="248"/>
      <c r="D50" s="248"/>
      <c r="E50" s="249"/>
      <c r="F50" s="249"/>
      <c r="G50" s="249"/>
      <c r="H50" s="249"/>
      <c r="I50" s="249"/>
      <c r="J50" s="249"/>
      <c r="K50" s="249"/>
      <c r="L50" s="249"/>
      <c r="M50" s="249"/>
      <c r="N50" s="249"/>
      <c r="O50" s="249"/>
      <c r="P50" s="249"/>
      <c r="Q50" s="249"/>
      <c r="R50" s="249"/>
      <c r="S50" s="249"/>
      <c r="T50" s="250"/>
      <c r="U50" s="247" t="s">
        <v>178</v>
      </c>
      <c r="V50" s="551" t="s">
        <v>179</v>
      </c>
      <c r="W50" s="551"/>
      <c r="X50" s="551"/>
      <c r="Y50" s="551"/>
      <c r="Z50" s="551"/>
      <c r="AA50" s="551"/>
      <c r="AB50" s="551"/>
      <c r="AC50" s="551"/>
      <c r="AD50" s="551"/>
      <c r="AE50" s="551"/>
      <c r="AF50" s="551"/>
      <c r="AG50" s="251"/>
      <c r="AH50" s="251"/>
      <c r="AI50" s="252"/>
      <c r="AJ50" s="153"/>
    </row>
    <row r="51" spans="1:36" s="154" customFormat="1" ht="4.5" customHeight="1" x14ac:dyDescent="0.25">
      <c r="A51" s="235"/>
      <c r="B51" s="265"/>
      <c r="C51" s="158"/>
      <c r="D51" s="158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221"/>
      <c r="U51" s="552"/>
      <c r="V51" s="553"/>
      <c r="W51" s="553"/>
      <c r="X51" s="553"/>
      <c r="Y51" s="553"/>
      <c r="Z51" s="553"/>
      <c r="AA51" s="553"/>
      <c r="AB51" s="553"/>
      <c r="AC51" s="553"/>
      <c r="AD51" s="553"/>
      <c r="AE51" s="553"/>
      <c r="AF51" s="553"/>
      <c r="AG51" s="553"/>
      <c r="AH51" s="553"/>
      <c r="AI51" s="554"/>
      <c r="AJ51" s="153"/>
    </row>
    <row r="52" spans="1:36" s="154" customFormat="1" ht="11.25" customHeight="1" x14ac:dyDescent="0.25">
      <c r="A52" s="222"/>
      <c r="B52" s="253"/>
      <c r="C52" s="149" t="s">
        <v>180</v>
      </c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221"/>
      <c r="U52" s="555"/>
      <c r="V52" s="556"/>
      <c r="W52" s="556"/>
      <c r="X52" s="556"/>
      <c r="Y52" s="556"/>
      <c r="Z52" s="556"/>
      <c r="AA52" s="556"/>
      <c r="AB52" s="556"/>
      <c r="AC52" s="556"/>
      <c r="AD52" s="556"/>
      <c r="AE52" s="556"/>
      <c r="AF52" s="556"/>
      <c r="AG52" s="556"/>
      <c r="AH52" s="556"/>
      <c r="AI52" s="557"/>
      <c r="AJ52" s="153"/>
    </row>
    <row r="53" spans="1:36" s="154" customFormat="1" ht="4.5" customHeight="1" x14ac:dyDescent="0.25">
      <c r="A53" s="455"/>
      <c r="B53" s="456"/>
      <c r="C53" s="456"/>
      <c r="D53" s="456"/>
      <c r="E53" s="456"/>
      <c r="F53" s="456"/>
      <c r="G53" s="456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221"/>
      <c r="U53" s="555"/>
      <c r="V53" s="556"/>
      <c r="W53" s="556"/>
      <c r="X53" s="556"/>
      <c r="Y53" s="556"/>
      <c r="Z53" s="556"/>
      <c r="AA53" s="556"/>
      <c r="AB53" s="556"/>
      <c r="AC53" s="556"/>
      <c r="AD53" s="556"/>
      <c r="AE53" s="556"/>
      <c r="AF53" s="556"/>
      <c r="AG53" s="556"/>
      <c r="AH53" s="556"/>
      <c r="AI53" s="557"/>
      <c r="AJ53" s="153"/>
    </row>
    <row r="54" spans="1:36" s="154" customFormat="1" ht="11.25" customHeight="1" x14ac:dyDescent="0.25">
      <c r="A54" s="222"/>
      <c r="B54" s="157"/>
      <c r="C54" s="149" t="s">
        <v>181</v>
      </c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221"/>
      <c r="U54" s="555"/>
      <c r="V54" s="556"/>
      <c r="W54" s="556"/>
      <c r="X54" s="556"/>
      <c r="Y54" s="556"/>
      <c r="Z54" s="556"/>
      <c r="AA54" s="556"/>
      <c r="AB54" s="556"/>
      <c r="AC54" s="556"/>
      <c r="AD54" s="556"/>
      <c r="AE54" s="556"/>
      <c r="AF54" s="556"/>
      <c r="AG54" s="556"/>
      <c r="AH54" s="556"/>
      <c r="AI54" s="557"/>
      <c r="AJ54" s="153"/>
    </row>
    <row r="55" spans="1:36" s="154" customFormat="1" ht="7.5" customHeight="1" x14ac:dyDescent="0.25">
      <c r="A55" s="455"/>
      <c r="B55" s="456"/>
      <c r="C55" s="456"/>
      <c r="D55" s="456"/>
      <c r="E55" s="456"/>
      <c r="F55" s="456"/>
      <c r="G55" s="456"/>
      <c r="H55" s="456"/>
      <c r="I55" s="456"/>
      <c r="J55" s="456"/>
      <c r="K55" s="456"/>
      <c r="L55" s="456"/>
      <c r="M55" s="456"/>
      <c r="N55" s="456"/>
      <c r="O55" s="456"/>
      <c r="P55" s="456"/>
      <c r="Q55" s="456"/>
      <c r="R55" s="456"/>
      <c r="S55" s="456"/>
      <c r="T55" s="457"/>
      <c r="U55" s="555"/>
      <c r="V55" s="556"/>
      <c r="W55" s="556"/>
      <c r="X55" s="556"/>
      <c r="Y55" s="556"/>
      <c r="Z55" s="556"/>
      <c r="AA55" s="556"/>
      <c r="AB55" s="556"/>
      <c r="AC55" s="556"/>
      <c r="AD55" s="556"/>
      <c r="AE55" s="556"/>
      <c r="AF55" s="556"/>
      <c r="AG55" s="556"/>
      <c r="AH55" s="556"/>
      <c r="AI55" s="557"/>
      <c r="AJ55" s="153"/>
    </row>
    <row r="56" spans="1:36" s="154" customFormat="1" ht="11.25" customHeight="1" x14ac:dyDescent="0.25">
      <c r="A56" s="222"/>
      <c r="B56" s="157"/>
      <c r="C56" s="149" t="s">
        <v>182</v>
      </c>
      <c r="D56" s="149" t="s">
        <v>182</v>
      </c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221"/>
      <c r="U56" s="555"/>
      <c r="V56" s="556"/>
      <c r="W56" s="556"/>
      <c r="X56" s="556"/>
      <c r="Y56" s="556"/>
      <c r="Z56" s="556"/>
      <c r="AA56" s="556"/>
      <c r="AB56" s="556"/>
      <c r="AC56" s="556"/>
      <c r="AD56" s="556"/>
      <c r="AE56" s="556"/>
      <c r="AF56" s="556"/>
      <c r="AG56" s="556"/>
      <c r="AH56" s="556"/>
      <c r="AI56" s="557"/>
      <c r="AJ56" s="153"/>
    </row>
    <row r="57" spans="1:36" s="154" customFormat="1" ht="11.25" customHeight="1" x14ac:dyDescent="0.25">
      <c r="A57" s="222"/>
      <c r="B57" s="149"/>
      <c r="C57" s="254" t="s">
        <v>183</v>
      </c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221"/>
      <c r="U57" s="555"/>
      <c r="V57" s="556"/>
      <c r="W57" s="556"/>
      <c r="X57" s="556"/>
      <c r="Y57" s="556"/>
      <c r="Z57" s="556"/>
      <c r="AA57" s="556"/>
      <c r="AB57" s="556"/>
      <c r="AC57" s="556"/>
      <c r="AD57" s="556"/>
      <c r="AE57" s="556"/>
      <c r="AF57" s="556"/>
      <c r="AG57" s="556"/>
      <c r="AH57" s="556"/>
      <c r="AI57" s="557"/>
      <c r="AJ57" s="153"/>
    </row>
    <row r="58" spans="1:36" s="154" customFormat="1" ht="6" customHeight="1" x14ac:dyDescent="0.25">
      <c r="A58" s="255"/>
      <c r="B58" s="256"/>
      <c r="C58" s="256"/>
      <c r="D58" s="256"/>
      <c r="E58" s="256"/>
      <c r="F58" s="256"/>
      <c r="G58" s="256"/>
      <c r="H58" s="256"/>
      <c r="I58" s="256"/>
      <c r="J58" s="256"/>
      <c r="K58" s="256"/>
      <c r="L58" s="256"/>
      <c r="M58" s="256"/>
      <c r="N58" s="256"/>
      <c r="O58" s="256"/>
      <c r="P58" s="256"/>
      <c r="Q58" s="256"/>
      <c r="R58" s="256"/>
      <c r="S58" s="256"/>
      <c r="T58" s="257"/>
      <c r="U58" s="558"/>
      <c r="V58" s="559"/>
      <c r="W58" s="559"/>
      <c r="X58" s="559"/>
      <c r="Y58" s="559"/>
      <c r="Z58" s="559"/>
      <c r="AA58" s="559"/>
      <c r="AB58" s="559"/>
      <c r="AC58" s="559"/>
      <c r="AD58" s="559"/>
      <c r="AE58" s="559"/>
      <c r="AF58" s="559"/>
      <c r="AG58" s="559"/>
      <c r="AH58" s="559"/>
      <c r="AI58" s="560"/>
      <c r="AJ58" s="153"/>
    </row>
    <row r="59" spans="1:36" s="154" customFormat="1" ht="11.25" customHeight="1" x14ac:dyDescent="0.25">
      <c r="A59" s="508" t="s">
        <v>184</v>
      </c>
      <c r="B59" s="509"/>
      <c r="C59" s="509"/>
      <c r="D59" s="509"/>
      <c r="E59" s="499"/>
      <c r="F59" s="456"/>
      <c r="G59" s="456"/>
      <c r="H59" s="456"/>
      <c r="I59" s="456"/>
      <c r="J59" s="456"/>
      <c r="K59" s="456"/>
      <c r="L59" s="456"/>
      <c r="M59" s="456"/>
      <c r="N59" s="456"/>
      <c r="O59" s="456"/>
      <c r="P59" s="456"/>
      <c r="Q59" s="456"/>
      <c r="R59" s="456"/>
      <c r="S59" s="456"/>
      <c r="T59" s="457"/>
      <c r="U59" s="508" t="s">
        <v>184</v>
      </c>
      <c r="V59" s="515"/>
      <c r="W59" s="515"/>
      <c r="X59" s="516"/>
      <c r="Y59" s="502"/>
      <c r="Z59" s="481"/>
      <c r="AA59" s="481"/>
      <c r="AB59" s="481"/>
      <c r="AC59" s="481"/>
      <c r="AD59" s="481"/>
      <c r="AE59" s="481"/>
      <c r="AF59" s="481"/>
      <c r="AG59" s="481"/>
      <c r="AH59" s="481"/>
      <c r="AI59" s="503"/>
      <c r="AJ59" s="153"/>
    </row>
    <row r="60" spans="1:36" s="154" customFormat="1" ht="8.25" customHeight="1" x14ac:dyDescent="0.25">
      <c r="A60" s="510"/>
      <c r="B60" s="511"/>
      <c r="C60" s="511"/>
      <c r="D60" s="511"/>
      <c r="E60" s="512"/>
      <c r="F60" s="513"/>
      <c r="G60" s="513"/>
      <c r="H60" s="513"/>
      <c r="I60" s="513"/>
      <c r="J60" s="513"/>
      <c r="K60" s="513"/>
      <c r="L60" s="513"/>
      <c r="M60" s="513"/>
      <c r="N60" s="513"/>
      <c r="O60" s="513"/>
      <c r="P60" s="513"/>
      <c r="Q60" s="513"/>
      <c r="R60" s="513"/>
      <c r="S60" s="513"/>
      <c r="T60" s="514"/>
      <c r="U60" s="483"/>
      <c r="V60" s="484"/>
      <c r="W60" s="484"/>
      <c r="X60" s="485"/>
      <c r="Y60" s="517"/>
      <c r="Z60" s="484"/>
      <c r="AA60" s="484"/>
      <c r="AB60" s="484"/>
      <c r="AC60" s="484"/>
      <c r="AD60" s="484"/>
      <c r="AE60" s="484"/>
      <c r="AF60" s="484"/>
      <c r="AG60" s="484"/>
      <c r="AH60" s="484"/>
      <c r="AI60" s="518"/>
      <c r="AJ60" s="153"/>
    </row>
    <row r="61" spans="1:36" s="154" customFormat="1" ht="4.5" customHeight="1" x14ac:dyDescent="0.25">
      <c r="A61" s="480" t="s">
        <v>185</v>
      </c>
      <c r="B61" s="519"/>
      <c r="C61" s="519"/>
      <c r="D61" s="520"/>
      <c r="E61" s="522" t="s">
        <v>186</v>
      </c>
      <c r="F61" s="523"/>
      <c r="G61" s="523"/>
      <c r="H61" s="523"/>
      <c r="I61" s="523"/>
      <c r="J61" s="523"/>
      <c r="K61" s="523"/>
      <c r="L61" s="523"/>
      <c r="M61" s="523"/>
      <c r="N61" s="523"/>
      <c r="O61" s="523"/>
      <c r="P61" s="523"/>
      <c r="Q61" s="523"/>
      <c r="R61" s="523"/>
      <c r="S61" s="523"/>
      <c r="T61" s="524"/>
      <c r="U61" s="480" t="s">
        <v>185</v>
      </c>
      <c r="V61" s="481"/>
      <c r="W61" s="481"/>
      <c r="X61" s="482"/>
      <c r="Y61" s="528" t="s">
        <v>200</v>
      </c>
      <c r="Z61" s="529"/>
      <c r="AA61" s="529"/>
      <c r="AB61" s="529"/>
      <c r="AC61" s="529"/>
      <c r="AD61" s="529"/>
      <c r="AE61" s="529"/>
      <c r="AF61" s="529"/>
      <c r="AG61" s="529"/>
      <c r="AH61" s="529"/>
      <c r="AI61" s="530"/>
      <c r="AJ61" s="153"/>
    </row>
    <row r="62" spans="1:36" s="154" customFormat="1" ht="21" customHeight="1" x14ac:dyDescent="0.25">
      <c r="A62" s="510"/>
      <c r="B62" s="511"/>
      <c r="C62" s="511"/>
      <c r="D62" s="521"/>
      <c r="E62" s="525"/>
      <c r="F62" s="526"/>
      <c r="G62" s="526"/>
      <c r="H62" s="526"/>
      <c r="I62" s="526"/>
      <c r="J62" s="526"/>
      <c r="K62" s="526"/>
      <c r="L62" s="526"/>
      <c r="M62" s="526"/>
      <c r="N62" s="526"/>
      <c r="O62" s="526"/>
      <c r="P62" s="526"/>
      <c r="Q62" s="526"/>
      <c r="R62" s="526"/>
      <c r="S62" s="526"/>
      <c r="T62" s="527"/>
      <c r="U62" s="483"/>
      <c r="V62" s="484"/>
      <c r="W62" s="484"/>
      <c r="X62" s="485"/>
      <c r="Y62" s="531"/>
      <c r="Z62" s="532"/>
      <c r="AA62" s="532"/>
      <c r="AB62" s="532"/>
      <c r="AC62" s="532"/>
      <c r="AD62" s="532"/>
      <c r="AE62" s="532"/>
      <c r="AF62" s="532"/>
      <c r="AG62" s="532"/>
      <c r="AH62" s="532"/>
      <c r="AI62" s="533"/>
      <c r="AJ62" s="153"/>
    </row>
    <row r="63" spans="1:36" s="154" customFormat="1" ht="15.75" customHeight="1" x14ac:dyDescent="0.25">
      <c r="A63" s="480" t="s">
        <v>187</v>
      </c>
      <c r="B63" s="481"/>
      <c r="C63" s="481"/>
      <c r="D63" s="482"/>
      <c r="E63" s="505" t="s">
        <v>188</v>
      </c>
      <c r="F63" s="506"/>
      <c r="G63" s="506"/>
      <c r="H63" s="506"/>
      <c r="I63" s="506"/>
      <c r="J63" s="506"/>
      <c r="K63" s="506"/>
      <c r="L63" s="506"/>
      <c r="M63" s="506"/>
      <c r="N63" s="506"/>
      <c r="O63" s="506"/>
      <c r="P63" s="506"/>
      <c r="Q63" s="506"/>
      <c r="R63" s="506"/>
      <c r="S63" s="506"/>
      <c r="T63" s="507"/>
      <c r="U63" s="480" t="s">
        <v>187</v>
      </c>
      <c r="V63" s="481"/>
      <c r="W63" s="481"/>
      <c r="X63" s="482"/>
      <c r="Y63" s="486" t="s">
        <v>197</v>
      </c>
      <c r="Z63" s="487"/>
      <c r="AA63" s="487"/>
      <c r="AB63" s="487"/>
      <c r="AC63" s="487"/>
      <c r="AD63" s="487"/>
      <c r="AE63" s="487"/>
      <c r="AF63" s="487"/>
      <c r="AG63" s="487"/>
      <c r="AH63" s="487"/>
      <c r="AI63" s="488"/>
      <c r="AJ63" s="258"/>
    </row>
    <row r="64" spans="1:36" s="154" customFormat="1" ht="15.6" customHeight="1" x14ac:dyDescent="0.25">
      <c r="A64" s="483"/>
      <c r="B64" s="484"/>
      <c r="C64" s="484"/>
      <c r="D64" s="485"/>
      <c r="E64" s="489" t="s">
        <v>189</v>
      </c>
      <c r="F64" s="490"/>
      <c r="G64" s="490"/>
      <c r="H64" s="490"/>
      <c r="I64" s="490"/>
      <c r="J64" s="490"/>
      <c r="K64" s="490"/>
      <c r="L64" s="490"/>
      <c r="M64" s="490"/>
      <c r="N64" s="490"/>
      <c r="O64" s="490"/>
      <c r="P64" s="491"/>
      <c r="Q64" s="491"/>
      <c r="R64" s="491"/>
      <c r="S64" s="491"/>
      <c r="T64" s="492"/>
      <c r="U64" s="483"/>
      <c r="V64" s="484"/>
      <c r="W64" s="484"/>
      <c r="X64" s="485"/>
      <c r="Y64" s="493" t="s">
        <v>190</v>
      </c>
      <c r="Z64" s="494"/>
      <c r="AA64" s="494"/>
      <c r="AB64" s="494"/>
      <c r="AC64" s="494"/>
      <c r="AD64" s="494"/>
      <c r="AE64" s="494"/>
      <c r="AF64" s="494"/>
      <c r="AG64" s="494"/>
      <c r="AH64" s="494"/>
      <c r="AI64" s="495"/>
      <c r="AJ64" s="153"/>
    </row>
    <row r="65" spans="1:40" s="154" customFormat="1" ht="15" customHeight="1" x14ac:dyDescent="0.25">
      <c r="A65" s="480" t="s">
        <v>81</v>
      </c>
      <c r="B65" s="481"/>
      <c r="C65" s="481"/>
      <c r="D65" s="482"/>
      <c r="E65" s="499"/>
      <c r="F65" s="456"/>
      <c r="G65" s="456"/>
      <c r="H65" s="456"/>
      <c r="I65" s="456"/>
      <c r="J65" s="456"/>
      <c r="K65" s="456"/>
      <c r="L65" s="456"/>
      <c r="M65" s="456"/>
      <c r="N65" s="456"/>
      <c r="O65" s="456"/>
      <c r="P65" s="456"/>
      <c r="Q65" s="456"/>
      <c r="R65" s="456"/>
      <c r="S65" s="456"/>
      <c r="T65" s="457"/>
      <c r="U65" s="480" t="s">
        <v>81</v>
      </c>
      <c r="V65" s="481"/>
      <c r="W65" s="481"/>
      <c r="X65" s="482"/>
      <c r="Y65" s="502"/>
      <c r="Z65" s="481"/>
      <c r="AA65" s="481"/>
      <c r="AB65" s="481"/>
      <c r="AC65" s="481"/>
      <c r="AD65" s="481"/>
      <c r="AE65" s="481"/>
      <c r="AF65" s="481"/>
      <c r="AG65" s="481"/>
      <c r="AH65" s="481"/>
      <c r="AI65" s="503"/>
      <c r="AJ65" s="153"/>
    </row>
    <row r="66" spans="1:40" s="154" customFormat="1" ht="1.5" customHeight="1" thickBot="1" x14ac:dyDescent="0.3">
      <c r="A66" s="496"/>
      <c r="B66" s="497"/>
      <c r="C66" s="497"/>
      <c r="D66" s="498"/>
      <c r="E66" s="500"/>
      <c r="F66" s="459"/>
      <c r="G66" s="459"/>
      <c r="H66" s="459"/>
      <c r="I66" s="459"/>
      <c r="J66" s="459"/>
      <c r="K66" s="459"/>
      <c r="L66" s="459"/>
      <c r="M66" s="459"/>
      <c r="N66" s="459"/>
      <c r="O66" s="459"/>
      <c r="P66" s="459"/>
      <c r="Q66" s="459"/>
      <c r="R66" s="459"/>
      <c r="S66" s="459"/>
      <c r="T66" s="460"/>
      <c r="U66" s="473"/>
      <c r="V66" s="474"/>
      <c r="W66" s="474"/>
      <c r="X66" s="501"/>
      <c r="Y66" s="504"/>
      <c r="Z66" s="474"/>
      <c r="AA66" s="474"/>
      <c r="AB66" s="474"/>
      <c r="AC66" s="474"/>
      <c r="AD66" s="474"/>
      <c r="AE66" s="474"/>
      <c r="AF66" s="474"/>
      <c r="AG66" s="474"/>
      <c r="AH66" s="474"/>
      <c r="AI66" s="475"/>
      <c r="AJ66" s="153"/>
    </row>
    <row r="67" spans="1:40" s="154" customFormat="1" ht="13.5" customHeight="1" thickBot="1" x14ac:dyDescent="0.3">
      <c r="A67" s="271" t="s">
        <v>191</v>
      </c>
      <c r="B67" s="605" t="s">
        <v>192</v>
      </c>
      <c r="C67" s="562"/>
      <c r="D67" s="562"/>
      <c r="E67" s="562"/>
      <c r="F67" s="562"/>
      <c r="G67" s="562"/>
      <c r="H67" s="562"/>
      <c r="I67" s="562"/>
      <c r="J67" s="562"/>
      <c r="K67" s="562"/>
      <c r="L67" s="562"/>
      <c r="M67" s="562"/>
      <c r="N67" s="562"/>
      <c r="O67" s="562"/>
      <c r="P67" s="562"/>
      <c r="Q67" s="562"/>
      <c r="R67" s="562"/>
      <c r="S67" s="562"/>
      <c r="T67" s="562"/>
      <c r="U67" s="562"/>
      <c r="V67" s="562"/>
      <c r="W67" s="562"/>
      <c r="X67" s="562"/>
      <c r="Y67" s="562"/>
      <c r="Z67" s="562"/>
      <c r="AA67" s="562"/>
      <c r="AB67" s="562"/>
      <c r="AC67" s="562"/>
      <c r="AD67" s="562"/>
      <c r="AE67" s="562"/>
      <c r="AF67" s="562"/>
      <c r="AG67" s="562"/>
      <c r="AH67" s="562"/>
      <c r="AI67" s="563"/>
      <c r="AJ67" s="153"/>
    </row>
    <row r="68" spans="1:40" s="154" customFormat="1" ht="12.75" customHeight="1" x14ac:dyDescent="0.25">
      <c r="A68" s="452" t="s">
        <v>193</v>
      </c>
      <c r="B68" s="471"/>
      <c r="C68" s="472"/>
      <c r="D68" s="149"/>
      <c r="E68" s="476"/>
      <c r="F68" s="453"/>
      <c r="G68" s="453"/>
      <c r="H68" s="453"/>
      <c r="I68" s="453"/>
      <c r="J68" s="453"/>
      <c r="K68" s="453"/>
      <c r="L68" s="453"/>
      <c r="M68" s="453"/>
      <c r="N68" s="453"/>
      <c r="O68" s="454"/>
      <c r="P68" s="477" t="s">
        <v>75</v>
      </c>
      <c r="Q68" s="478"/>
      <c r="R68" s="478"/>
      <c r="S68" s="478"/>
      <c r="T68" s="479"/>
      <c r="U68" s="446" t="s">
        <v>194</v>
      </c>
      <c r="V68" s="447"/>
      <c r="W68" s="447"/>
      <c r="X68" s="447"/>
      <c r="Y68" s="447"/>
      <c r="Z68" s="447"/>
      <c r="AA68" s="447"/>
      <c r="AB68" s="447"/>
      <c r="AC68" s="447"/>
      <c r="AD68" s="447"/>
      <c r="AE68" s="447"/>
      <c r="AF68" s="447"/>
      <c r="AG68" s="447"/>
      <c r="AH68" s="447"/>
      <c r="AI68" s="448"/>
      <c r="AJ68" s="153"/>
    </row>
    <row r="69" spans="1:40" s="154" customFormat="1" ht="13.9" customHeight="1" thickBot="1" x14ac:dyDescent="0.3">
      <c r="A69" s="473"/>
      <c r="B69" s="474"/>
      <c r="C69" s="475"/>
      <c r="D69" s="149"/>
      <c r="E69" s="458"/>
      <c r="F69" s="459"/>
      <c r="G69" s="459"/>
      <c r="H69" s="459"/>
      <c r="I69" s="459"/>
      <c r="J69" s="459"/>
      <c r="K69" s="459"/>
      <c r="L69" s="459"/>
      <c r="M69" s="459"/>
      <c r="N69" s="459"/>
      <c r="O69" s="460"/>
      <c r="P69" s="464"/>
      <c r="Q69" s="465"/>
      <c r="R69" s="465"/>
      <c r="S69" s="465"/>
      <c r="T69" s="466"/>
      <c r="U69" s="449"/>
      <c r="V69" s="450"/>
      <c r="W69" s="450"/>
      <c r="X69" s="450"/>
      <c r="Y69" s="450"/>
      <c r="Z69" s="450"/>
      <c r="AA69" s="450"/>
      <c r="AB69" s="450"/>
      <c r="AC69" s="450"/>
      <c r="AD69" s="450"/>
      <c r="AE69" s="450"/>
      <c r="AF69" s="450"/>
      <c r="AG69" s="450"/>
      <c r="AH69" s="450"/>
      <c r="AI69" s="451"/>
      <c r="AJ69" s="153"/>
    </row>
    <row r="70" spans="1:40" s="154" customFormat="1" ht="15" customHeight="1" thickBot="1" x14ac:dyDescent="0.3">
      <c r="A70" s="452" t="s">
        <v>195</v>
      </c>
      <c r="B70" s="453"/>
      <c r="C70" s="453"/>
      <c r="D70" s="454"/>
      <c r="E70" s="455"/>
      <c r="F70" s="456"/>
      <c r="G70" s="456"/>
      <c r="H70" s="456"/>
      <c r="I70" s="456"/>
      <c r="J70" s="456"/>
      <c r="K70" s="456"/>
      <c r="L70" s="456"/>
      <c r="M70" s="456"/>
      <c r="N70" s="456"/>
      <c r="O70" s="457"/>
      <c r="P70" s="461" t="s">
        <v>75</v>
      </c>
      <c r="Q70" s="462"/>
      <c r="R70" s="462"/>
      <c r="S70" s="462"/>
      <c r="T70" s="463"/>
      <c r="U70" s="462" t="s">
        <v>118</v>
      </c>
      <c r="V70" s="462"/>
      <c r="W70" s="462"/>
      <c r="X70" s="462"/>
      <c r="Y70" s="462"/>
      <c r="Z70" s="462"/>
      <c r="AA70" s="462"/>
      <c r="AB70" s="462"/>
      <c r="AC70" s="462"/>
      <c r="AD70" s="272" t="s">
        <v>81</v>
      </c>
      <c r="AE70" s="165"/>
      <c r="AF70" s="467"/>
      <c r="AG70" s="467"/>
      <c r="AH70" s="467"/>
      <c r="AI70" s="468"/>
      <c r="AJ70" s="153"/>
    </row>
    <row r="71" spans="1:40" s="154" customFormat="1" ht="9" hidden="1" customHeight="1" x14ac:dyDescent="0.25">
      <c r="A71" s="455"/>
      <c r="B71" s="456"/>
      <c r="C71" s="456"/>
      <c r="D71" s="457"/>
      <c r="E71" s="458"/>
      <c r="F71" s="459"/>
      <c r="G71" s="459"/>
      <c r="H71" s="459"/>
      <c r="I71" s="459"/>
      <c r="J71" s="459"/>
      <c r="K71" s="459"/>
      <c r="L71" s="459"/>
      <c r="M71" s="459"/>
      <c r="N71" s="459"/>
      <c r="O71" s="460"/>
      <c r="P71" s="464"/>
      <c r="Q71" s="465"/>
      <c r="R71" s="465"/>
      <c r="S71" s="465"/>
      <c r="T71" s="466"/>
      <c r="U71" s="462"/>
      <c r="V71" s="462"/>
      <c r="W71" s="462"/>
      <c r="X71" s="462"/>
      <c r="Y71" s="462"/>
      <c r="Z71" s="462"/>
      <c r="AA71" s="462"/>
      <c r="AB71" s="462"/>
      <c r="AC71" s="462"/>
      <c r="AD71" s="455"/>
      <c r="AE71" s="456"/>
      <c r="AF71" s="456"/>
      <c r="AG71" s="456"/>
      <c r="AH71" s="456"/>
      <c r="AI71" s="457"/>
      <c r="AJ71" s="153"/>
    </row>
    <row r="72" spans="1:40" s="154" customFormat="1" ht="15.6" customHeight="1" thickBot="1" x14ac:dyDescent="0.3">
      <c r="A72" s="469" t="s">
        <v>196</v>
      </c>
      <c r="B72" s="470"/>
      <c r="C72" s="470"/>
      <c r="D72" s="470"/>
      <c r="E72" s="470"/>
      <c r="F72" s="470"/>
      <c r="G72" s="470"/>
      <c r="H72" s="470"/>
      <c r="I72" s="470"/>
      <c r="J72" s="470"/>
      <c r="K72" s="470"/>
      <c r="L72" s="470"/>
      <c r="M72" s="470"/>
      <c r="N72" s="470"/>
      <c r="O72" s="470"/>
      <c r="P72" s="470"/>
      <c r="Q72" s="470"/>
      <c r="R72" s="470"/>
      <c r="S72" s="470"/>
      <c r="T72" s="470"/>
      <c r="U72" s="470"/>
      <c r="V72" s="470"/>
      <c r="W72" s="470"/>
      <c r="X72" s="470"/>
      <c r="Y72" s="470"/>
      <c r="Z72" s="470"/>
      <c r="AA72" s="470"/>
      <c r="AB72" s="470"/>
      <c r="AC72" s="470"/>
      <c r="AD72" s="458"/>
      <c r="AE72" s="459"/>
      <c r="AF72" s="459"/>
      <c r="AG72" s="459"/>
      <c r="AH72" s="459"/>
      <c r="AI72" s="460"/>
      <c r="AJ72" s="259"/>
      <c r="AK72" s="260"/>
      <c r="AL72" s="260"/>
      <c r="AM72" s="260"/>
      <c r="AN72" s="260"/>
    </row>
  </sheetData>
  <mergeCells count="74">
    <mergeCell ref="B67:AI67"/>
    <mergeCell ref="AD1:AI1"/>
    <mergeCell ref="A4:AC5"/>
    <mergeCell ref="AD4:AI4"/>
    <mergeCell ref="AD5:AI5"/>
    <mergeCell ref="A6:AC8"/>
    <mergeCell ref="AD6:AI6"/>
    <mergeCell ref="AD7:AI7"/>
    <mergeCell ref="AD8:AI8"/>
    <mergeCell ref="A9:C11"/>
    <mergeCell ref="E9:AI9"/>
    <mergeCell ref="J11:O11"/>
    <mergeCell ref="Q11:V11"/>
    <mergeCell ref="A12:C13"/>
    <mergeCell ref="E12:T13"/>
    <mergeCell ref="U12:AC12"/>
    <mergeCell ref="AD12:AI12"/>
    <mergeCell ref="U13:AC13"/>
    <mergeCell ref="AD13:AI13"/>
    <mergeCell ref="P31:S31"/>
    <mergeCell ref="A14:C15"/>
    <mergeCell ref="E14:AI15"/>
    <mergeCell ref="A16:S16"/>
    <mergeCell ref="T16:X16"/>
    <mergeCell ref="Y16:AC16"/>
    <mergeCell ref="AD16:AI16"/>
    <mergeCell ref="A17:S20"/>
    <mergeCell ref="P28:S28"/>
    <mergeCell ref="P29:S29"/>
    <mergeCell ref="AG29:AI29"/>
    <mergeCell ref="AD17:AI20"/>
    <mergeCell ref="A53:G53"/>
    <mergeCell ref="A55:T55"/>
    <mergeCell ref="A40:S40"/>
    <mergeCell ref="AD40:AI40"/>
    <mergeCell ref="B41:AI41"/>
    <mergeCell ref="B43:AH43"/>
    <mergeCell ref="B44:AH44"/>
    <mergeCell ref="L45:Z45"/>
    <mergeCell ref="A47:T47"/>
    <mergeCell ref="U47:Y47"/>
    <mergeCell ref="Z47:AD47"/>
    <mergeCell ref="AE47:AI47"/>
    <mergeCell ref="V50:AF50"/>
    <mergeCell ref="U51:AI58"/>
    <mergeCell ref="A59:D60"/>
    <mergeCell ref="E59:T60"/>
    <mergeCell ref="U59:X60"/>
    <mergeCell ref="Y59:AI60"/>
    <mergeCell ref="A61:D62"/>
    <mergeCell ref="E61:T62"/>
    <mergeCell ref="U61:X62"/>
    <mergeCell ref="Y61:AI62"/>
    <mergeCell ref="U63:X64"/>
    <mergeCell ref="Y63:AI63"/>
    <mergeCell ref="E64:T64"/>
    <mergeCell ref="Y64:AI64"/>
    <mergeCell ref="A65:D66"/>
    <mergeCell ref="E65:T66"/>
    <mergeCell ref="U65:X66"/>
    <mergeCell ref="Y65:AI66"/>
    <mergeCell ref="A63:D64"/>
    <mergeCell ref="E63:T63"/>
    <mergeCell ref="U68:AI69"/>
    <mergeCell ref="A70:D71"/>
    <mergeCell ref="E70:O71"/>
    <mergeCell ref="P70:T71"/>
    <mergeCell ref="U70:AC71"/>
    <mergeCell ref="AF70:AI70"/>
    <mergeCell ref="AD71:AI72"/>
    <mergeCell ref="A72:AC72"/>
    <mergeCell ref="A68:C69"/>
    <mergeCell ref="E68:O69"/>
    <mergeCell ref="P68:T69"/>
  </mergeCells>
  <printOptions verticalCentered="1"/>
  <pageMargins left="0.5" right="0.25" top="0" bottom="0" header="0.17" footer="0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NDP-PARADO, JOANNE MARIE D</vt:lpstr>
      <vt:lpstr>OB-R</vt:lpstr>
      <vt:lpstr>DV </vt:lpstr>
      <vt:lpstr>'DV '!Print_Area</vt:lpstr>
      <vt:lpstr>'NDP-PARADO, JOANNE MARIE D'!Print_Area</vt:lpstr>
      <vt:lpstr>'OB-R'!Print_Area</vt:lpstr>
      <vt:lpstr>'NDP-PARADO, JOANNE MARIE 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Doh</cp:lastModifiedBy>
  <cp:lastPrinted>2023-07-04T22:28:28Z</cp:lastPrinted>
  <dcterms:created xsi:type="dcterms:W3CDTF">2022-06-06T00:08:23Z</dcterms:created>
  <dcterms:modified xsi:type="dcterms:W3CDTF">2023-07-04T22:37:02Z</dcterms:modified>
</cp:coreProperties>
</file>