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8441B11E-F9CD-4644-B96D-1B57C569AED5}" xr6:coauthVersionLast="43" xr6:coauthVersionMax="43" xr10:uidLastSave="{00000000-0000-0000-0000-000000000000}"/>
  <bookViews>
    <workbookView xWindow="-120" yWindow="-120" windowWidth="20730" windowHeight="11160" activeTab="3" xr2:uid="{B06ED397-7305-483E-BE40-DA0A7802E19D}"/>
  </bookViews>
  <sheets>
    <sheet name="ATK Summary" sheetId="1" r:id="rId1"/>
    <sheet name="ATK Food" sheetId="2" r:id="rId2"/>
    <sheet name="ATK Headgear" sheetId="3" r:id="rId3"/>
    <sheet name="ATK Card" sheetId="4" r:id="rId4"/>
    <sheet name="ATK Achievement" sheetId="5" r:id="rId5"/>
  </sheets>
  <definedNames>
    <definedName name="_xlnm.Print_Area" localSheetId="4">'ATK Achievement'!$A$2:$H$26</definedName>
    <definedName name="_xlnm.Print_Area" localSheetId="3">'ATK Card'!$A$2:$J$80</definedName>
    <definedName name="_xlnm.Print_Area" localSheetId="1">'ATK Food'!$A$2:$O$51</definedName>
    <definedName name="_xlnm.Print_Area" localSheetId="2">'ATK Headgear'!$A$2:$O$170</definedName>
    <definedName name="_xlnm.Print_Area" localSheetId="0">'ATK Summary'!$A$1:$P$15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2" i="4" l="1"/>
  <c r="I62" i="4"/>
  <c r="O122" i="3"/>
  <c r="N122" i="3"/>
  <c r="O121" i="3"/>
  <c r="N121" i="3"/>
  <c r="O120" i="3"/>
  <c r="N120" i="3"/>
  <c r="O124" i="3"/>
  <c r="N124" i="3"/>
  <c r="O123" i="3"/>
  <c r="N123" i="3"/>
  <c r="O143" i="3"/>
  <c r="N143" i="3"/>
  <c r="O119" i="3" l="1"/>
  <c r="N119" i="3"/>
  <c r="O118" i="3"/>
  <c r="N118" i="3"/>
  <c r="O142" i="3" l="1"/>
  <c r="N142" i="3"/>
  <c r="N115" i="3" l="1"/>
  <c r="O115" i="3"/>
  <c r="N116" i="3"/>
  <c r="O116" i="3"/>
  <c r="N117" i="3"/>
  <c r="O117" i="3"/>
  <c r="I65" i="4" l="1"/>
  <c r="J65" i="4"/>
  <c r="O112" i="3" l="1"/>
  <c r="N112" i="3"/>
  <c r="N125" i="3"/>
  <c r="O125" i="3"/>
  <c r="O105" i="3"/>
  <c r="N105" i="3"/>
  <c r="H21" i="5" l="1"/>
  <c r="H22" i="5"/>
  <c r="H23" i="5"/>
  <c r="H24" i="5"/>
  <c r="H25" i="5"/>
  <c r="I75" i="4"/>
  <c r="J75" i="4"/>
  <c r="I76" i="4"/>
  <c r="J76" i="4"/>
  <c r="I77" i="4"/>
  <c r="J77" i="4"/>
  <c r="I69" i="4"/>
  <c r="J69" i="4"/>
  <c r="I70" i="4"/>
  <c r="J70" i="4"/>
  <c r="I71" i="4"/>
  <c r="J71" i="4"/>
  <c r="I61" i="4"/>
  <c r="J61" i="4"/>
  <c r="I63" i="4"/>
  <c r="J63" i="4"/>
  <c r="I64" i="4"/>
  <c r="J64" i="4"/>
  <c r="O50" i="2"/>
  <c r="N50" i="2"/>
  <c r="O49" i="2"/>
  <c r="N49" i="2"/>
  <c r="O48" i="2"/>
  <c r="N48" i="2"/>
  <c r="O47" i="2"/>
  <c r="N47" i="2"/>
  <c r="O46" i="2"/>
  <c r="N46" i="2"/>
  <c r="O113" i="3"/>
  <c r="N113" i="3"/>
  <c r="O114" i="3"/>
  <c r="N114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67" i="3"/>
  <c r="N167" i="3"/>
  <c r="O166" i="3"/>
  <c r="N166" i="3"/>
  <c r="O165" i="3"/>
  <c r="N165" i="3"/>
  <c r="O164" i="3"/>
  <c r="N164" i="3"/>
  <c r="O163" i="3"/>
  <c r="N163" i="3"/>
  <c r="O162" i="3"/>
  <c r="N162" i="3"/>
  <c r="O161" i="3"/>
  <c r="N161" i="3"/>
  <c r="O160" i="3"/>
  <c r="N160" i="3"/>
  <c r="O146" i="3"/>
  <c r="N146" i="3"/>
  <c r="O145" i="3"/>
  <c r="N145" i="3"/>
  <c r="O144" i="3"/>
  <c r="N144" i="3"/>
  <c r="O141" i="3"/>
  <c r="N141" i="3"/>
  <c r="O140" i="3"/>
  <c r="N140" i="3"/>
  <c r="O139" i="3"/>
  <c r="N139" i="3"/>
  <c r="N51" i="2" l="1"/>
  <c r="G26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26" i="5" s="1"/>
  <c r="O3" i="1" s="1"/>
  <c r="J74" i="4"/>
  <c r="I74" i="4"/>
  <c r="J73" i="4"/>
  <c r="I73" i="4"/>
  <c r="J68" i="4"/>
  <c r="I68" i="4"/>
  <c r="J67" i="4"/>
  <c r="J79" i="4" s="1"/>
  <c r="K4" i="1" s="1"/>
  <c r="I67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O159" i="3"/>
  <c r="N159" i="3"/>
  <c r="O158" i="3"/>
  <c r="N158" i="3"/>
  <c r="O157" i="3"/>
  <c r="N157" i="3"/>
  <c r="O156" i="3"/>
  <c r="N156" i="3"/>
  <c r="O155" i="3"/>
  <c r="N155" i="3"/>
  <c r="O154" i="3"/>
  <c r="N154" i="3"/>
  <c r="O153" i="3"/>
  <c r="N153" i="3"/>
  <c r="O152" i="3"/>
  <c r="N152" i="3"/>
  <c r="O151" i="3"/>
  <c r="N151" i="3"/>
  <c r="O150" i="3"/>
  <c r="N150" i="3"/>
  <c r="O149" i="3"/>
  <c r="N149" i="3"/>
  <c r="O148" i="3"/>
  <c r="N148" i="3"/>
  <c r="N170" i="3" s="1"/>
  <c r="F5" i="1" s="1"/>
  <c r="O138" i="3"/>
  <c r="N138" i="3"/>
  <c r="O137" i="3"/>
  <c r="N137" i="3"/>
  <c r="O136" i="3"/>
  <c r="N136" i="3"/>
  <c r="O135" i="3"/>
  <c r="N135" i="3"/>
  <c r="O134" i="3"/>
  <c r="N134" i="3"/>
  <c r="O133" i="3"/>
  <c r="N133" i="3"/>
  <c r="O132" i="3"/>
  <c r="N132" i="3"/>
  <c r="O131" i="3"/>
  <c r="N131" i="3"/>
  <c r="O130" i="3"/>
  <c r="N130" i="3"/>
  <c r="O129" i="3"/>
  <c r="N129" i="3"/>
  <c r="O128" i="3"/>
  <c r="N128" i="3"/>
  <c r="O127" i="3"/>
  <c r="N127" i="3"/>
  <c r="N169" i="3" s="1"/>
  <c r="F4" i="1" s="1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N168" i="3" s="1"/>
  <c r="F3" i="1" s="1"/>
  <c r="O6" i="3"/>
  <c r="N6" i="3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B3" i="1" s="1"/>
  <c r="N3" i="1"/>
  <c r="I78" i="4" l="1"/>
  <c r="J3" i="1" s="1"/>
  <c r="B8" i="1" s="1"/>
  <c r="I79" i="4"/>
  <c r="J4" i="1" s="1"/>
  <c r="L4" i="1" s="1"/>
  <c r="I80" i="4"/>
  <c r="J5" i="1" s="1"/>
  <c r="B10" i="1" s="1"/>
  <c r="J78" i="4"/>
  <c r="K3" i="1" s="1"/>
  <c r="O169" i="3"/>
  <c r="G4" i="1" s="1"/>
  <c r="H4" i="1" s="1"/>
  <c r="O170" i="3"/>
  <c r="G5" i="1" s="1"/>
  <c r="H5" i="1" s="1"/>
  <c r="J80" i="4"/>
  <c r="K5" i="1" s="1"/>
  <c r="L5" i="1" s="1"/>
  <c r="O168" i="3"/>
  <c r="G3" i="1" s="1"/>
  <c r="H3" i="1" s="1"/>
  <c r="P3" i="1"/>
  <c r="B9" i="1"/>
  <c r="O51" i="2"/>
  <c r="C3" i="1" s="1"/>
  <c r="L3" i="1" l="1"/>
  <c r="C9" i="1"/>
  <c r="D9" i="1" s="1"/>
  <c r="C10" i="1"/>
  <c r="D10" i="1" s="1"/>
  <c r="C8" i="1"/>
  <c r="D8" i="1" s="1"/>
  <c r="D3" i="1"/>
</calcChain>
</file>

<file path=xl/sharedStrings.xml><?xml version="1.0" encoding="utf-8"?>
<sst xmlns="http://schemas.openxmlformats.org/spreadsheetml/2006/main" count="2135" uniqueCount="774">
  <si>
    <t>+ATK Summary</t>
  </si>
  <si>
    <t>Cooking/
Tasting</t>
  </si>
  <si>
    <t>Headgear</t>
  </si>
  <si>
    <t>Cards</t>
  </si>
  <si>
    <t>Achievement</t>
  </si>
  <si>
    <t>Total</t>
  </si>
  <si>
    <t>Current</t>
  </si>
  <si>
    <t>%</t>
  </si>
  <si>
    <t>Raw Attack</t>
  </si>
  <si>
    <t>Attack Percentage (%)</t>
  </si>
  <si>
    <t>-</t>
  </si>
  <si>
    <t>Refine Attack</t>
  </si>
  <si>
    <t>Overall</t>
  </si>
  <si>
    <t>Permanent Cooking Stats (+Attack) Sheet/Guide</t>
  </si>
  <si>
    <t>Ingredient Source Legends:</t>
  </si>
  <si>
    <t>Material Shop</t>
  </si>
  <si>
    <t>Primary Ingredients</t>
  </si>
  <si>
    <t>Rare Ingredients/
Monster</t>
  </si>
  <si>
    <t>Cooking Type Legend:</t>
  </si>
  <si>
    <t>Frying Cookware</t>
  </si>
  <si>
    <t>Grilling Cookware</t>
  </si>
  <si>
    <t>Steaming Cookware</t>
  </si>
  <si>
    <t>Smoothie Cookware</t>
  </si>
  <si>
    <t>Your cook /taste level      here</t>
  </si>
  <si>
    <t>by: k3ioz_SEA</t>
  </si>
  <si>
    <t>SN</t>
  </si>
  <si>
    <r>
      <t xml:space="preserve">Food Name
</t>
    </r>
    <r>
      <rPr>
        <b/>
        <sz val="8"/>
        <color theme="1"/>
        <rFont val="Calibri"/>
        <family val="2"/>
        <scheme val="minor"/>
      </rPr>
      <t>(Cooking Type by Color)</t>
    </r>
  </si>
  <si>
    <t>Star Level</t>
  </si>
  <si>
    <t>Ingredient 1</t>
  </si>
  <si>
    <t>Ingredient 2</t>
  </si>
  <si>
    <t>Ingredient 3</t>
  </si>
  <si>
    <t>Ingredient 4</t>
  </si>
  <si>
    <t>Ingredient 5</t>
  </si>
  <si>
    <t>Cooking +Atk</t>
  </si>
  <si>
    <t>Tasting +Atk</t>
  </si>
  <si>
    <t>My Cook Level</t>
  </si>
  <si>
    <t>My Taste Level</t>
  </si>
  <si>
    <t>Total Food +Atk</t>
  </si>
  <si>
    <t>My Current Food +Atk</t>
  </si>
  <si>
    <t>Original Will - Ice Cream</t>
  </si>
  <si>
    <t>★★★★★</t>
  </si>
  <si>
    <t>Moai Melon</t>
  </si>
  <si>
    <t>Bigfoot Pineapple</t>
  </si>
  <si>
    <t>Goblin Strawberry</t>
  </si>
  <si>
    <t>Miso Powder</t>
  </si>
  <si>
    <t>Rainbow Powder</t>
  </si>
  <si>
    <t>Original Will - Seafood Soup</t>
  </si>
  <si>
    <t>Marc Meat</t>
  </si>
  <si>
    <t>Mutated Fish</t>
  </si>
  <si>
    <t>Marina Meat</t>
  </si>
  <si>
    <t>Inkfish Tentacle</t>
  </si>
  <si>
    <t>Original Will - Fish Kebab</t>
  </si>
  <si>
    <t>Original Will - Fish Steak</t>
  </si>
  <si>
    <t>Prontera Royal Ice Cream</t>
  </si>
  <si>
    <t>★★★★☆</t>
  </si>
  <si>
    <t>Poring Apple</t>
  </si>
  <si>
    <t>Cheese</t>
  </si>
  <si>
    <t>Cream</t>
  </si>
  <si>
    <t>Prontera Royal Seafood Soup</t>
  </si>
  <si>
    <t>Hydra Meat</t>
  </si>
  <si>
    <t>Sauce</t>
  </si>
  <si>
    <t>Prontera Royal Fish Kebab</t>
  </si>
  <si>
    <t>Vadon Meat</t>
  </si>
  <si>
    <t>Apple Vinegar</t>
  </si>
  <si>
    <t>Prontera Royal Fish Steak</t>
  </si>
  <si>
    <t>Gatler's Palace</t>
  </si>
  <si>
    <t>★★★★</t>
  </si>
  <si>
    <t>Yoyo Banana</t>
  </si>
  <si>
    <t>Song For You</t>
  </si>
  <si>
    <t>Trubius Seafood Kebab</t>
  </si>
  <si>
    <t>Fishman's Soul</t>
  </si>
  <si>
    <t>Bigfoot Forest Cookie</t>
  </si>
  <si>
    <t>★★★☆</t>
  </si>
  <si>
    <t>Vanilla</t>
  </si>
  <si>
    <t>Flour</t>
  </si>
  <si>
    <t>Al De Baran Fish Shoup</t>
  </si>
  <si>
    <t>Sugar</t>
  </si>
  <si>
    <t>Call From Ocean</t>
  </si>
  <si>
    <t>Chili</t>
  </si>
  <si>
    <t>Hydra</t>
  </si>
  <si>
    <t>Magic Cookie</t>
  </si>
  <si>
    <t>★★★</t>
  </si>
  <si>
    <t>Smokie Grape</t>
  </si>
  <si>
    <t>Milk</t>
  </si>
  <si>
    <t>Fantasy Fish Soup</t>
  </si>
  <si>
    <t>Salt</t>
  </si>
  <si>
    <t>Magic Seafood Kebab</t>
  </si>
  <si>
    <t>West Gate Tomato</t>
  </si>
  <si>
    <t>Fantasy Seafood Kebab</t>
  </si>
  <si>
    <t>Yummy Cookie</t>
  </si>
  <si>
    <t>★★☆</t>
  </si>
  <si>
    <t>Yummy Seafood Soup</t>
  </si>
  <si>
    <t>Yummy Seafood Kebab</t>
  </si>
  <si>
    <t>Yummy Fish Steak</t>
  </si>
  <si>
    <t>Ancient Ice Honey</t>
  </si>
  <si>
    <t>★★</t>
  </si>
  <si>
    <t>Spicy Branch Vegetable</t>
  </si>
  <si>
    <t>Bamboo Eggplant</t>
  </si>
  <si>
    <t>South Gate Carrot</t>
  </si>
  <si>
    <t>Chill</t>
  </si>
  <si>
    <t>Singing Soul</t>
  </si>
  <si>
    <t>Superb Seafood Kebab</t>
  </si>
  <si>
    <t>East Seafood Kebab</t>
  </si>
  <si>
    <t>Poring Parfait</t>
  </si>
  <si>
    <t>★☆</t>
  </si>
  <si>
    <t>Warm Current</t>
  </si>
  <si>
    <t>Izlude Pride</t>
  </si>
  <si>
    <t>Seafood Rice</t>
  </si>
  <si>
    <t>Fish Head Soup</t>
  </si>
  <si>
    <t>★</t>
  </si>
  <si>
    <t>Island Kebab</t>
  </si>
  <si>
    <t>Seafood Bowl</t>
  </si>
  <si>
    <t>Rookie Sushi</t>
  </si>
  <si>
    <t>☆</t>
  </si>
  <si>
    <t>Any Seafood</t>
  </si>
  <si>
    <t>Rookie Fish Soup</t>
  </si>
  <si>
    <t>Rookie Seafood Kebab</t>
  </si>
  <si>
    <t>Rookie Fish Steak</t>
  </si>
  <si>
    <t>Unlock/Deposit Headgears Stats (+Attack) Sheet/Guide</t>
  </si>
  <si>
    <t>Headgear Name</t>
  </si>
  <si>
    <t>Blueprint Source</t>
  </si>
  <si>
    <t>Blueprint Requirement</t>
  </si>
  <si>
    <t>Material 1</t>
  </si>
  <si>
    <t>Material 2</t>
  </si>
  <si>
    <t>Material 3</t>
  </si>
  <si>
    <t>Material 4</t>
  </si>
  <si>
    <t>Unlock
+Atk</t>
  </si>
  <si>
    <t>Deposit
+Atk</t>
  </si>
  <si>
    <t>Unlock</t>
  </si>
  <si>
    <t>Deposit</t>
  </si>
  <si>
    <t>Total HG
+Atk</t>
  </si>
  <si>
    <t>My Current HG +Atk</t>
  </si>
  <si>
    <t>+ Raw Attack Headgear</t>
  </si>
  <si>
    <t>Eden Team Bag</t>
  </si>
  <si>
    <t>Prontera Smile Assistant</t>
  </si>
  <si>
    <t>176x Eden Coin</t>
  </si>
  <si>
    <t>275x Rotten Bandage</t>
  </si>
  <si>
    <t>275x Jellopy</t>
  </si>
  <si>
    <t>Yes</t>
  </si>
  <si>
    <t>Eden Team Hat</t>
  </si>
  <si>
    <t>106x Eden Coin</t>
  </si>
  <si>
    <t>100x Jellopy</t>
  </si>
  <si>
    <t>100x Feather</t>
  </si>
  <si>
    <t>Blinker</t>
  </si>
  <si>
    <t>Izlude Smile Assistance</t>
  </si>
  <si>
    <t>88x Eden Coin</t>
  </si>
  <si>
    <t>220x Rotten Bandage</t>
  </si>
  <si>
    <t>Bunny Band</t>
  </si>
  <si>
    <t>776x Eden Coin</t>
  </si>
  <si>
    <t>474x Feather</t>
  </si>
  <si>
    <t>4x Four Leaf Clover</t>
  </si>
  <si>
    <t>1x White Dyestuff</t>
  </si>
  <si>
    <t>No</t>
  </si>
  <si>
    <t>Clown Nose</t>
  </si>
  <si>
    <t>Lunatic</t>
  </si>
  <si>
    <t>647x Jellopy</t>
  </si>
  <si>
    <t>647x Feather</t>
  </si>
  <si>
    <t>Sakkat</t>
  </si>
  <si>
    <t>Willow</t>
  </si>
  <si>
    <t>1553x Sticky Mucus</t>
  </si>
  <si>
    <t>15x Mandragora</t>
  </si>
  <si>
    <t>Ghost Bandana</t>
  </si>
  <si>
    <t>Ghostring</t>
  </si>
  <si>
    <t>518x Memento</t>
  </si>
  <si>
    <t>647x Rotten Bandage</t>
  </si>
  <si>
    <t>Fin Helm</t>
  </si>
  <si>
    <t>Obeaune, Obeaune★</t>
  </si>
  <si>
    <t>776x Memento</t>
  </si>
  <si>
    <t>776x Garlet</t>
  </si>
  <si>
    <t>20x Aquamarine</t>
  </si>
  <si>
    <t>Grandpa Beard</t>
  </si>
  <si>
    <t>Marc, Marc★</t>
  </si>
  <si>
    <t>604x Feather</t>
  </si>
  <si>
    <t>483x Sticky Mucus</t>
  </si>
  <si>
    <t>Parcel Hat</t>
  </si>
  <si>
    <t>Geffen Smile Assistant</t>
  </si>
  <si>
    <t>630x Eden Coin</t>
  </si>
  <si>
    <t>1378x Jellopy</t>
  </si>
  <si>
    <t>1378x Rotten Bandage</t>
  </si>
  <si>
    <t>19x Cobaltblue Dyestuff</t>
  </si>
  <si>
    <t>Zorro Masque</t>
  </si>
  <si>
    <t>311x Eden Coin</t>
  </si>
  <si>
    <t>483x Memento</t>
  </si>
  <si>
    <t>604x Rotten Bandage</t>
  </si>
  <si>
    <t>4x Black Dyestuff</t>
  </si>
  <si>
    <t>Feather Bonnet</t>
  </si>
  <si>
    <t>8x Green Dyestuff</t>
  </si>
  <si>
    <t>Quiver</t>
  </si>
  <si>
    <t>Exchange, Goblin Quest</t>
  </si>
  <si>
    <t>40x Zircon</t>
  </si>
  <si>
    <t>15x Zircon</t>
  </si>
  <si>
    <t>270x Sticky Mucus</t>
  </si>
  <si>
    <t>17x Coal</t>
  </si>
  <si>
    <t>3x Fabric</t>
  </si>
  <si>
    <t>Surprised Mask</t>
  </si>
  <si>
    <t>Goblin (Axe)</t>
  </si>
  <si>
    <t>26x Iron</t>
  </si>
  <si>
    <t>Poker Face</t>
  </si>
  <si>
    <t>Goblin (Buckler)</t>
  </si>
  <si>
    <t>Annoyed Mask</t>
  </si>
  <si>
    <t>Goblin (Hammer)</t>
  </si>
  <si>
    <t>Blush</t>
  </si>
  <si>
    <t>Morroc Smile Assistant</t>
  </si>
  <si>
    <t>569x Eden Coin</t>
  </si>
  <si>
    <t>929x Scell</t>
  </si>
  <si>
    <t>86x Apple Juice</t>
  </si>
  <si>
    <t>Desert Prince</t>
  </si>
  <si>
    <t>207x Eden Coin</t>
  </si>
  <si>
    <t>531x Immortal Heart</t>
  </si>
  <si>
    <t>863x Rotten Bandage</t>
  </si>
  <si>
    <t>Silver Tiara</t>
  </si>
  <si>
    <t>345x Garlet</t>
  </si>
  <si>
    <t>4x Pearl</t>
  </si>
  <si>
    <t>22x Steel</t>
  </si>
  <si>
    <t>Eye Scar</t>
  </si>
  <si>
    <t>1579x Scell</t>
  </si>
  <si>
    <t>1x Pearl</t>
  </si>
  <si>
    <t>1x Bloody Rune</t>
  </si>
  <si>
    <t>20x Topaz</t>
  </si>
  <si>
    <t>Hot-blooded Headband</t>
  </si>
  <si>
    <t>Mummy</t>
  </si>
  <si>
    <t>679x Rotten Bandage</t>
  </si>
  <si>
    <t>679x Feather</t>
  </si>
  <si>
    <t>Cultish Masque</t>
  </si>
  <si>
    <t>Marduk</t>
  </si>
  <si>
    <t>707x Immortal Heart</t>
  </si>
  <si>
    <t>919x Sticky Mucus</t>
  </si>
  <si>
    <t>49x Coal</t>
  </si>
  <si>
    <t>Poo Poo Hat</t>
  </si>
  <si>
    <t>Bigfoot</t>
  </si>
  <si>
    <t>557x Scell</t>
  </si>
  <si>
    <t>725x Garlet</t>
  </si>
  <si>
    <t>21x Honey</t>
  </si>
  <si>
    <t>Singing Bird</t>
  </si>
  <si>
    <t>Wood Goblin</t>
  </si>
  <si>
    <t>2060x Immortal Heart</t>
  </si>
  <si>
    <t>2x Soft Feather</t>
  </si>
  <si>
    <t>2x Bell</t>
  </si>
  <si>
    <t>1673x Glass Bead</t>
  </si>
  <si>
    <t>Pipe</t>
  </si>
  <si>
    <t>Eddga</t>
  </si>
  <si>
    <t>1750x Evil Horn</t>
  </si>
  <si>
    <t>20x Heroic Emblem</t>
  </si>
  <si>
    <t>20x Parts</t>
  </si>
  <si>
    <t>175x Coal</t>
  </si>
  <si>
    <t>Orc Helm</t>
  </si>
  <si>
    <t>Orc Zombie, Orc Archer</t>
  </si>
  <si>
    <t>984x Evil Horn</t>
  </si>
  <si>
    <t>1212x Hard Skin</t>
  </si>
  <si>
    <t>20x Orcish Voucher</t>
  </si>
  <si>
    <t>Grief for Greed</t>
  </si>
  <si>
    <t>Nightmare</t>
  </si>
  <si>
    <t>453x Zargon</t>
  </si>
  <si>
    <t>39x Iron</t>
  </si>
  <si>
    <t>Stellar</t>
  </si>
  <si>
    <t>Marionette Doll</t>
  </si>
  <si>
    <t>906x Glass Bead</t>
  </si>
  <si>
    <t>12x Lemon Dyestuff</t>
  </si>
  <si>
    <t>Deviruchi Hat</t>
  </si>
  <si>
    <t>Deviruchi</t>
  </si>
  <si>
    <t>473x Brigan</t>
  </si>
  <si>
    <t>5x Cursed Ruby</t>
  </si>
  <si>
    <t>6x Antenna</t>
  </si>
  <si>
    <t>2x Black Dyestuff</t>
  </si>
  <si>
    <t>Fricca's Circlet</t>
  </si>
  <si>
    <t>Doppelganger</t>
  </si>
  <si>
    <t>1820x Necklace of Wisdom</t>
  </si>
  <si>
    <t>21x Cursed Ruby</t>
  </si>
  <si>
    <t>20x Pearl</t>
  </si>
  <si>
    <t>228x Gold Sand</t>
  </si>
  <si>
    <t>Spiky Band</t>
  </si>
  <si>
    <t>528x Evil Horn</t>
  </si>
  <si>
    <t>528x Glass Bead</t>
  </si>
  <si>
    <t>Grand Circlet</t>
  </si>
  <si>
    <t>Orc Lord</t>
  </si>
  <si>
    <t>1400x Necklace of Wisdom</t>
  </si>
  <si>
    <t>16x Cursed Ruby</t>
  </si>
  <si>
    <t>16x Pearl</t>
  </si>
  <si>
    <t>175x Gold Sand</t>
  </si>
  <si>
    <t>Jewel Crown</t>
  </si>
  <si>
    <t>Detarderous</t>
  </si>
  <si>
    <t>1680x Necklace of Wisdom</t>
  </si>
  <si>
    <t>19x Cursed Ruby</t>
  </si>
  <si>
    <t>19x Pearl</t>
  </si>
  <si>
    <t>210x Gold Sand</t>
  </si>
  <si>
    <t>Angry Solot Hat</t>
  </si>
  <si>
    <t>Glast Heim Smile Assitant</t>
  </si>
  <si>
    <t>518x Eden Coin</t>
  </si>
  <si>
    <t>543x Hand of God</t>
  </si>
  <si>
    <t>1087x Sticky Mucus</t>
  </si>
  <si>
    <t>Cresent Hairpin</t>
  </si>
  <si>
    <t>259x Eden Coin</t>
  </si>
  <si>
    <t>575x Abyss Flower</t>
  </si>
  <si>
    <t>1x Star Crumb</t>
  </si>
  <si>
    <t>50x Iron</t>
  </si>
  <si>
    <t>Magni's Cap</t>
  </si>
  <si>
    <t>483x Hand of God</t>
  </si>
  <si>
    <t>743x Hard Skin</t>
  </si>
  <si>
    <t>3x Brown Dyestuff</t>
  </si>
  <si>
    <t>Maiden Band</t>
  </si>
  <si>
    <t>744x Abyss Flower</t>
  </si>
  <si>
    <t>2x Wrapping Lace</t>
  </si>
  <si>
    <t>2231x Rotten Bandage</t>
  </si>
  <si>
    <t>Succubus Horn</t>
  </si>
  <si>
    <t>Succubus</t>
  </si>
  <si>
    <t>1050x Necklace of Wisdom</t>
  </si>
  <si>
    <t>1313x Evil Horn</t>
  </si>
  <si>
    <t>Incubus Horn</t>
  </si>
  <si>
    <t>Incubus</t>
  </si>
  <si>
    <t>Mage Hat</t>
  </si>
  <si>
    <t>Owl Duke</t>
  </si>
  <si>
    <t>219x Abyss Flower</t>
  </si>
  <si>
    <t>12x Wrapping Lace</t>
  </si>
  <si>
    <t>404x Scell</t>
  </si>
  <si>
    <t>120x Gold Sand</t>
  </si>
  <si>
    <t>Nut on Head</t>
  </si>
  <si>
    <t>Injustice</t>
  </si>
  <si>
    <t>781x Necklace of Wisdom</t>
  </si>
  <si>
    <t>3x Parts</t>
  </si>
  <si>
    <t>976x Zargon</t>
  </si>
  <si>
    <t>20x Broken Blade</t>
  </si>
  <si>
    <t>Sting Hat</t>
  </si>
  <si>
    <t>Sting</t>
  </si>
  <si>
    <t>875x Abyss Flower</t>
  </si>
  <si>
    <t>1050x Hand of God</t>
  </si>
  <si>
    <t>Sunday Hat</t>
  </si>
  <si>
    <t>Anolian</t>
  </si>
  <si>
    <t>893x Hand of God</t>
  </si>
  <si>
    <t>2x Four Leaf Clover</t>
  </si>
  <si>
    <t>893x Abyss Flower</t>
  </si>
  <si>
    <t>Hockey Mask</t>
  </si>
  <si>
    <t>Dark Priest</t>
  </si>
  <si>
    <t>345x Brigan</t>
  </si>
  <si>
    <t>5x Crystal Mirror</t>
  </si>
  <si>
    <t>6x Bloody Rune</t>
  </si>
  <si>
    <t>200x Steel</t>
  </si>
  <si>
    <t>Magic Eyes</t>
  </si>
  <si>
    <t>Wind Ghost</t>
  </si>
  <si>
    <t>40x Abyss Flower</t>
  </si>
  <si>
    <t>1208x Feather</t>
  </si>
  <si>
    <t>3x Violet Dyestuff</t>
  </si>
  <si>
    <t>Bone Helm</t>
  </si>
  <si>
    <t>Khalitzburg</t>
  </si>
  <si>
    <t>613x Necklace of Oblivion</t>
  </si>
  <si>
    <t>735x Necklace of Wisdom</t>
  </si>
  <si>
    <t>79x Skel-bone</t>
  </si>
  <si>
    <t>Dark Knight Mask</t>
  </si>
  <si>
    <t>Bloody Knight</t>
  </si>
  <si>
    <t>1488x Cyfar</t>
  </si>
  <si>
    <t>15x Biotite</t>
  </si>
  <si>
    <t>16x Rose Quarts</t>
  </si>
  <si>
    <t>20x Mastela Fruit</t>
  </si>
  <si>
    <t>Drooping Baphomet Jr.</t>
  </si>
  <si>
    <t>Baphomet Jr.</t>
  </si>
  <si>
    <t>6x Biotite</t>
  </si>
  <si>
    <t>6x Orc Claw</t>
  </si>
  <si>
    <t>Joker Jester</t>
  </si>
  <si>
    <t>Joker</t>
  </si>
  <si>
    <t>966x Hand of God</t>
  </si>
  <si>
    <t>8x Cobaltblue Dyestuff</t>
  </si>
  <si>
    <t>8x Scarlet Dyestuff</t>
  </si>
  <si>
    <t>Katana</t>
  </si>
  <si>
    <t>Wanderer</t>
  </si>
  <si>
    <t>930x Cyfar</t>
  </si>
  <si>
    <t>12x Biotite</t>
  </si>
  <si>
    <t>10x Bloody Rune</t>
  </si>
  <si>
    <t>Majestic Goat</t>
  </si>
  <si>
    <t>Baphomet</t>
  </si>
  <si>
    <t>2231x Evil Horn</t>
  </si>
  <si>
    <t>25x Biotite</t>
  </si>
  <si>
    <t>20x Dragon Scale</t>
  </si>
  <si>
    <t>1488x Necklace of Wisdom</t>
  </si>
  <si>
    <t>Blood Sucker</t>
  </si>
  <si>
    <t>Exchange</t>
  </si>
  <si>
    <t>10x Crystal Mirror</t>
  </si>
  <si>
    <t>15x Dog Teeth</t>
  </si>
  <si>
    <t>Gingerbread Man Clip</t>
  </si>
  <si>
    <t>Cookie</t>
  </si>
  <si>
    <t>503x Ice Cube</t>
  </si>
  <si>
    <t>12x White Dyestuff</t>
  </si>
  <si>
    <t>Gift Box Helm</t>
  </si>
  <si>
    <t>Myst Case</t>
  </si>
  <si>
    <t>305x Frozen Heart</t>
  </si>
  <si>
    <t>305x Box Wrapper</t>
  </si>
  <si>
    <t>Legionnaire Hat</t>
  </si>
  <si>
    <t>Cruiser</t>
  </si>
  <si>
    <t>438x Box Wrapper</t>
  </si>
  <si>
    <t>6x Ice Powder</t>
  </si>
  <si>
    <t>6x Fang of Garm</t>
  </si>
  <si>
    <t>42x Scarlet Dyestuff</t>
  </si>
  <si>
    <t>Pinocchio's Nose</t>
  </si>
  <si>
    <t>Christmas Cookie</t>
  </si>
  <si>
    <t>359x Ice Cube</t>
  </si>
  <si>
    <t>359x Box Wrapper</t>
  </si>
  <si>
    <t>Honey Jar</t>
  </si>
  <si>
    <t>Zipper Bear</t>
  </si>
  <si>
    <t>438x Ice Cube</t>
  </si>
  <si>
    <t>20x Honey</t>
  </si>
  <si>
    <t>Toy Nail</t>
  </si>
  <si>
    <t>Teddy Bear</t>
  </si>
  <si>
    <t>75x Christmas Garland</t>
  </si>
  <si>
    <t>Rudolph's Horn</t>
  </si>
  <si>
    <t>Stormy Knight</t>
  </si>
  <si>
    <t>2958x Box Wrapper</t>
  </si>
  <si>
    <t>20x Ice Powder</t>
  </si>
  <si>
    <t>15x Fang of Garm</t>
  </si>
  <si>
    <t>25x Chrismas Socks</t>
  </si>
  <si>
    <t>Ice Brand</t>
  </si>
  <si>
    <t>2958x Ice Cube</t>
  </si>
  <si>
    <t>15x Ice Powder</t>
  </si>
  <si>
    <t>Santa Hat</t>
  </si>
  <si>
    <t>Gingerbread Smile Assistant</t>
  </si>
  <si>
    <t>334x Feather</t>
  </si>
  <si>
    <t>334x Jellopy</t>
  </si>
  <si>
    <t>267x Sticky Mucus</t>
  </si>
  <si>
    <t>10x Scarlet Dyestuff</t>
  </si>
  <si>
    <t>Samambaia</t>
  </si>
  <si>
    <t>1890x Eden Coin</t>
  </si>
  <si>
    <t>930x Box Wrapper</t>
  </si>
  <si>
    <t>6x Four Leaf Clover</t>
  </si>
  <si>
    <t>1200x Sticky Mucus</t>
  </si>
  <si>
    <t>Antlers</t>
  </si>
  <si>
    <t>3920x Eden Coin</t>
  </si>
  <si>
    <t>2479x Box Wrapper</t>
  </si>
  <si>
    <t>10x Orc Claw</t>
  </si>
  <si>
    <t>7x Ice Powder</t>
  </si>
  <si>
    <t>5x Mastela Fruit</t>
  </si>
  <si>
    <t>Fox Smiling</t>
  </si>
  <si>
    <t>Amatsu Smile Assistant</t>
  </si>
  <si>
    <t>2329x Eden Coin</t>
  </si>
  <si>
    <t>2x Ice Powder</t>
  </si>
  <si>
    <t>305x Witch Star Dust</t>
  </si>
  <si>
    <t>Sakura</t>
  </si>
  <si>
    <t>4410x Eden Coin</t>
  </si>
  <si>
    <t>620x Ice Cube</t>
  </si>
  <si>
    <t>620x Temporal Crystal</t>
  </si>
  <si>
    <t>1x Mastela Fruit</t>
  </si>
  <si>
    <t>Cuckoo</t>
  </si>
  <si>
    <t>Clock Tower Quartermaster</t>
  </si>
  <si>
    <t>7892x Tattered Pointer</t>
  </si>
  <si>
    <t>1395x Crystal Bone</t>
  </si>
  <si>
    <t>4x Key of Clock Tower</t>
  </si>
  <si>
    <t>1395x Witch Star Dust</t>
  </si>
  <si>
    <t>150x Clock</t>
  </si>
  <si>
    <t>Ms. Moura's Smile</t>
  </si>
  <si>
    <t>23706x Tattered Pointer</t>
  </si>
  <si>
    <t>4958x Crystal Bone</t>
  </si>
  <si>
    <t>15x Time Twister</t>
  </si>
  <si>
    <t>15x Crystal Mirror</t>
  </si>
  <si>
    <t>560x Clock</t>
  </si>
  <si>
    <t>Warm Christmas Tree</t>
  </si>
  <si>
    <t>Supplies</t>
  </si>
  <si>
    <t>4600x Edelweiss</t>
  </si>
  <si>
    <t>252x Frozen Heart</t>
  </si>
  <si>
    <t>252x Witch Star Dust</t>
  </si>
  <si>
    <t>50x Gold Sand</t>
  </si>
  <si>
    <t>Hamster Bugler</t>
  </si>
  <si>
    <t>8100x Edelweiss</t>
  </si>
  <si>
    <t>359x Crystal Bone</t>
  </si>
  <si>
    <t>50x Snowman</t>
  </si>
  <si>
    <t>Gold Christmas Bell</t>
  </si>
  <si>
    <t>???x Edelweiss</t>
  </si>
  <si>
    <t>3000x Crystal Bone</t>
  </si>
  <si>
    <t>550x Snowman</t>
  </si>
  <si>
    <t>Army Cap</t>
  </si>
  <si>
    <t>165x Feather</t>
  </si>
  <si>
    <t>165x Jellopy</t>
  </si>
  <si>
    <t>Cat Ear Beret</t>
  </si>
  <si>
    <t>400x Eden Coin</t>
  </si>
  <si>
    <t>10x Candy</t>
  </si>
  <si>
    <t>133x Hard Skin</t>
  </si>
  <si>
    <t>Candy Bag</t>
  </si>
  <si>
    <t>64x Frozen Heart</t>
  </si>
  <si>
    <t>10x Snowman</t>
  </si>
  <si>
    <t>100x Candy</t>
  </si>
  <si>
    <t>Ice Poring Clip</t>
  </si>
  <si>
    <t>46x Ice Cube</t>
  </si>
  <si>
    <t>50x Frozen Heart</t>
  </si>
  <si>
    <t>Firmament Horn</t>
  </si>
  <si>
    <t>December 2018 Headwear Gacha</t>
  </si>
  <si>
    <t>Sky Elf Ear</t>
  </si>
  <si>
    <t>Frost Mistletoe</t>
  </si>
  <si>
    <t>January 2019 Headwear Gacha</t>
  </si>
  <si>
    <t>Shiv Nova</t>
  </si>
  <si>
    <t>Twin Katana</t>
  </si>
  <si>
    <t>February 2019 Headwear Gacha</t>
  </si>
  <si>
    <t>Blossom</t>
  </si>
  <si>
    <t>Flower Pistil</t>
  </si>
  <si>
    <t>March 2019 Headwear Gacha</t>
  </si>
  <si>
    <t>Forest Crown</t>
  </si>
  <si>
    <t>Christmas Song</t>
  </si>
  <si>
    <t>1000x Box Wrapper</t>
  </si>
  <si>
    <t>200x Snowman</t>
  </si>
  <si>
    <t>30x Memory Gem</t>
  </si>
  <si>
    <t>30x Zircon</t>
  </si>
  <si>
    <t>Party Hat</t>
  </si>
  <si>
    <t>November 2018 Premium Card Bonus Headgear</t>
  </si>
  <si>
    <t>Engorging Lee</t>
  </si>
  <si>
    <t>EP 2.0 Premium Card Collection Bonus Headgear</t>
  </si>
  <si>
    <t>Paper Towel Cat</t>
  </si>
  <si>
    <t>Summer Gacha Collection</t>
  </si>
  <si>
    <t>Snow Carol Gacha Collection</t>
  </si>
  <si>
    <t>Polar Gift Box</t>
  </si>
  <si>
    <t>Snow Carol Costume</t>
  </si>
  <si>
    <t>Cross Sanction</t>
  </si>
  <si>
    <t>Blessing Poet Gacha Collection</t>
  </si>
  <si>
    <t>Saint Gabriel</t>
  </si>
  <si>
    <t>Entry Plug Backpack</t>
  </si>
  <si>
    <t>Neo Evangelion Gacha Collection</t>
  </si>
  <si>
    <t>Asuka Helmet</t>
  </si>
  <si>
    <t>Unit-02 Series</t>
  </si>
  <si>
    <t>Exorcism Drum</t>
  </si>
  <si>
    <t>Spring Festival Fashion Gift Box (Not Available in B Coin Store)</t>
  </si>
  <si>
    <t>Lucky Piglet</t>
  </si>
  <si>
    <t>Spring Festival Costume</t>
  </si>
  <si>
    <t>Year</t>
  </si>
  <si>
    <t>Beast Tail</t>
  </si>
  <si>
    <t>999x Necklace of Oblivion</t>
  </si>
  <si>
    <t>1024x Immortal Heart</t>
  </si>
  <si>
    <t>80x Aquamarine</t>
  </si>
  <si>
    <t>+ Attack Percentage (%) Headgears</t>
  </si>
  <si>
    <t>Windperch Drake</t>
  </si>
  <si>
    <t>Frost Masquerade</t>
  </si>
  <si>
    <t>Starlight Ship</t>
  </si>
  <si>
    <t>Emerald Heart</t>
  </si>
  <si>
    <t>Summer Costume</t>
  </si>
  <si>
    <t>Blessing Poet Costume</t>
  </si>
  <si>
    <t>Eva Plugsuit</t>
  </si>
  <si>
    <t>Wedding Costume</t>
  </si>
  <si>
    <t>B Coin Store @ 648 BCC</t>
  </si>
  <si>
    <t>Goat Helm</t>
  </si>
  <si>
    <t>Golden Baphomet Giftbox I and II  (Not Available in B Coin Store)</t>
  </si>
  <si>
    <t>Gold Deviruchi Wing</t>
  </si>
  <si>
    <t>Adventurer Coin Shop @ 500 Adventurer Coin</t>
  </si>
  <si>
    <t>+ Refine Attack Headgears</t>
  </si>
  <si>
    <t>Evil Wing</t>
  </si>
  <si>
    <t>Deviling</t>
  </si>
  <si>
    <t>2240x Memento</t>
  </si>
  <si>
    <t>15x Light Granule</t>
  </si>
  <si>
    <t>13x Soft Feather</t>
  </si>
  <si>
    <t>Helmet of Orc Hero</t>
  </si>
  <si>
    <t>Orc Hero</t>
  </si>
  <si>
    <t>1680x Brigan</t>
  </si>
  <si>
    <t>23x Heroic Emblm</t>
  </si>
  <si>
    <t>27x Orc Claw</t>
  </si>
  <si>
    <t>210x Steel</t>
  </si>
  <si>
    <t>The Blue Izlude Sea</t>
  </si>
  <si>
    <t>November 2018 Headwear Gacha</t>
  </si>
  <si>
    <t>Sweet Memory of Marriage</t>
  </si>
  <si>
    <t>Marchocia's Tail</t>
  </si>
  <si>
    <t>Arena Quartermaster</t>
  </si>
  <si>
    <t xml:space="preserve">credits:  </t>
  </si>
  <si>
    <t>+Raw Attack</t>
  </si>
  <si>
    <t>+Attack %</t>
  </si>
  <si>
    <t>+Refine Attack</t>
  </si>
  <si>
    <t>Unlock/Deposit Card Stats (+Attack) Sheet/Guide</t>
  </si>
  <si>
    <t>Card Name</t>
  </si>
  <si>
    <t>Card Source</t>
  </si>
  <si>
    <t>Lunatic Card</t>
  </si>
  <si>
    <t>Tarou Card</t>
  </si>
  <si>
    <t>Tarou</t>
  </si>
  <si>
    <t>Thief Bug Card</t>
  </si>
  <si>
    <t>Thief Bug</t>
  </si>
  <si>
    <t>Familiar Card</t>
  </si>
  <si>
    <t>Familiar</t>
  </si>
  <si>
    <t>Female Thief Bug Card</t>
  </si>
  <si>
    <t>Female Thief Bug</t>
  </si>
  <si>
    <t>Male Thief Bug Card</t>
  </si>
  <si>
    <t>King Poring, Fantasy Gen III</t>
  </si>
  <si>
    <t>Yoyo Card</t>
  </si>
  <si>
    <t>Yoyo</t>
  </si>
  <si>
    <t>Rocker Card</t>
  </si>
  <si>
    <t>Rocker</t>
  </si>
  <si>
    <t>Vocal Card</t>
  </si>
  <si>
    <t>Vocal</t>
  </si>
  <si>
    <t>Metaller Card</t>
  </si>
  <si>
    <t>Metaller</t>
  </si>
  <si>
    <t>Wolf Card</t>
  </si>
  <si>
    <t>Wolf</t>
  </si>
  <si>
    <t>Poison Spore Card</t>
  </si>
  <si>
    <t>Poison Spore</t>
  </si>
  <si>
    <t>Pirate Skeleton Card</t>
  </si>
  <si>
    <t>Pirate Skeleton</t>
  </si>
  <si>
    <t>Goblin Leader Card</t>
  </si>
  <si>
    <t>Goblin Leader</t>
  </si>
  <si>
    <t>Hornet Card</t>
  </si>
  <si>
    <t>Hornet</t>
  </si>
  <si>
    <t>Dragon Fly Card</t>
  </si>
  <si>
    <t>Dragon Fly</t>
  </si>
  <si>
    <t>Andre Card</t>
  </si>
  <si>
    <t>Piere, Deniro★</t>
  </si>
  <si>
    <t>Desert Wolf Card</t>
  </si>
  <si>
    <t>Desert Wolf</t>
  </si>
  <si>
    <t>Vagabond Wolf Card</t>
  </si>
  <si>
    <t>Vagabond Wolf</t>
  </si>
  <si>
    <t>Mummy Card</t>
  </si>
  <si>
    <t>Elder Willow Card</t>
  </si>
  <si>
    <t>Elder Willow</t>
  </si>
  <si>
    <t>Atroce Card</t>
  </si>
  <si>
    <t>Atroce</t>
  </si>
  <si>
    <t>Gryphon Card</t>
  </si>
  <si>
    <t>Gryphon</t>
  </si>
  <si>
    <t>Eddga Card</t>
  </si>
  <si>
    <t>Minorous Card</t>
  </si>
  <si>
    <t>Minorous</t>
  </si>
  <si>
    <t>Archer Skeleton Card</t>
  </si>
  <si>
    <t>Archer Skeleton</t>
  </si>
  <si>
    <t>Kobold Leader Card</t>
  </si>
  <si>
    <t>Kobold Leader</t>
  </si>
  <si>
    <t>Mimic Card</t>
  </si>
  <si>
    <t>Owl Duke Card</t>
  </si>
  <si>
    <t>Alice Card</t>
  </si>
  <si>
    <t>Alice</t>
  </si>
  <si>
    <t>Wanderer Card</t>
  </si>
  <si>
    <t>Zhelrthsh Card</t>
  </si>
  <si>
    <t>Zherlthsh</t>
  </si>
  <si>
    <t>Baphomet Card</t>
  </si>
  <si>
    <t>Randgris Card</t>
  </si>
  <si>
    <t>Exchange, Randgris???</t>
  </si>
  <si>
    <t>Clock Card</t>
  </si>
  <si>
    <t>Clock</t>
  </si>
  <si>
    <t>Alarm Card</t>
  </si>
  <si>
    <t>Alarm</t>
  </si>
  <si>
    <t>Worm Tail Card</t>
  </si>
  <si>
    <t>Worm Tail</t>
  </si>
  <si>
    <t>Orc Lady Card</t>
  </si>
  <si>
    <t>Orc Lady</t>
  </si>
  <si>
    <t>Myst Case Card</t>
  </si>
  <si>
    <t>Cruiser Card</t>
  </si>
  <si>
    <t>Chepet Card</t>
  </si>
  <si>
    <t>Chepet</t>
  </si>
  <si>
    <t>Skeleton Worker Card</t>
  </si>
  <si>
    <t>Sting★ Card</t>
  </si>
  <si>
    <t>King Poring</t>
  </si>
  <si>
    <t>Munak★ Card</t>
  </si>
  <si>
    <t>Thara Frog★ Card</t>
  </si>
  <si>
    <t>Black Witch★ Card</t>
  </si>
  <si>
    <t>Multiplication Card</t>
  </si>
  <si>
    <t>King Porng</t>
  </si>
  <si>
    <t>Air Wave Card</t>
  </si>
  <si>
    <t>Gale Speed Card</t>
  </si>
  <si>
    <t>Exclusive Premium Card</t>
  </si>
  <si>
    <t>BCC Voucher (Event N/A)</t>
  </si>
  <si>
    <t>Year Card</t>
  </si>
  <si>
    <t>Celebration Firecraker (Event N/A)</t>
  </si>
  <si>
    <t>Year of the Pig Blessing</t>
  </si>
  <si>
    <t>New Year Celebration Quest (N/A)</t>
  </si>
  <si>
    <t>Asuka Card</t>
  </si>
  <si>
    <t>NERV Emblem (Event N/A)</t>
  </si>
  <si>
    <t>Marionette★ Card</t>
  </si>
  <si>
    <t>EP 4.0 King Poring</t>
  </si>
  <si>
    <t>Familiar★ Card</t>
  </si>
  <si>
    <t>Drake Card</t>
  </si>
  <si>
    <t>Drake</t>
  </si>
  <si>
    <t>Raydric Archer Card</t>
  </si>
  <si>
    <t>Raydric Archer</t>
  </si>
  <si>
    <t>Achievement (+Attack) Sheet/Guide</t>
  </si>
  <si>
    <t>Achievement Title</t>
  </si>
  <si>
    <t>Achievement Name</t>
  </si>
  <si>
    <t>How to get Achievement</t>
  </si>
  <si>
    <t>+Atk</t>
  </si>
  <si>
    <t>+ Raw Attack Achievement</t>
  </si>
  <si>
    <t>Winner of Life</t>
  </si>
  <si>
    <t>Adventure with no end</t>
  </si>
  <si>
    <t>Complete quest - Forever Four-leaf Clover 1/1</t>
  </si>
  <si>
    <t>Sacred Lotus'</t>
  </si>
  <si>
    <t>Strength's Desire</t>
  </si>
  <si>
    <t>Strength Value reaches 99 points</t>
  </si>
  <si>
    <t>Unmoving</t>
  </si>
  <si>
    <t>Vitality's Desire</t>
  </si>
  <si>
    <t>Vitality Value reaches 99 points</t>
  </si>
  <si>
    <t>Lighting's</t>
  </si>
  <si>
    <t>Agility's Desire</t>
  </si>
  <si>
    <t>Agility Value reaches 99 points</t>
  </si>
  <si>
    <t>Sun's</t>
  </si>
  <si>
    <t>Luck's Desire</t>
  </si>
  <si>
    <t>Luck Value reaches 99 points</t>
  </si>
  <si>
    <t>Scholar of Geography</t>
  </si>
  <si>
    <t>Landscape Photographer</t>
  </si>
  <si>
    <t>Unlock Scenery 62/62</t>
  </si>
  <si>
    <t>Vanguard's</t>
  </si>
  <si>
    <t>I didn't drw these monsters here</t>
  </si>
  <si>
    <t>Attract 20 monsters at the same time without hatred loss</t>
  </si>
  <si>
    <t>Flickering</t>
  </si>
  <si>
    <t>MVP! Hidden Knowledge</t>
  </si>
  <si>
    <t>(Hidden Feat)  Receive last kill in the contest with MVP monsters</t>
  </si>
  <si>
    <t>Fiery Wrath's</t>
  </si>
  <si>
    <t>MVP! Powerful as Fire</t>
  </si>
  <si>
    <t>(Hidden Feat) Get the highest DPS in MVP competition</t>
  </si>
  <si>
    <t>BlazBlue's</t>
  </si>
  <si>
    <t>MVP! Fast as the Wind</t>
  </si>
  <si>
    <t>(Hidden Feat) Take the first kill in MVP competition</t>
  </si>
  <si>
    <t>Iron Wall's</t>
  </si>
  <si>
    <t>MVP! Immovable like a Mountain</t>
  </si>
  <si>
    <t>(Hidden Feat) Attract firepower in MVP competition</t>
  </si>
  <si>
    <t>Ice Nightwatch</t>
  </si>
  <si>
    <t>Youthful Innocence</t>
  </si>
  <si>
    <t>Complete Gingerbread City main quest 2/2</t>
  </si>
  <si>
    <t>Monster Hunter</t>
  </si>
  <si>
    <t>New Ones Every Day!</t>
  </si>
  <si>
    <t>Unlock monster avatar 32/32</t>
  </si>
  <si>
    <t>Love</t>
  </si>
  <si>
    <t>Start in my life</t>
  </si>
  <si>
    <t>Complete the wedding ceremony</t>
  </si>
  <si>
    <t>Testament of Odin</t>
  </si>
  <si>
    <t>Rampage!</t>
  </si>
  <si>
    <t>(Hidden Feat) Break! Beat 7 MVPs in a row</t>
  </si>
  <si>
    <t>Ragnarok Mobile Philippines ( Rogue / Stalker ) Discussion</t>
  </si>
  <si>
    <t>https://www.facebook.com/groups/134128810614160/</t>
  </si>
  <si>
    <t xml:space="preserve">put "Yes" here
</t>
  </si>
  <si>
    <t>Ragnarok Mobile</t>
  </si>
  <si>
    <t>credits: Ragnarok Mobile and GamingPH.com for ingredients</t>
  </si>
  <si>
    <t>0 or 10 only</t>
  </si>
  <si>
    <t>purposely made for the facebook group of</t>
  </si>
  <si>
    <t>Whisper Mask</t>
  </si>
  <si>
    <t>Whisper</t>
  </si>
  <si>
    <t>755x Rotten Bandage</t>
  </si>
  <si>
    <t>604x Garlet</t>
  </si>
  <si>
    <t>Peach Poring Tree Card</t>
  </si>
  <si>
    <t>Poring Celebration Medal Shop</t>
  </si>
  <si>
    <t>GUTS Wing 1</t>
  </si>
  <si>
    <t>3pcs M78 Nebula Costume Voucher (chance to get it from Monster's wish @ 18 BCC in B Coin Store)</t>
  </si>
  <si>
    <t>Gomora Pajamas</t>
  </si>
  <si>
    <t>10pcs M78 Nebula Costume Voucher (chance to get it from Monster's wish @ 18 BCC in B Coin Store)</t>
  </si>
  <si>
    <t>Bemstar Doll Hat</t>
  </si>
  <si>
    <t>1pc M78 Nebula Costume Voucher (chance to get it from Monster's wish @ 18 BCC in B Coin Store)</t>
  </si>
  <si>
    <t>Star Musician Costume</t>
  </si>
  <si>
    <t>Ultraman Gacha Collection</t>
  </si>
  <si>
    <t>Serenade</t>
  </si>
  <si>
    <t>Golden Archer</t>
  </si>
  <si>
    <t>Gingerbread Man</t>
  </si>
  <si>
    <t>Candle</t>
  </si>
  <si>
    <t>10x Topaz</t>
  </si>
  <si>
    <t>138x Immortal Heart</t>
  </si>
  <si>
    <t>11x Gold Sand</t>
  </si>
  <si>
    <t>2x Star Crumb</t>
  </si>
  <si>
    <t>Rainbow Unicorn</t>
  </si>
  <si>
    <t>930x Ice Cube</t>
  </si>
  <si>
    <t>Snowman Horn</t>
  </si>
  <si>
    <t>+ Refine Attack Cards</t>
  </si>
  <si>
    <t>+ Attack Percentage (%) Cards</t>
  </si>
  <si>
    <t>+ Raw Attack Cards</t>
  </si>
  <si>
    <t>Attack Team Uniform</t>
  </si>
  <si>
    <t>Star Orchestra Costume Collection</t>
  </si>
  <si>
    <t>Ultraman Zero/Orb</t>
  </si>
  <si>
    <t>Monster Bemstar Back</t>
  </si>
  <si>
    <t>by: k3ioz_SEA of Ninjas Guild (PH33)</t>
  </si>
  <si>
    <t>https://www.facebook.com/k3iozRO</t>
  </si>
  <si>
    <t>&lt;-- Like the page for more exclusive cheat sheet release</t>
  </si>
  <si>
    <t>Tips: Just cook 89 of each kind to get level 10 cooking level.</t>
  </si>
  <si>
    <t>Ultraman Tiga Backpack</t>
  </si>
  <si>
    <t>300x Ultraman Cosmic Breath</t>
  </si>
  <si>
    <t>Rosette Headband</t>
  </si>
  <si>
    <t>Daily Sign-in Event - Day 10 Reward (Tylin's kindness)</t>
  </si>
  <si>
    <t>Cyanogen Windmill</t>
  </si>
  <si>
    <t>Daily Sign-in Event -  Day 12</t>
  </si>
  <si>
    <t>600x Glass Bead</t>
  </si>
  <si>
    <t>800x Immortal Heart</t>
  </si>
  <si>
    <t>Dreamweave Silk</t>
  </si>
  <si>
    <t>April 2019 Headwear Gacha</t>
  </si>
  <si>
    <t>Tears of Heaven</t>
  </si>
  <si>
    <t>Windtide Echo</t>
  </si>
  <si>
    <t>Yoyo Orchestra</t>
  </si>
  <si>
    <t>Ragnarok Mobile Live Concert Bundle A</t>
  </si>
  <si>
    <t>Sting Composer</t>
  </si>
  <si>
    <t>Poring Trumpeter</t>
  </si>
  <si>
    <t>Ragnarok Mobile Live Concert Bundle A &amp; B</t>
  </si>
  <si>
    <t>Ragnarok Mobile Live Concert Bundle A, B &amp; C</t>
  </si>
  <si>
    <t>Convert Invitation</t>
  </si>
  <si>
    <t>True Love Quests - Day 5</t>
  </si>
  <si>
    <t>456x Scell</t>
  </si>
  <si>
    <t>567x Glass Bead</t>
  </si>
  <si>
    <t>Spring Celebration Card</t>
  </si>
  <si>
    <t>Spring Symphony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</si>
</sst>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7.5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13">
    <xf numFmtId="0" fontId="0" fillId="0" borderId="0" xfId="0"/>
    <xf numFmtId="0" fontId="3" fillId="0" borderId="0" xfId="0" applyFont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vertical="center" wrapText="1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/>
      <protection hidden="1"/>
    </xf>
    <xf numFmtId="0" fontId="8" fillId="0" borderId="1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right"/>
      <protection hidden="1"/>
    </xf>
    <xf numFmtId="0" fontId="10" fillId="4" borderId="4" xfId="0" applyFont="1" applyFill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10" fillId="4" borderId="1" xfId="0" applyFont="1" applyFill="1" applyBorder="1" applyAlignment="1" applyProtection="1">
      <alignment horizontal="center" vertical="center" wrapText="1"/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left" vertical="center"/>
      <protection hidden="1"/>
    </xf>
    <xf numFmtId="0" fontId="13" fillId="0" borderId="1" xfId="0" applyFont="1" applyBorder="1" applyAlignment="1" applyProtection="1">
      <alignment horizontal="center" vertical="center"/>
      <protection hidden="1"/>
    </xf>
    <xf numFmtId="0" fontId="14" fillId="0" borderId="1" xfId="0" applyFont="1" applyBorder="1" applyAlignment="1" applyProtection="1">
      <alignment horizontal="center" vertical="center"/>
      <protection hidden="1"/>
    </xf>
    <xf numFmtId="0" fontId="11" fillId="0" borderId="5" xfId="0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left" vertical="center"/>
      <protection hidden="1"/>
    </xf>
    <xf numFmtId="0" fontId="15" fillId="0" borderId="1" xfId="0" applyFont="1" applyBorder="1" applyAlignment="1" applyProtection="1">
      <alignment horizontal="left" vertical="center"/>
      <protection hidden="1"/>
    </xf>
    <xf numFmtId="0" fontId="14" fillId="0" borderId="1" xfId="0" applyFont="1" applyBorder="1" applyAlignment="1" applyProtection="1">
      <alignment horizontal="left" vertical="center"/>
      <protection hidden="1"/>
    </xf>
    <xf numFmtId="0" fontId="15" fillId="0" borderId="1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vertical="center" wrapText="1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center" wrapText="1"/>
      <protection hidden="1"/>
    </xf>
    <xf numFmtId="0" fontId="19" fillId="0" borderId="1" xfId="0" applyFont="1" applyBorder="1" applyAlignment="1" applyProtection="1">
      <alignment horizontal="center" vertical="center"/>
      <protection hidden="1"/>
    </xf>
    <xf numFmtId="0" fontId="20" fillId="0" borderId="1" xfId="0" applyFont="1" applyBorder="1" applyAlignment="1" applyProtection="1">
      <alignment horizontal="left" vertical="center"/>
      <protection hidden="1"/>
    </xf>
    <xf numFmtId="0" fontId="20" fillId="0" borderId="1" xfId="0" applyFont="1" applyBorder="1" applyAlignment="1" applyProtection="1">
      <alignment horizontal="center" vertical="center"/>
      <protection hidden="1"/>
    </xf>
    <xf numFmtId="0" fontId="19" fillId="0" borderId="5" xfId="0" applyFont="1" applyBorder="1" applyAlignment="1" applyProtection="1">
      <alignment horizontal="center" vertical="center"/>
      <protection hidden="1"/>
    </xf>
    <xf numFmtId="0" fontId="19" fillId="0" borderId="1" xfId="0" applyFont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0" fontId="20" fillId="0" borderId="7" xfId="0" applyFont="1" applyBorder="1" applyAlignment="1" applyProtection="1">
      <alignment horizontal="center" vertical="center"/>
      <protection hidden="1"/>
    </xf>
    <xf numFmtId="0" fontId="23" fillId="0" borderId="1" xfId="0" applyFont="1" applyBorder="1" applyAlignment="1" applyProtection="1">
      <alignment horizontal="left" vertical="center"/>
      <protection hidden="1"/>
    </xf>
    <xf numFmtId="9" fontId="19" fillId="0" borderId="1" xfId="0" applyNumberFormat="1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right"/>
      <protection hidden="1"/>
    </xf>
    <xf numFmtId="0" fontId="17" fillId="4" borderId="1" xfId="0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 vertical="top"/>
      <protection hidden="1"/>
    </xf>
    <xf numFmtId="9" fontId="17" fillId="4" borderId="1" xfId="0" applyNumberFormat="1" applyFont="1" applyFill="1" applyBorder="1" applyAlignment="1" applyProtection="1">
      <alignment horizontal="center" vertical="center"/>
      <protection hidden="1"/>
    </xf>
    <xf numFmtId="0" fontId="21" fillId="0" borderId="1" xfId="0" applyFont="1" applyBorder="1" applyAlignment="1" applyProtection="1">
      <alignment horizontal="left" vertical="center"/>
      <protection hidden="1"/>
    </xf>
    <xf numFmtId="0" fontId="4" fillId="0" borderId="6" xfId="0" applyFont="1" applyBorder="1" applyProtection="1">
      <protection hidden="1"/>
    </xf>
    <xf numFmtId="0" fontId="10" fillId="4" borderId="1" xfId="0" quotePrefix="1" applyFont="1" applyFill="1" applyBorder="1" applyAlignment="1" applyProtection="1">
      <alignment horizontal="center" vertical="center" wrapText="1"/>
      <protection hidden="1"/>
    </xf>
    <xf numFmtId="0" fontId="19" fillId="0" borderId="7" xfId="0" quotePrefix="1" applyFont="1" applyBorder="1" applyAlignment="1" applyProtection="1">
      <alignment horizontal="right" vertical="center"/>
      <protection hidden="1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10" fontId="0" fillId="0" borderId="1" xfId="0" applyNumberFormat="1" applyBorder="1" applyAlignment="1" applyProtection="1">
      <alignment horizontal="center" vertical="center"/>
      <protection hidden="1"/>
    </xf>
    <xf numFmtId="0" fontId="0" fillId="3" borderId="1" xfId="0" applyFill="1" applyBorder="1" applyProtection="1">
      <protection hidden="1"/>
    </xf>
    <xf numFmtId="0" fontId="0" fillId="3" borderId="1" xfId="0" applyFill="1" applyBorder="1" applyAlignment="1" applyProtection="1">
      <alignment horizontal="center" vertical="center"/>
      <protection hidden="1"/>
    </xf>
    <xf numFmtId="9" fontId="0" fillId="3" borderId="1" xfId="0" applyNumberFormat="1" applyFill="1" applyBorder="1" applyAlignment="1" applyProtection="1">
      <alignment horizontal="center" vertical="center"/>
      <protection hidden="1"/>
    </xf>
    <xf numFmtId="10" fontId="0" fillId="3" borderId="1" xfId="0" applyNumberForma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" fillId="2" borderId="1" xfId="0" applyFont="1" applyFill="1" applyBorder="1" applyProtection="1">
      <protection hidden="1"/>
    </xf>
    <xf numFmtId="0" fontId="1" fillId="0" borderId="1" xfId="0" applyFont="1" applyBorder="1" applyProtection="1"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10" fontId="1" fillId="0" borderId="1" xfId="0" applyNumberFormat="1" applyFont="1" applyBorder="1" applyAlignment="1" applyProtection="1">
      <alignment horizontal="center" vertical="center"/>
      <protection hidden="1"/>
    </xf>
    <xf numFmtId="0" fontId="1" fillId="3" borderId="1" xfId="0" applyFont="1" applyFill="1" applyBorder="1" applyProtection="1"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10" fontId="1" fillId="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11" fillId="0" borderId="0" xfId="0" applyFont="1" applyProtection="1">
      <protection hidden="1"/>
    </xf>
    <xf numFmtId="0" fontId="10" fillId="0" borderId="0" xfId="0" applyFont="1" applyAlignment="1" applyProtection="1">
      <alignment horizontal="left" vertical="center"/>
      <protection hidden="1"/>
    </xf>
    <xf numFmtId="0" fontId="25" fillId="0" borderId="0" xfId="1" applyFont="1" applyProtection="1">
      <protection hidden="1"/>
    </xf>
    <xf numFmtId="0" fontId="20" fillId="0" borderId="1" xfId="0" applyFont="1" applyBorder="1" applyAlignment="1" applyProtection="1">
      <alignment horizontal="left" vertical="center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0" fontId="22" fillId="0" borderId="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5" fillId="0" borderId="10" xfId="0" applyFont="1" applyBorder="1" applyAlignment="1" applyProtection="1">
      <alignment horizontal="center" vertical="center"/>
      <protection hidden="1"/>
    </xf>
    <xf numFmtId="0" fontId="11" fillId="0" borderId="10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left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hidden="1"/>
    </xf>
    <xf numFmtId="9" fontId="19" fillId="0" borderId="1" xfId="0" applyNumberFormat="1" applyFont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left" vertical="center"/>
      <protection locked="0"/>
    </xf>
    <xf numFmtId="0" fontId="19" fillId="2" borderId="1" xfId="0" applyFont="1" applyFill="1" applyBorder="1" applyAlignment="1" applyProtection="1">
      <alignment horizontal="center" vertical="center"/>
      <protection hidden="1"/>
    </xf>
    <xf numFmtId="0" fontId="19" fillId="0" borderId="0" xfId="0" quotePrefix="1" applyFont="1" applyAlignment="1" applyProtection="1">
      <alignment horizontal="right" vertical="center"/>
      <protection hidden="1"/>
    </xf>
    <xf numFmtId="0" fontId="26" fillId="0" borderId="0" xfId="0" applyFont="1" applyAlignment="1" applyProtection="1">
      <alignment horizontal="left" vertical="center"/>
      <protection hidden="1"/>
    </xf>
    <xf numFmtId="0" fontId="2" fillId="2" borderId="1" xfId="0" quotePrefix="1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center"/>
      <protection hidden="1"/>
    </xf>
    <xf numFmtId="0" fontId="7" fillId="0" borderId="2" xfId="0" applyFont="1" applyBorder="1" applyAlignment="1" applyProtection="1">
      <alignment horizontal="right" vertical="center" wrapText="1"/>
      <protection hidden="1"/>
    </xf>
    <xf numFmtId="0" fontId="7" fillId="0" borderId="0" xfId="0" applyFont="1" applyAlignment="1" applyProtection="1">
      <alignment horizontal="right" vertical="center" wrapText="1"/>
      <protection hidden="1"/>
    </xf>
    <xf numFmtId="0" fontId="20" fillId="0" borderId="7" xfId="0" applyFont="1" applyBorder="1" applyAlignment="1" applyProtection="1">
      <alignment horizontal="center" vertical="center"/>
      <protection hidden="1"/>
    </xf>
    <xf numFmtId="0" fontId="20" fillId="0" borderId="8" xfId="0" applyFont="1" applyBorder="1" applyAlignment="1" applyProtection="1">
      <alignment horizontal="center" vertical="center"/>
      <protection hidden="1"/>
    </xf>
    <xf numFmtId="0" fontId="20" fillId="0" borderId="9" xfId="0" applyFont="1" applyBorder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7" xfId="0" quotePrefix="1" applyFont="1" applyBorder="1" applyAlignment="1" applyProtection="1">
      <alignment horizontal="center" vertical="center" wrapText="1"/>
      <protection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10" fillId="0" borderId="9" xfId="0" applyFont="1" applyBorder="1" applyAlignment="1" applyProtection="1">
      <alignment horizontal="center" vertical="center" wrapText="1"/>
      <protection hidden="1"/>
    </xf>
    <xf numFmtId="0" fontId="19" fillId="0" borderId="7" xfId="0" applyFont="1" applyBorder="1" applyAlignment="1" applyProtection="1">
      <alignment horizontal="center" vertical="center"/>
      <protection hidden="1"/>
    </xf>
    <xf numFmtId="0" fontId="19" fillId="0" borderId="8" xfId="0" applyFont="1" applyBorder="1" applyAlignment="1" applyProtection="1">
      <alignment horizontal="center" vertical="center"/>
      <protection hidden="1"/>
    </xf>
    <xf numFmtId="0" fontId="19" fillId="0" borderId="9" xfId="0" applyFont="1" applyBorder="1" applyAlignment="1" applyProtection="1">
      <alignment horizontal="center" vertical="center"/>
      <protection hidden="1"/>
    </xf>
    <xf numFmtId="0" fontId="19" fillId="0" borderId="1" xfId="0" quotePrefix="1" applyFont="1" applyBorder="1" applyAlignment="1" applyProtection="1">
      <alignment horizontal="left" vertical="center"/>
      <protection hidden="1"/>
    </xf>
    <xf numFmtId="0" fontId="19" fillId="0" borderId="1" xfId="0" applyFont="1" applyBorder="1" applyAlignment="1" applyProtection="1">
      <alignment horizontal="left" vertical="center"/>
      <protection hidden="1"/>
    </xf>
    <xf numFmtId="0" fontId="4" fillId="0" borderId="6" xfId="0" applyFont="1" applyBorder="1" applyAlignment="1" applyProtection="1">
      <alignment horizontal="right"/>
      <protection hidden="1"/>
    </xf>
    <xf numFmtId="0" fontId="4" fillId="0" borderId="6" xfId="0" applyFont="1" applyBorder="1" applyAlignment="1" applyProtection="1">
      <alignment horizontal="left" wrapText="1"/>
      <protection hidden="1"/>
    </xf>
    <xf numFmtId="0" fontId="4" fillId="0" borderId="6" xfId="0" applyFont="1" applyBorder="1" applyAlignment="1" applyProtection="1">
      <alignment horizontal="left"/>
      <protection hidden="1"/>
    </xf>
  </cellXfs>
  <cellStyles count="2">
    <cellStyle name="Hyperlink" xfId="1" builtinId="8"/>
    <cellStyle name="Normal" xfId="0" builtinId="0"/>
  </cellStyles>
  <dxfs count="37">
    <dxf>
      <fill>
        <patternFill>
          <bgColor theme="7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00B0F0"/>
      </font>
    </dxf>
    <dxf>
      <fill>
        <patternFill>
          <bgColor theme="0" tint="-4.9989318521683403E-2"/>
        </patternFill>
      </fill>
    </dxf>
    <dxf>
      <font>
        <b/>
        <i val="0"/>
        <color rgb="FF00B0F0"/>
      </font>
    </dxf>
    <dxf>
      <font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00B0F0"/>
      </font>
    </dxf>
    <dxf>
      <fill>
        <patternFill>
          <bgColor theme="7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00B0F0"/>
      </font>
    </dxf>
    <dxf>
      <fill>
        <patternFill>
          <bgColor theme="7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00B0F0"/>
      </font>
    </dxf>
    <dxf>
      <fill>
        <patternFill>
          <bgColor theme="7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00B0F0"/>
      </font>
    </dxf>
    <dxf>
      <fill>
        <patternFill>
          <bgColor theme="7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rgb="FF00B0F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300324</xdr:colOff>
      <xdr:row>3</xdr:row>
      <xdr:rowOff>106949</xdr:rowOff>
    </xdr:from>
    <xdr:to>
      <xdr:col>11</xdr:col>
      <xdr:colOff>300324</xdr:colOff>
      <xdr:row>3</xdr:row>
      <xdr:rowOff>233795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7B807BB-2D09-43FE-82DD-BC46F62C2F30}"/>
            </a:ext>
          </a:extLst>
        </xdr:cNvPr>
        <xdr:cNvCxnSpPr/>
      </xdr:nvCxnSpPr>
      <xdr:spPr>
        <a:xfrm>
          <a:off x="10120599" y="859424"/>
          <a:ext cx="0" cy="1268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283872</xdr:colOff>
      <xdr:row>3</xdr:row>
      <xdr:rowOff>107815</xdr:rowOff>
    </xdr:from>
    <xdr:to>
      <xdr:col>12</xdr:col>
      <xdr:colOff>283872</xdr:colOff>
      <xdr:row>3</xdr:row>
      <xdr:rowOff>234661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4613CAC-62F1-4D0E-B9DD-29EC917572F3}"/>
            </a:ext>
          </a:extLst>
        </xdr:cNvPr>
        <xdr:cNvCxnSpPr/>
      </xdr:nvCxnSpPr>
      <xdr:spPr>
        <a:xfrm>
          <a:off x="10685172" y="860290"/>
          <a:ext cx="0" cy="1268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233649</xdr:colOff>
      <xdr:row>2</xdr:row>
      <xdr:rowOff>106949</xdr:rowOff>
    </xdr:from>
    <xdr:to>
      <xdr:col>11</xdr:col>
      <xdr:colOff>233649</xdr:colOff>
      <xdr:row>2</xdr:row>
      <xdr:rowOff>233795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6505194-115D-4342-B7B4-69AB22F55150}"/>
            </a:ext>
          </a:extLst>
        </xdr:cNvPr>
        <xdr:cNvCxnSpPr/>
      </xdr:nvCxnSpPr>
      <xdr:spPr>
        <a:xfrm>
          <a:off x="10577799" y="611774"/>
          <a:ext cx="0" cy="1268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217197</xdr:colOff>
      <xdr:row>2</xdr:row>
      <xdr:rowOff>107815</xdr:rowOff>
    </xdr:from>
    <xdr:to>
      <xdr:col>12</xdr:col>
      <xdr:colOff>217197</xdr:colOff>
      <xdr:row>2</xdr:row>
      <xdr:rowOff>234661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EA4A0E0-EBA3-496D-ACC6-DB5273115E3D}"/>
            </a:ext>
          </a:extLst>
        </xdr:cNvPr>
        <xdr:cNvCxnSpPr/>
      </xdr:nvCxnSpPr>
      <xdr:spPr>
        <a:xfrm>
          <a:off x="11009022" y="612640"/>
          <a:ext cx="0" cy="1268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233649</xdr:colOff>
      <xdr:row>2</xdr:row>
      <xdr:rowOff>106949</xdr:rowOff>
    </xdr:from>
    <xdr:to>
      <xdr:col>6</xdr:col>
      <xdr:colOff>233649</xdr:colOff>
      <xdr:row>2</xdr:row>
      <xdr:rowOff>233795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C3DDD7A-84B0-4B77-A721-88B59963CC55}"/>
            </a:ext>
          </a:extLst>
        </xdr:cNvPr>
        <xdr:cNvCxnSpPr/>
      </xdr:nvCxnSpPr>
      <xdr:spPr>
        <a:xfrm>
          <a:off x="4605624" y="611774"/>
          <a:ext cx="0" cy="1268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217197</xdr:colOff>
      <xdr:row>2</xdr:row>
      <xdr:rowOff>107815</xdr:rowOff>
    </xdr:from>
    <xdr:to>
      <xdr:col>7</xdr:col>
      <xdr:colOff>217197</xdr:colOff>
      <xdr:row>2</xdr:row>
      <xdr:rowOff>234661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337449B-B130-4A0E-BF50-73E1D2315F2B}"/>
            </a:ext>
          </a:extLst>
        </xdr:cNvPr>
        <xdr:cNvCxnSpPr/>
      </xdr:nvCxnSpPr>
      <xdr:spPr>
        <a:xfrm>
          <a:off x="5036847" y="612640"/>
          <a:ext cx="0" cy="1268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366999</xdr:colOff>
      <xdr:row>2</xdr:row>
      <xdr:rowOff>106949</xdr:rowOff>
    </xdr:from>
    <xdr:to>
      <xdr:col>6</xdr:col>
      <xdr:colOff>366999</xdr:colOff>
      <xdr:row>2</xdr:row>
      <xdr:rowOff>233795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B84D51F-E8C5-4172-B68F-FEFBD4FBF396}"/>
            </a:ext>
          </a:extLst>
        </xdr:cNvPr>
        <xdr:cNvCxnSpPr/>
      </xdr:nvCxnSpPr>
      <xdr:spPr>
        <a:xfrm>
          <a:off x="7148799" y="611774"/>
          <a:ext cx="0" cy="1268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acebook.com/k3iozRO" TargetMode="External"/><Relationship Id="rId1" Type="http://schemas.openxmlformats.org/officeDocument/2006/relationships/hyperlink" Target="https://www.facebook.com/groups/13412881061416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2F47-A808-4CF7-9327-2F3C9A9C5A8F}">
  <dimension ref="A1:P15"/>
  <sheetViews>
    <sheetView view="pageBreakPreview" zoomScale="115" zoomScaleNormal="100" zoomScaleSheetLayoutView="115" workbookViewId="0">
      <selection activeCell="G18" sqref="G18"/>
    </sheetView>
  </sheetViews>
  <sheetFormatPr defaultRowHeight="15" x14ac:dyDescent="0.25"/>
  <cols>
    <col min="1" max="1" width="20.7109375" bestFit="1" customWidth="1"/>
    <col min="2" max="4" width="8.7109375" customWidth="1"/>
    <col min="5" max="5" width="0.85546875" customWidth="1"/>
    <col min="6" max="8" width="8.7109375" customWidth="1"/>
    <col min="9" max="9" width="0.85546875" customWidth="1"/>
    <col min="10" max="12" width="8.7109375" customWidth="1"/>
    <col min="13" max="13" width="0.85546875" customWidth="1"/>
    <col min="14" max="16" width="8.7109375" customWidth="1"/>
  </cols>
  <sheetData>
    <row r="1" spans="1:16" ht="30" customHeight="1" x14ac:dyDescent="0.25">
      <c r="A1" s="86" t="s">
        <v>0</v>
      </c>
      <c r="B1" s="87" t="s">
        <v>1</v>
      </c>
      <c r="C1" s="87"/>
      <c r="D1" s="87"/>
      <c r="E1" s="50"/>
      <c r="F1" s="88" t="s">
        <v>2</v>
      </c>
      <c r="G1" s="88"/>
      <c r="H1" s="88"/>
      <c r="I1" s="50"/>
      <c r="J1" s="88" t="s">
        <v>3</v>
      </c>
      <c r="K1" s="88"/>
      <c r="L1" s="88"/>
      <c r="M1" s="50"/>
      <c r="N1" s="88" t="s">
        <v>4</v>
      </c>
      <c r="O1" s="88"/>
      <c r="P1" s="88"/>
    </row>
    <row r="2" spans="1:16" ht="15" customHeight="1" x14ac:dyDescent="0.25">
      <c r="A2" s="86"/>
      <c r="B2" s="49" t="s">
        <v>5</v>
      </c>
      <c r="C2" s="49" t="s">
        <v>6</v>
      </c>
      <c r="D2" s="49" t="s">
        <v>7</v>
      </c>
      <c r="E2" s="50"/>
      <c r="F2" s="51" t="s">
        <v>5</v>
      </c>
      <c r="G2" s="51" t="s">
        <v>6</v>
      </c>
      <c r="H2" s="51" t="s">
        <v>7</v>
      </c>
      <c r="I2" s="50"/>
      <c r="J2" s="49" t="s">
        <v>5</v>
      </c>
      <c r="K2" s="49" t="s">
        <v>6</v>
      </c>
      <c r="L2" s="49" t="s">
        <v>7</v>
      </c>
      <c r="M2" s="50"/>
      <c r="N2" s="49" t="s">
        <v>5</v>
      </c>
      <c r="O2" s="49" t="s">
        <v>6</v>
      </c>
      <c r="P2" s="49" t="s">
        <v>7</v>
      </c>
    </row>
    <row r="3" spans="1:16" x14ac:dyDescent="0.25">
      <c r="A3" s="52" t="s">
        <v>8</v>
      </c>
      <c r="B3" s="53">
        <f>'ATK Food'!N51</f>
        <v>125.5</v>
      </c>
      <c r="C3" s="53">
        <f>'ATK Food'!O51</f>
        <v>0</v>
      </c>
      <c r="D3" s="54">
        <f>C3/B3</f>
        <v>0</v>
      </c>
      <c r="E3" s="6"/>
      <c r="F3" s="53">
        <f>'ATK Headgear'!N168</f>
        <v>640.5</v>
      </c>
      <c r="G3" s="53">
        <f>'ATK Headgear'!O168</f>
        <v>0</v>
      </c>
      <c r="H3" s="54">
        <f>G3/F3</f>
        <v>0</v>
      </c>
      <c r="I3" s="6"/>
      <c r="J3" s="53">
        <f>'ATK Card'!I78</f>
        <v>431</v>
      </c>
      <c r="K3" s="53">
        <f>'ATK Card'!J78</f>
        <v>0</v>
      </c>
      <c r="L3" s="54">
        <f t="shared" ref="L3:L5" si="0">K3/J3</f>
        <v>0</v>
      </c>
      <c r="M3" s="6"/>
      <c r="N3" s="53">
        <f>'ATK Achievement'!G26</f>
        <v>34</v>
      </c>
      <c r="O3" s="53">
        <f>'ATK Achievement'!H26</f>
        <v>0</v>
      </c>
      <c r="P3" s="54">
        <f t="shared" ref="P3" si="1">O3/N3</f>
        <v>0</v>
      </c>
    </row>
    <row r="4" spans="1:16" x14ac:dyDescent="0.25">
      <c r="A4" s="55" t="s">
        <v>9</v>
      </c>
      <c r="B4" s="56" t="s">
        <v>10</v>
      </c>
      <c r="C4" s="56" t="s">
        <v>10</v>
      </c>
      <c r="D4" s="56" t="s">
        <v>10</v>
      </c>
      <c r="E4" s="6"/>
      <c r="F4" s="57">
        <f>'ATK Headgear'!N169</f>
        <v>0.17</v>
      </c>
      <c r="G4" s="57">
        <f>'ATK Headgear'!O169</f>
        <v>0</v>
      </c>
      <c r="H4" s="58">
        <f>G4/F4</f>
        <v>0</v>
      </c>
      <c r="I4" s="6"/>
      <c r="J4" s="57">
        <f>'ATK Card'!I79</f>
        <v>0.04</v>
      </c>
      <c r="K4" s="57">
        <f>'ATK Card'!J79</f>
        <v>0</v>
      </c>
      <c r="L4" s="58">
        <f t="shared" si="0"/>
        <v>0</v>
      </c>
      <c r="M4" s="6"/>
      <c r="N4" s="56" t="s">
        <v>10</v>
      </c>
      <c r="O4" s="56" t="s">
        <v>10</v>
      </c>
      <c r="P4" s="56" t="s">
        <v>10</v>
      </c>
    </row>
    <row r="5" spans="1:16" x14ac:dyDescent="0.25">
      <c r="A5" s="52" t="s">
        <v>11</v>
      </c>
      <c r="B5" s="53" t="s">
        <v>10</v>
      </c>
      <c r="C5" s="53" t="s">
        <v>10</v>
      </c>
      <c r="D5" s="53" t="s">
        <v>10</v>
      </c>
      <c r="E5" s="6"/>
      <c r="F5" s="53">
        <f>'ATK Headgear'!N170</f>
        <v>100</v>
      </c>
      <c r="G5" s="53">
        <f>'ATK Headgear'!O170</f>
        <v>0</v>
      </c>
      <c r="H5" s="54">
        <f>G5/F5</f>
        <v>0</v>
      </c>
      <c r="I5" s="6"/>
      <c r="J5" s="53">
        <f>'ATK Card'!I80</f>
        <v>6</v>
      </c>
      <c r="K5" s="53">
        <f>'ATK Card'!J80</f>
        <v>0</v>
      </c>
      <c r="L5" s="54">
        <f t="shared" si="0"/>
        <v>0</v>
      </c>
      <c r="M5" s="6"/>
      <c r="N5" s="53" t="s">
        <v>10</v>
      </c>
      <c r="O5" s="53" t="s">
        <v>10</v>
      </c>
      <c r="P5" s="53" t="s">
        <v>10</v>
      </c>
    </row>
    <row r="6" spans="1:16" ht="5.0999999999999996" customHeight="1" x14ac:dyDescent="0.25">
      <c r="A6" s="59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60" t="s">
        <v>12</v>
      </c>
      <c r="B7" s="51" t="s">
        <v>5</v>
      </c>
      <c r="C7" s="51" t="s">
        <v>6</v>
      </c>
      <c r="D7" s="51" t="s">
        <v>7</v>
      </c>
      <c r="E7" s="6"/>
      <c r="F7" s="68" t="s">
        <v>713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61" t="s">
        <v>8</v>
      </c>
      <c r="B8" s="62">
        <f>B3+F3+J3+N3</f>
        <v>1231</v>
      </c>
      <c r="C8" s="62">
        <f>C3+G3+K3+O3</f>
        <v>0</v>
      </c>
      <c r="D8" s="63">
        <f>C8/B8</f>
        <v>0</v>
      </c>
      <c r="E8" s="6"/>
      <c r="F8" s="69" t="s">
        <v>707</v>
      </c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25">
      <c r="A9" s="64" t="s">
        <v>9</v>
      </c>
      <c r="B9" s="65">
        <f>(F4+J4)*(100)</f>
        <v>21.000000000000004</v>
      </c>
      <c r="C9" s="65">
        <f>(G4+K4)*(100)</f>
        <v>0</v>
      </c>
      <c r="D9" s="66">
        <f>C9/B9</f>
        <v>0</v>
      </c>
      <c r="E9" s="6"/>
      <c r="F9" s="70" t="s">
        <v>708</v>
      </c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61" t="s">
        <v>11</v>
      </c>
      <c r="B10" s="62">
        <f>F5+J5</f>
        <v>106</v>
      </c>
      <c r="C10" s="62">
        <f>G5+K5</f>
        <v>0</v>
      </c>
      <c r="D10" s="63">
        <f>C10/B10</f>
        <v>0</v>
      </c>
      <c r="E10" s="6"/>
      <c r="F10" s="68" t="s">
        <v>746</v>
      </c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59"/>
      <c r="B11" s="6"/>
      <c r="C11" s="6"/>
      <c r="D11" s="6"/>
      <c r="E11" s="6"/>
      <c r="F11" s="70" t="s">
        <v>747</v>
      </c>
      <c r="G11" s="6"/>
      <c r="H11" s="6"/>
      <c r="I11" s="6"/>
      <c r="J11" s="6"/>
      <c r="K11" s="85" t="s">
        <v>748</v>
      </c>
      <c r="L11" s="6"/>
      <c r="M11" s="6"/>
      <c r="N11" s="6"/>
      <c r="O11" s="6"/>
      <c r="P11" s="6"/>
    </row>
    <row r="12" spans="1:16" x14ac:dyDescent="0.25">
      <c r="A12" s="59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</row>
    <row r="14" spans="1:16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</row>
    <row r="15" spans="1:16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</row>
  </sheetData>
  <sheetProtection algorithmName="SHA-512" hashValue="VDhUtDkVgUyiaixp1obkMJP7eGkApSrm/yc8zYFmALjYvYypdZwewwurwVCetPNFkJeaY1huGmxjMVlgceFj2g==" saltValue="q95TNE1bP+R4QZ4TqkAdIw==" spinCount="100000" sheet="1" objects="1" scenarios="1"/>
  <mergeCells count="5">
    <mergeCell ref="A1:A2"/>
    <mergeCell ref="B1:D1"/>
    <mergeCell ref="F1:H1"/>
    <mergeCell ref="J1:L1"/>
    <mergeCell ref="N1:P1"/>
  </mergeCells>
  <hyperlinks>
    <hyperlink ref="F9" r:id="rId1" xr:uid="{D65E2763-F0BF-4F63-8678-D541D0736095}"/>
    <hyperlink ref="F11" r:id="rId2" xr:uid="{1290D1CC-7981-4395-9C37-7DD7732869C8}"/>
  </hyperlinks>
  <pageMargins left="0.7" right="0.7" top="0.75" bottom="0.75" header="0.3" footer="0.3"/>
  <pageSetup paperSize="9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A6B6-DF4B-495A-AC80-89ED2E405420}">
  <sheetPr>
    <pageSetUpPr fitToPage="1"/>
  </sheetPr>
  <dimension ref="A2:Z51"/>
  <sheetViews>
    <sheetView view="pageBreakPreview" zoomScaleNormal="70" zoomScaleSheetLayoutView="100" workbookViewId="0">
      <pane ySplit="5" topLeftCell="A18" activePane="bottomLeft" state="frozen"/>
      <selection activeCell="D13" sqref="D13"/>
      <selection pane="bottomLeft" activeCell="L6" sqref="L6"/>
    </sheetView>
  </sheetViews>
  <sheetFormatPr defaultRowHeight="15" outlineLevelCol="1" x14ac:dyDescent="0.25"/>
  <cols>
    <col min="1" max="1" width="5.28515625" style="6" customWidth="1"/>
    <col min="2" max="2" width="25.7109375" style="67" customWidth="1"/>
    <col min="3" max="3" width="9.7109375" style="6" customWidth="1"/>
    <col min="4" max="8" width="17.7109375" style="6" customWidth="1" outlineLevel="1"/>
    <col min="9" max="10" width="8.7109375" style="6" customWidth="1"/>
    <col min="11" max="11" width="0.5703125" style="6" customWidth="1"/>
    <col min="12" max="13" width="8.7109375" style="6" customWidth="1"/>
    <col min="14" max="15" width="11.28515625" style="6" customWidth="1"/>
    <col min="16" max="16384" width="9.140625" style="59"/>
  </cols>
  <sheetData>
    <row r="2" spans="1:26" ht="24.95" customHeight="1" x14ac:dyDescent="0.25">
      <c r="A2" s="89" t="s">
        <v>13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26" ht="20.100000000000001" customHeight="1" x14ac:dyDescent="0.25">
      <c r="A3" s="1"/>
      <c r="B3" s="1"/>
      <c r="C3" s="1"/>
      <c r="D3" s="2" t="s">
        <v>14</v>
      </c>
      <c r="E3" s="3" t="s">
        <v>15</v>
      </c>
      <c r="F3" s="4" t="s">
        <v>16</v>
      </c>
      <c r="G3" s="5" t="s">
        <v>17</v>
      </c>
      <c r="H3" s="93" t="s">
        <v>749</v>
      </c>
      <c r="I3" s="94"/>
      <c r="J3" s="94"/>
      <c r="L3" s="92" t="s">
        <v>712</v>
      </c>
      <c r="M3" s="92"/>
      <c r="N3" s="7"/>
      <c r="O3" s="7"/>
      <c r="Z3" s="59" t="s">
        <v>10</v>
      </c>
    </row>
    <row r="4" spans="1:26" ht="20.100000000000001" customHeight="1" x14ac:dyDescent="0.25">
      <c r="A4" s="1"/>
      <c r="B4" s="1"/>
      <c r="C4" s="1"/>
      <c r="D4" s="2" t="s">
        <v>18</v>
      </c>
      <c r="E4" s="3" t="s">
        <v>19</v>
      </c>
      <c r="F4" s="4" t="s">
        <v>20</v>
      </c>
      <c r="G4" s="5" t="s">
        <v>21</v>
      </c>
      <c r="H4" s="8" t="s">
        <v>22</v>
      </c>
      <c r="I4" s="1"/>
      <c r="J4" s="1"/>
      <c r="L4" s="90" t="s">
        <v>23</v>
      </c>
      <c r="M4" s="90"/>
      <c r="N4" s="10"/>
      <c r="O4" s="10" t="s">
        <v>24</v>
      </c>
      <c r="Z4" s="59">
        <v>0</v>
      </c>
    </row>
    <row r="5" spans="1:26" ht="29.25" customHeight="1" x14ac:dyDescent="0.25">
      <c r="A5" s="11" t="s">
        <v>25</v>
      </c>
      <c r="B5" s="11" t="s">
        <v>26</v>
      </c>
      <c r="C5" s="11" t="s">
        <v>27</v>
      </c>
      <c r="D5" s="11" t="s">
        <v>28</v>
      </c>
      <c r="E5" s="11" t="s">
        <v>29</v>
      </c>
      <c r="F5" s="11" t="s">
        <v>30</v>
      </c>
      <c r="G5" s="11" t="s">
        <v>31</v>
      </c>
      <c r="H5" s="11" t="s">
        <v>32</v>
      </c>
      <c r="I5" s="11" t="s">
        <v>33</v>
      </c>
      <c r="J5" s="11" t="s">
        <v>34</v>
      </c>
      <c r="K5" s="12"/>
      <c r="L5" s="13" t="s">
        <v>35</v>
      </c>
      <c r="M5" s="13" t="s">
        <v>36</v>
      </c>
      <c r="N5" s="13" t="s">
        <v>37</v>
      </c>
      <c r="O5" s="13" t="s">
        <v>38</v>
      </c>
      <c r="Z5" s="59">
        <v>10</v>
      </c>
    </row>
    <row r="6" spans="1:26" ht="14.1" customHeight="1" x14ac:dyDescent="0.25">
      <c r="A6" s="14">
        <v>1</v>
      </c>
      <c r="B6" s="15" t="s">
        <v>39</v>
      </c>
      <c r="C6" s="14" t="s">
        <v>40</v>
      </c>
      <c r="D6" s="16" t="s">
        <v>41</v>
      </c>
      <c r="E6" s="16" t="s">
        <v>42</v>
      </c>
      <c r="F6" s="16" t="s">
        <v>43</v>
      </c>
      <c r="G6" s="17" t="s">
        <v>44</v>
      </c>
      <c r="H6" s="17" t="s">
        <v>45</v>
      </c>
      <c r="I6" s="14">
        <v>4.5</v>
      </c>
      <c r="J6" s="14" t="s">
        <v>10</v>
      </c>
      <c r="K6" s="18"/>
      <c r="L6" s="19">
        <v>0</v>
      </c>
      <c r="M6" s="14" t="s">
        <v>10</v>
      </c>
      <c r="N6" s="14">
        <f>SUM(I6:J6)</f>
        <v>4.5</v>
      </c>
      <c r="O6" s="14">
        <f>IF(L6=10,I6,0)+IF(M6=10,J6,0)</f>
        <v>0</v>
      </c>
      <c r="R6" s="6"/>
    </row>
    <row r="7" spans="1:26" ht="14.1" customHeight="1" x14ac:dyDescent="0.25">
      <c r="A7" s="14">
        <v>2</v>
      </c>
      <c r="B7" s="20" t="s">
        <v>46</v>
      </c>
      <c r="C7" s="14" t="s">
        <v>40</v>
      </c>
      <c r="D7" s="16" t="s">
        <v>47</v>
      </c>
      <c r="E7" s="16" t="s">
        <v>48</v>
      </c>
      <c r="F7" s="16" t="s">
        <v>49</v>
      </c>
      <c r="G7" s="16" t="s">
        <v>50</v>
      </c>
      <c r="H7" s="17" t="s">
        <v>45</v>
      </c>
      <c r="I7" s="14" t="s">
        <v>10</v>
      </c>
      <c r="J7" s="14">
        <v>3</v>
      </c>
      <c r="K7" s="18"/>
      <c r="L7" s="14" t="s">
        <v>10</v>
      </c>
      <c r="M7" s="19">
        <v>0</v>
      </c>
      <c r="N7" s="14">
        <f t="shared" ref="N7:N45" si="0">SUM(I7:J7)</f>
        <v>3</v>
      </c>
      <c r="O7" s="14">
        <f t="shared" ref="O7:O45" si="1">IF(L7=10,I7,0)+IF(M7=10,J7,0)</f>
        <v>0</v>
      </c>
    </row>
    <row r="8" spans="1:26" ht="14.1" customHeight="1" x14ac:dyDescent="0.25">
      <c r="A8" s="14">
        <v>3</v>
      </c>
      <c r="B8" s="21" t="s">
        <v>51</v>
      </c>
      <c r="C8" s="14" t="s">
        <v>40</v>
      </c>
      <c r="D8" s="16" t="s">
        <v>47</v>
      </c>
      <c r="E8" s="16" t="s">
        <v>48</v>
      </c>
      <c r="F8" s="16" t="s">
        <v>49</v>
      </c>
      <c r="G8" s="16" t="s">
        <v>50</v>
      </c>
      <c r="H8" s="17" t="s">
        <v>44</v>
      </c>
      <c r="I8" s="14">
        <v>4.5</v>
      </c>
      <c r="J8" s="14" t="s">
        <v>10</v>
      </c>
      <c r="K8" s="18"/>
      <c r="L8" s="19">
        <v>0</v>
      </c>
      <c r="M8" s="14" t="s">
        <v>10</v>
      </c>
      <c r="N8" s="14">
        <f t="shared" si="0"/>
        <v>4.5</v>
      </c>
      <c r="O8" s="14">
        <f t="shared" si="1"/>
        <v>0</v>
      </c>
    </row>
    <row r="9" spans="1:26" ht="14.1" customHeight="1" x14ac:dyDescent="0.25">
      <c r="A9" s="14">
        <v>4</v>
      </c>
      <c r="B9" s="22" t="s">
        <v>52</v>
      </c>
      <c r="C9" s="14" t="s">
        <v>40</v>
      </c>
      <c r="D9" s="16" t="s">
        <v>47</v>
      </c>
      <c r="E9" s="16" t="s">
        <v>48</v>
      </c>
      <c r="F9" s="16" t="s">
        <v>49</v>
      </c>
      <c r="G9" s="16" t="s">
        <v>50</v>
      </c>
      <c r="H9" s="17" t="s">
        <v>44</v>
      </c>
      <c r="I9" s="14">
        <v>4.5</v>
      </c>
      <c r="J9" s="14">
        <v>3</v>
      </c>
      <c r="K9" s="18"/>
      <c r="L9" s="19">
        <v>0</v>
      </c>
      <c r="M9" s="19">
        <v>0</v>
      </c>
      <c r="N9" s="14">
        <f t="shared" si="0"/>
        <v>7.5</v>
      </c>
      <c r="O9" s="14">
        <f t="shared" si="1"/>
        <v>0</v>
      </c>
    </row>
    <row r="10" spans="1:26" ht="14.1" customHeight="1" x14ac:dyDescent="0.25">
      <c r="A10" s="14">
        <v>5</v>
      </c>
      <c r="B10" s="15" t="s">
        <v>53</v>
      </c>
      <c r="C10" s="14" t="s">
        <v>54</v>
      </c>
      <c r="D10" s="16" t="s">
        <v>42</v>
      </c>
      <c r="E10" s="16" t="s">
        <v>43</v>
      </c>
      <c r="F10" s="23" t="s">
        <v>55</v>
      </c>
      <c r="G10" s="17" t="s">
        <v>56</v>
      </c>
      <c r="H10" s="17" t="s">
        <v>57</v>
      </c>
      <c r="I10" s="14">
        <v>4.5</v>
      </c>
      <c r="J10" s="14" t="s">
        <v>10</v>
      </c>
      <c r="K10" s="18"/>
      <c r="L10" s="19">
        <v>0</v>
      </c>
      <c r="M10" s="14" t="s">
        <v>10</v>
      </c>
      <c r="N10" s="14">
        <f t="shared" si="0"/>
        <v>4.5</v>
      </c>
      <c r="O10" s="14">
        <f t="shared" si="1"/>
        <v>0</v>
      </c>
    </row>
    <row r="11" spans="1:26" ht="14.1" customHeight="1" x14ac:dyDescent="0.25">
      <c r="A11" s="14">
        <v>6</v>
      </c>
      <c r="B11" s="20" t="s">
        <v>58</v>
      </c>
      <c r="C11" s="14" t="s">
        <v>54</v>
      </c>
      <c r="D11" s="16" t="s">
        <v>47</v>
      </c>
      <c r="E11" s="16" t="s">
        <v>48</v>
      </c>
      <c r="F11" s="23" t="s">
        <v>59</v>
      </c>
      <c r="G11" s="17" t="s">
        <v>56</v>
      </c>
      <c r="H11" s="17" t="s">
        <v>60</v>
      </c>
      <c r="I11" s="14" t="s">
        <v>10</v>
      </c>
      <c r="J11" s="14">
        <v>3</v>
      </c>
      <c r="K11" s="18"/>
      <c r="L11" s="14" t="s">
        <v>10</v>
      </c>
      <c r="M11" s="19">
        <v>0</v>
      </c>
      <c r="N11" s="14">
        <f t="shared" si="0"/>
        <v>3</v>
      </c>
      <c r="O11" s="14">
        <f t="shared" si="1"/>
        <v>0</v>
      </c>
    </row>
    <row r="12" spans="1:26" ht="14.1" customHeight="1" x14ac:dyDescent="0.25">
      <c r="A12" s="14">
        <v>7</v>
      </c>
      <c r="B12" s="21" t="s">
        <v>61</v>
      </c>
      <c r="C12" s="14" t="s">
        <v>54</v>
      </c>
      <c r="D12" s="16" t="s">
        <v>48</v>
      </c>
      <c r="E12" s="16" t="s">
        <v>49</v>
      </c>
      <c r="F12" s="23" t="s">
        <v>62</v>
      </c>
      <c r="G12" s="17" t="s">
        <v>60</v>
      </c>
      <c r="H12" s="17" t="s">
        <v>63</v>
      </c>
      <c r="I12" s="14">
        <v>4.5</v>
      </c>
      <c r="J12" s="14" t="s">
        <v>10</v>
      </c>
      <c r="K12" s="18"/>
      <c r="L12" s="19">
        <v>0</v>
      </c>
      <c r="M12" s="14" t="s">
        <v>10</v>
      </c>
      <c r="N12" s="14">
        <f t="shared" si="0"/>
        <v>4.5</v>
      </c>
      <c r="O12" s="14">
        <f t="shared" si="1"/>
        <v>0</v>
      </c>
    </row>
    <row r="13" spans="1:26" ht="14.1" customHeight="1" x14ac:dyDescent="0.25">
      <c r="A13" s="14">
        <v>8</v>
      </c>
      <c r="B13" s="22" t="s">
        <v>64</v>
      </c>
      <c r="C13" s="14" t="s">
        <v>54</v>
      </c>
      <c r="D13" s="16" t="s">
        <v>47</v>
      </c>
      <c r="E13" s="16" t="s">
        <v>50</v>
      </c>
      <c r="F13" s="23" t="s">
        <v>59</v>
      </c>
      <c r="G13" s="17" t="s">
        <v>56</v>
      </c>
      <c r="H13" s="17" t="s">
        <v>63</v>
      </c>
      <c r="I13" s="14">
        <v>4.5</v>
      </c>
      <c r="J13" s="14">
        <v>3</v>
      </c>
      <c r="K13" s="18"/>
      <c r="L13" s="19">
        <v>0</v>
      </c>
      <c r="M13" s="19">
        <v>0</v>
      </c>
      <c r="N13" s="14">
        <f t="shared" si="0"/>
        <v>7.5</v>
      </c>
      <c r="O13" s="14">
        <f t="shared" si="1"/>
        <v>0</v>
      </c>
    </row>
    <row r="14" spans="1:26" ht="14.1" customHeight="1" x14ac:dyDescent="0.25">
      <c r="A14" s="14">
        <v>9</v>
      </c>
      <c r="B14" s="15" t="s">
        <v>65</v>
      </c>
      <c r="C14" s="14" t="s">
        <v>66</v>
      </c>
      <c r="D14" s="16" t="s">
        <v>42</v>
      </c>
      <c r="E14" s="16" t="s">
        <v>67</v>
      </c>
      <c r="F14" s="17" t="s">
        <v>56</v>
      </c>
      <c r="G14" s="17" t="s">
        <v>57</v>
      </c>
      <c r="H14" s="14" t="s">
        <v>10</v>
      </c>
      <c r="I14" s="14" t="s">
        <v>10</v>
      </c>
      <c r="J14" s="14">
        <v>3</v>
      </c>
      <c r="K14" s="18"/>
      <c r="L14" s="14" t="s">
        <v>10</v>
      </c>
      <c r="M14" s="19">
        <v>0</v>
      </c>
      <c r="N14" s="14">
        <f t="shared" si="0"/>
        <v>3</v>
      </c>
      <c r="O14" s="14">
        <f t="shared" si="1"/>
        <v>0</v>
      </c>
    </row>
    <row r="15" spans="1:26" ht="14.1" customHeight="1" x14ac:dyDescent="0.25">
      <c r="A15" s="14">
        <v>10</v>
      </c>
      <c r="B15" s="20" t="s">
        <v>68</v>
      </c>
      <c r="C15" s="14" t="s">
        <v>66</v>
      </c>
      <c r="D15" s="16" t="s">
        <v>47</v>
      </c>
      <c r="E15" s="16" t="s">
        <v>48</v>
      </c>
      <c r="F15" s="17" t="s">
        <v>56</v>
      </c>
      <c r="G15" s="17" t="s">
        <v>63</v>
      </c>
      <c r="H15" s="14" t="s">
        <v>10</v>
      </c>
      <c r="I15" s="14">
        <v>4.5</v>
      </c>
      <c r="J15" s="14" t="s">
        <v>10</v>
      </c>
      <c r="K15" s="18"/>
      <c r="L15" s="19">
        <v>0</v>
      </c>
      <c r="M15" s="14" t="s">
        <v>10</v>
      </c>
      <c r="N15" s="14">
        <f t="shared" si="0"/>
        <v>4.5</v>
      </c>
      <c r="O15" s="14">
        <f t="shared" si="1"/>
        <v>0</v>
      </c>
    </row>
    <row r="16" spans="1:26" ht="14.1" customHeight="1" x14ac:dyDescent="0.25">
      <c r="A16" s="14">
        <v>11</v>
      </c>
      <c r="B16" s="21" t="s">
        <v>69</v>
      </c>
      <c r="C16" s="14" t="s">
        <v>66</v>
      </c>
      <c r="D16" s="16" t="s">
        <v>48</v>
      </c>
      <c r="E16" s="16" t="s">
        <v>50</v>
      </c>
      <c r="F16" s="17" t="s">
        <v>56</v>
      </c>
      <c r="G16" s="17" t="s">
        <v>63</v>
      </c>
      <c r="H16" s="14" t="s">
        <v>10</v>
      </c>
      <c r="I16" s="14">
        <v>4.5</v>
      </c>
      <c r="J16" s="14" t="s">
        <v>10</v>
      </c>
      <c r="K16" s="18"/>
      <c r="L16" s="19">
        <v>0</v>
      </c>
      <c r="M16" s="19">
        <v>0</v>
      </c>
      <c r="N16" s="14">
        <f t="shared" si="0"/>
        <v>4.5</v>
      </c>
      <c r="O16" s="14">
        <f t="shared" si="1"/>
        <v>0</v>
      </c>
    </row>
    <row r="17" spans="1:15" ht="14.1" customHeight="1" x14ac:dyDescent="0.25">
      <c r="A17" s="14">
        <v>12</v>
      </c>
      <c r="B17" s="22" t="s">
        <v>70</v>
      </c>
      <c r="C17" s="14" t="s">
        <v>66</v>
      </c>
      <c r="D17" s="16" t="s">
        <v>47</v>
      </c>
      <c r="E17" s="16" t="s">
        <v>49</v>
      </c>
      <c r="F17" s="17" t="s">
        <v>60</v>
      </c>
      <c r="G17" s="17" t="s">
        <v>63</v>
      </c>
      <c r="H17" s="14" t="s">
        <v>10</v>
      </c>
      <c r="I17" s="14">
        <v>4.5</v>
      </c>
      <c r="J17" s="14">
        <v>3</v>
      </c>
      <c r="K17" s="18"/>
      <c r="L17" s="19">
        <v>0</v>
      </c>
      <c r="M17" s="19">
        <v>0</v>
      </c>
      <c r="N17" s="14">
        <f t="shared" si="0"/>
        <v>7.5</v>
      </c>
      <c r="O17" s="14">
        <f t="shared" si="1"/>
        <v>0</v>
      </c>
    </row>
    <row r="18" spans="1:15" ht="14.1" customHeight="1" x14ac:dyDescent="0.25">
      <c r="A18" s="14">
        <v>13</v>
      </c>
      <c r="B18" s="15" t="s">
        <v>71</v>
      </c>
      <c r="C18" s="14" t="s">
        <v>72</v>
      </c>
      <c r="D18" s="16" t="s">
        <v>43</v>
      </c>
      <c r="E18" s="16" t="s">
        <v>67</v>
      </c>
      <c r="F18" s="17" t="s">
        <v>73</v>
      </c>
      <c r="G18" s="17" t="s">
        <v>74</v>
      </c>
      <c r="H18" s="14" t="s">
        <v>10</v>
      </c>
      <c r="I18" s="14" t="s">
        <v>10</v>
      </c>
      <c r="J18" s="14">
        <v>2</v>
      </c>
      <c r="K18" s="18"/>
      <c r="L18" s="14" t="s">
        <v>10</v>
      </c>
      <c r="M18" s="19">
        <v>0</v>
      </c>
      <c r="N18" s="14">
        <f t="shared" si="0"/>
        <v>2</v>
      </c>
      <c r="O18" s="14">
        <f t="shared" si="1"/>
        <v>0</v>
      </c>
    </row>
    <row r="19" spans="1:15" ht="14.1" customHeight="1" x14ac:dyDescent="0.25">
      <c r="A19" s="14">
        <v>14</v>
      </c>
      <c r="B19" s="20" t="s">
        <v>75</v>
      </c>
      <c r="C19" s="14" t="s">
        <v>72</v>
      </c>
      <c r="D19" s="16" t="s">
        <v>49</v>
      </c>
      <c r="E19" s="16" t="s">
        <v>50</v>
      </c>
      <c r="F19" s="17" t="s">
        <v>73</v>
      </c>
      <c r="G19" s="17" t="s">
        <v>76</v>
      </c>
      <c r="H19" s="14" t="s">
        <v>10</v>
      </c>
      <c r="I19" s="14">
        <v>3</v>
      </c>
      <c r="J19" s="14" t="s">
        <v>10</v>
      </c>
      <c r="K19" s="18"/>
      <c r="L19" s="19">
        <v>0</v>
      </c>
      <c r="M19" s="14" t="s">
        <v>10</v>
      </c>
      <c r="N19" s="14">
        <f t="shared" si="0"/>
        <v>3</v>
      </c>
      <c r="O19" s="14">
        <f t="shared" si="1"/>
        <v>0</v>
      </c>
    </row>
    <row r="20" spans="1:15" ht="14.1" customHeight="1" x14ac:dyDescent="0.25">
      <c r="A20" s="14">
        <v>15</v>
      </c>
      <c r="B20" s="21" t="s">
        <v>77</v>
      </c>
      <c r="C20" s="14" t="s">
        <v>72</v>
      </c>
      <c r="D20" s="16" t="s">
        <v>50</v>
      </c>
      <c r="E20" s="23" t="s">
        <v>62</v>
      </c>
      <c r="F20" s="17" t="s">
        <v>73</v>
      </c>
      <c r="G20" s="17" t="s">
        <v>78</v>
      </c>
      <c r="H20" s="14" t="s">
        <v>10</v>
      </c>
      <c r="I20" s="14">
        <v>3</v>
      </c>
      <c r="J20" s="14" t="s">
        <v>10</v>
      </c>
      <c r="K20" s="18"/>
      <c r="L20" s="19">
        <v>0</v>
      </c>
      <c r="M20" s="14" t="s">
        <v>10</v>
      </c>
      <c r="N20" s="14">
        <f t="shared" si="0"/>
        <v>3</v>
      </c>
      <c r="O20" s="14">
        <f t="shared" si="1"/>
        <v>0</v>
      </c>
    </row>
    <row r="21" spans="1:15" ht="14.1" customHeight="1" x14ac:dyDescent="0.25">
      <c r="A21" s="14">
        <v>16</v>
      </c>
      <c r="B21" s="22" t="s">
        <v>79</v>
      </c>
      <c r="C21" s="14" t="s">
        <v>72</v>
      </c>
      <c r="D21" s="16" t="s">
        <v>49</v>
      </c>
      <c r="E21" s="23" t="s">
        <v>59</v>
      </c>
      <c r="F21" s="17" t="s">
        <v>73</v>
      </c>
      <c r="G21" s="17" t="s">
        <v>78</v>
      </c>
      <c r="H21" s="14" t="s">
        <v>10</v>
      </c>
      <c r="I21" s="14">
        <v>3</v>
      </c>
      <c r="J21" s="14">
        <v>2</v>
      </c>
      <c r="K21" s="18"/>
      <c r="L21" s="19">
        <v>0</v>
      </c>
      <c r="M21" s="19">
        <v>0</v>
      </c>
      <c r="N21" s="14">
        <f t="shared" si="0"/>
        <v>5</v>
      </c>
      <c r="O21" s="14">
        <f t="shared" si="1"/>
        <v>0</v>
      </c>
    </row>
    <row r="22" spans="1:15" ht="14.1" customHeight="1" x14ac:dyDescent="0.25">
      <c r="A22" s="14">
        <v>17</v>
      </c>
      <c r="B22" s="15" t="s">
        <v>80</v>
      </c>
      <c r="C22" s="14" t="s">
        <v>81</v>
      </c>
      <c r="D22" s="16" t="s">
        <v>67</v>
      </c>
      <c r="E22" s="23" t="s">
        <v>82</v>
      </c>
      <c r="F22" s="17" t="s">
        <v>76</v>
      </c>
      <c r="G22" s="17" t="s">
        <v>83</v>
      </c>
      <c r="H22" s="14" t="s">
        <v>10</v>
      </c>
      <c r="I22" s="14">
        <v>3</v>
      </c>
      <c r="J22" s="14" t="s">
        <v>10</v>
      </c>
      <c r="K22" s="18"/>
      <c r="L22" s="19">
        <v>0</v>
      </c>
      <c r="M22" s="14" t="s">
        <v>10</v>
      </c>
      <c r="N22" s="14">
        <f t="shared" si="0"/>
        <v>3</v>
      </c>
      <c r="O22" s="14">
        <f t="shared" si="1"/>
        <v>0</v>
      </c>
    </row>
    <row r="23" spans="1:15" ht="14.1" customHeight="1" x14ac:dyDescent="0.25">
      <c r="A23" s="14">
        <v>18</v>
      </c>
      <c r="B23" s="20" t="s">
        <v>84</v>
      </c>
      <c r="C23" s="14" t="s">
        <v>81</v>
      </c>
      <c r="D23" s="16" t="s">
        <v>49</v>
      </c>
      <c r="E23" s="23" t="s">
        <v>59</v>
      </c>
      <c r="F23" s="17" t="s">
        <v>83</v>
      </c>
      <c r="G23" s="17" t="s">
        <v>85</v>
      </c>
      <c r="H23" s="14" t="s">
        <v>10</v>
      </c>
      <c r="I23" s="14">
        <v>3</v>
      </c>
      <c r="J23" s="14" t="s">
        <v>10</v>
      </c>
      <c r="K23" s="18"/>
      <c r="L23" s="19">
        <v>0</v>
      </c>
      <c r="M23" s="14" t="s">
        <v>10</v>
      </c>
      <c r="N23" s="14">
        <f t="shared" si="0"/>
        <v>3</v>
      </c>
      <c r="O23" s="14">
        <f t="shared" si="1"/>
        <v>0</v>
      </c>
    </row>
    <row r="24" spans="1:15" ht="14.1" customHeight="1" x14ac:dyDescent="0.25">
      <c r="A24" s="14">
        <v>19</v>
      </c>
      <c r="B24" s="21" t="s">
        <v>86</v>
      </c>
      <c r="C24" s="14" t="s">
        <v>81</v>
      </c>
      <c r="D24" s="16" t="s">
        <v>50</v>
      </c>
      <c r="E24" s="23" t="s">
        <v>59</v>
      </c>
      <c r="F24" s="23" t="s">
        <v>87</v>
      </c>
      <c r="G24" s="17" t="s">
        <v>85</v>
      </c>
      <c r="H24" s="14" t="s">
        <v>10</v>
      </c>
      <c r="I24" s="14">
        <v>3</v>
      </c>
      <c r="J24" s="14" t="s">
        <v>10</v>
      </c>
      <c r="K24" s="18"/>
      <c r="L24" s="19">
        <v>0</v>
      </c>
      <c r="M24" s="14" t="s">
        <v>10</v>
      </c>
      <c r="N24" s="14">
        <f t="shared" si="0"/>
        <v>3</v>
      </c>
      <c r="O24" s="14">
        <f t="shared" si="1"/>
        <v>0</v>
      </c>
    </row>
    <row r="25" spans="1:15" ht="14.1" customHeight="1" x14ac:dyDescent="0.25">
      <c r="A25" s="14">
        <v>20</v>
      </c>
      <c r="B25" s="22" t="s">
        <v>88</v>
      </c>
      <c r="C25" s="14" t="s">
        <v>81</v>
      </c>
      <c r="D25" s="16" t="s">
        <v>49</v>
      </c>
      <c r="E25" s="23" t="s">
        <v>62</v>
      </c>
      <c r="F25" s="17" t="s">
        <v>76</v>
      </c>
      <c r="G25" s="17" t="s">
        <v>85</v>
      </c>
      <c r="H25" s="14" t="s">
        <v>10</v>
      </c>
      <c r="I25" s="14" t="s">
        <v>10</v>
      </c>
      <c r="J25" s="14">
        <v>2</v>
      </c>
      <c r="K25" s="18"/>
      <c r="L25" s="14" t="s">
        <v>10</v>
      </c>
      <c r="M25" s="19">
        <v>0</v>
      </c>
      <c r="N25" s="14">
        <f t="shared" si="0"/>
        <v>2</v>
      </c>
      <c r="O25" s="14">
        <f t="shared" si="1"/>
        <v>0</v>
      </c>
    </row>
    <row r="26" spans="1:15" ht="14.1" customHeight="1" x14ac:dyDescent="0.25">
      <c r="A26" s="14">
        <v>21</v>
      </c>
      <c r="B26" s="15" t="s">
        <v>89</v>
      </c>
      <c r="C26" s="14" t="s">
        <v>90</v>
      </c>
      <c r="D26" s="16" t="s">
        <v>41</v>
      </c>
      <c r="E26" s="23" t="s">
        <v>55</v>
      </c>
      <c r="F26" s="17" t="s">
        <v>57</v>
      </c>
      <c r="G26" s="14" t="s">
        <v>10</v>
      </c>
      <c r="H26" s="14" t="s">
        <v>10</v>
      </c>
      <c r="I26" s="14">
        <v>3</v>
      </c>
      <c r="J26" s="14" t="s">
        <v>10</v>
      </c>
      <c r="K26" s="18"/>
      <c r="L26" s="19">
        <v>0</v>
      </c>
      <c r="M26" s="14" t="s">
        <v>10</v>
      </c>
      <c r="N26" s="14">
        <f t="shared" si="0"/>
        <v>3</v>
      </c>
      <c r="O26" s="14">
        <f t="shared" si="1"/>
        <v>0</v>
      </c>
    </row>
    <row r="27" spans="1:15" ht="14.1" customHeight="1" x14ac:dyDescent="0.25">
      <c r="A27" s="14">
        <v>22</v>
      </c>
      <c r="B27" s="20" t="s">
        <v>91</v>
      </c>
      <c r="C27" s="14" t="s">
        <v>90</v>
      </c>
      <c r="D27" s="16" t="s">
        <v>47</v>
      </c>
      <c r="E27" s="16" t="s">
        <v>48</v>
      </c>
      <c r="F27" s="17" t="s">
        <v>63</v>
      </c>
      <c r="G27" s="14" t="s">
        <v>10</v>
      </c>
      <c r="H27" s="14" t="s">
        <v>10</v>
      </c>
      <c r="I27" s="14" t="s">
        <v>10</v>
      </c>
      <c r="J27" s="14">
        <v>2</v>
      </c>
      <c r="K27" s="18"/>
      <c r="L27" s="14" t="s">
        <v>10</v>
      </c>
      <c r="M27" s="19">
        <v>0</v>
      </c>
      <c r="N27" s="14">
        <f t="shared" si="0"/>
        <v>2</v>
      </c>
      <c r="O27" s="14">
        <f t="shared" si="1"/>
        <v>0</v>
      </c>
    </row>
    <row r="28" spans="1:15" ht="14.1" customHeight="1" x14ac:dyDescent="0.25">
      <c r="A28" s="14">
        <v>23</v>
      </c>
      <c r="B28" s="21" t="s">
        <v>92</v>
      </c>
      <c r="C28" s="14" t="s">
        <v>90</v>
      </c>
      <c r="D28" s="16" t="s">
        <v>48</v>
      </c>
      <c r="E28" s="23" t="s">
        <v>62</v>
      </c>
      <c r="F28" s="17" t="s">
        <v>63</v>
      </c>
      <c r="G28" s="14" t="s">
        <v>10</v>
      </c>
      <c r="H28" s="14" t="s">
        <v>10</v>
      </c>
      <c r="I28" s="14">
        <v>3</v>
      </c>
      <c r="J28" s="14" t="s">
        <v>10</v>
      </c>
      <c r="K28" s="18"/>
      <c r="L28" s="19">
        <v>0</v>
      </c>
      <c r="M28" s="14" t="s">
        <v>10</v>
      </c>
      <c r="N28" s="14">
        <f t="shared" si="0"/>
        <v>3</v>
      </c>
      <c r="O28" s="14">
        <f t="shared" si="1"/>
        <v>0</v>
      </c>
    </row>
    <row r="29" spans="1:15" ht="14.1" customHeight="1" x14ac:dyDescent="0.25">
      <c r="A29" s="14">
        <v>24</v>
      </c>
      <c r="B29" s="22" t="s">
        <v>93</v>
      </c>
      <c r="C29" s="14" t="s">
        <v>90</v>
      </c>
      <c r="D29" s="16" t="s">
        <v>47</v>
      </c>
      <c r="E29" s="16" t="s">
        <v>49</v>
      </c>
      <c r="F29" s="17" t="s">
        <v>63</v>
      </c>
      <c r="G29" s="14" t="s">
        <v>10</v>
      </c>
      <c r="H29" s="14" t="s">
        <v>10</v>
      </c>
      <c r="I29" s="14" t="s">
        <v>10</v>
      </c>
      <c r="J29" s="14">
        <v>2</v>
      </c>
      <c r="K29" s="18"/>
      <c r="L29" s="14" t="s">
        <v>10</v>
      </c>
      <c r="M29" s="19">
        <v>0</v>
      </c>
      <c r="N29" s="14">
        <f t="shared" si="0"/>
        <v>2</v>
      </c>
      <c r="O29" s="14">
        <f t="shared" si="1"/>
        <v>0</v>
      </c>
    </row>
    <row r="30" spans="1:15" ht="14.1" customHeight="1" x14ac:dyDescent="0.25">
      <c r="A30" s="14">
        <v>25</v>
      </c>
      <c r="B30" s="15" t="s">
        <v>94</v>
      </c>
      <c r="C30" s="14" t="s">
        <v>95</v>
      </c>
      <c r="D30" s="16" t="s">
        <v>41</v>
      </c>
      <c r="E30" s="16" t="s">
        <v>42</v>
      </c>
      <c r="F30" s="17" t="s">
        <v>73</v>
      </c>
      <c r="G30" s="14" t="s">
        <v>10</v>
      </c>
      <c r="H30" s="14" t="s">
        <v>10</v>
      </c>
      <c r="I30" s="14">
        <v>3</v>
      </c>
      <c r="J30" s="14" t="s">
        <v>10</v>
      </c>
      <c r="K30" s="18"/>
      <c r="L30" s="19">
        <v>0</v>
      </c>
      <c r="M30" s="14" t="s">
        <v>10</v>
      </c>
      <c r="N30" s="14">
        <f t="shared" si="0"/>
        <v>3</v>
      </c>
      <c r="O30" s="14">
        <f t="shared" si="1"/>
        <v>0</v>
      </c>
    </row>
    <row r="31" spans="1:15" ht="14.1" customHeight="1" x14ac:dyDescent="0.25">
      <c r="A31" s="14">
        <v>26</v>
      </c>
      <c r="B31" s="22" t="s">
        <v>96</v>
      </c>
      <c r="C31" s="14" t="s">
        <v>95</v>
      </c>
      <c r="D31" s="16" t="s">
        <v>97</v>
      </c>
      <c r="E31" s="23" t="s">
        <v>98</v>
      </c>
      <c r="F31" s="17" t="s">
        <v>99</v>
      </c>
      <c r="G31" s="14" t="s">
        <v>10</v>
      </c>
      <c r="H31" s="14" t="s">
        <v>10</v>
      </c>
      <c r="I31" s="14" t="s">
        <v>10</v>
      </c>
      <c r="J31" s="14">
        <v>2</v>
      </c>
      <c r="K31" s="18"/>
      <c r="L31" s="14" t="s">
        <v>10</v>
      </c>
      <c r="M31" s="19">
        <v>0</v>
      </c>
      <c r="N31" s="14">
        <f t="shared" si="0"/>
        <v>2</v>
      </c>
      <c r="O31" s="14">
        <f t="shared" si="1"/>
        <v>0</v>
      </c>
    </row>
    <row r="32" spans="1:15" ht="14.1" customHeight="1" x14ac:dyDescent="0.25">
      <c r="A32" s="14">
        <v>27</v>
      </c>
      <c r="B32" s="20" t="s">
        <v>100</v>
      </c>
      <c r="C32" s="14" t="s">
        <v>95</v>
      </c>
      <c r="D32" s="16" t="s">
        <v>47</v>
      </c>
      <c r="E32" s="16" t="s">
        <v>48</v>
      </c>
      <c r="F32" s="17" t="s">
        <v>83</v>
      </c>
      <c r="G32" s="14" t="s">
        <v>10</v>
      </c>
      <c r="H32" s="14" t="s">
        <v>10</v>
      </c>
      <c r="I32" s="14" t="s">
        <v>10</v>
      </c>
      <c r="J32" s="14">
        <v>2</v>
      </c>
      <c r="K32" s="18"/>
      <c r="L32" s="14" t="s">
        <v>10</v>
      </c>
      <c r="M32" s="19">
        <v>0</v>
      </c>
      <c r="N32" s="14">
        <f t="shared" si="0"/>
        <v>2</v>
      </c>
      <c r="O32" s="14">
        <f t="shared" si="1"/>
        <v>0</v>
      </c>
    </row>
    <row r="33" spans="1:15" ht="14.1" customHeight="1" x14ac:dyDescent="0.25">
      <c r="A33" s="14">
        <v>28</v>
      </c>
      <c r="B33" s="21" t="s">
        <v>101</v>
      </c>
      <c r="C33" s="14" t="s">
        <v>95</v>
      </c>
      <c r="D33" s="16" t="s">
        <v>48</v>
      </c>
      <c r="E33" s="16" t="s">
        <v>49</v>
      </c>
      <c r="F33" s="17" t="s">
        <v>78</v>
      </c>
      <c r="G33" s="14" t="s">
        <v>10</v>
      </c>
      <c r="H33" s="14" t="s">
        <v>10</v>
      </c>
      <c r="I33" s="14">
        <v>3</v>
      </c>
      <c r="J33" s="14" t="s">
        <v>10</v>
      </c>
      <c r="K33" s="18"/>
      <c r="L33" s="19">
        <v>0</v>
      </c>
      <c r="M33" s="14" t="s">
        <v>10</v>
      </c>
      <c r="N33" s="14">
        <f t="shared" si="0"/>
        <v>3</v>
      </c>
      <c r="O33" s="14">
        <f t="shared" si="1"/>
        <v>0</v>
      </c>
    </row>
    <row r="34" spans="1:15" ht="14.1" customHeight="1" x14ac:dyDescent="0.25">
      <c r="A34" s="14">
        <v>29</v>
      </c>
      <c r="B34" s="22" t="s">
        <v>102</v>
      </c>
      <c r="C34" s="14" t="s">
        <v>95</v>
      </c>
      <c r="D34" s="16" t="s">
        <v>47</v>
      </c>
      <c r="E34" s="16" t="s">
        <v>50</v>
      </c>
      <c r="F34" s="17" t="s">
        <v>78</v>
      </c>
      <c r="G34" s="14" t="s">
        <v>10</v>
      </c>
      <c r="H34" s="14" t="s">
        <v>10</v>
      </c>
      <c r="I34" s="14" t="s">
        <v>10</v>
      </c>
      <c r="J34" s="14">
        <v>2</v>
      </c>
      <c r="K34" s="18"/>
      <c r="L34" s="14" t="s">
        <v>10</v>
      </c>
      <c r="M34" s="19">
        <v>0</v>
      </c>
      <c r="N34" s="14">
        <f t="shared" si="0"/>
        <v>2</v>
      </c>
      <c r="O34" s="14">
        <f t="shared" si="1"/>
        <v>0</v>
      </c>
    </row>
    <row r="35" spans="1:15" ht="14.1" customHeight="1" x14ac:dyDescent="0.25">
      <c r="A35" s="14">
        <v>30</v>
      </c>
      <c r="B35" s="15" t="s">
        <v>103</v>
      </c>
      <c r="C35" s="14" t="s">
        <v>104</v>
      </c>
      <c r="D35" s="16" t="s">
        <v>43</v>
      </c>
      <c r="E35" s="23" t="s">
        <v>82</v>
      </c>
      <c r="F35" s="23" t="s">
        <v>55</v>
      </c>
      <c r="G35" s="14" t="s">
        <v>10</v>
      </c>
      <c r="H35" s="14" t="s">
        <v>10</v>
      </c>
      <c r="I35" s="14">
        <v>1.5</v>
      </c>
      <c r="J35" s="14" t="s">
        <v>10</v>
      </c>
      <c r="K35" s="18"/>
      <c r="L35" s="19">
        <v>0</v>
      </c>
      <c r="M35" s="14" t="s">
        <v>10</v>
      </c>
      <c r="N35" s="14">
        <f t="shared" si="0"/>
        <v>1.5</v>
      </c>
      <c r="O35" s="14">
        <f t="shared" si="1"/>
        <v>0</v>
      </c>
    </row>
    <row r="36" spans="1:15" ht="14.1" customHeight="1" x14ac:dyDescent="0.25">
      <c r="A36" s="14">
        <v>31</v>
      </c>
      <c r="B36" s="20" t="s">
        <v>105</v>
      </c>
      <c r="C36" s="14" t="s">
        <v>104</v>
      </c>
      <c r="D36" s="16" t="s">
        <v>50</v>
      </c>
      <c r="E36" s="23" t="s">
        <v>59</v>
      </c>
      <c r="F36" s="17" t="s">
        <v>74</v>
      </c>
      <c r="G36" s="14" t="s">
        <v>10</v>
      </c>
      <c r="H36" s="14" t="s">
        <v>10</v>
      </c>
      <c r="I36" s="14" t="s">
        <v>10</v>
      </c>
      <c r="J36" s="14">
        <v>1</v>
      </c>
      <c r="K36" s="18"/>
      <c r="L36" s="14" t="s">
        <v>10</v>
      </c>
      <c r="M36" s="19">
        <v>0</v>
      </c>
      <c r="N36" s="14">
        <f t="shared" si="0"/>
        <v>1</v>
      </c>
      <c r="O36" s="14">
        <f t="shared" si="1"/>
        <v>0</v>
      </c>
    </row>
    <row r="37" spans="1:15" ht="14.1" customHeight="1" x14ac:dyDescent="0.25">
      <c r="A37" s="14">
        <v>32</v>
      </c>
      <c r="B37" s="21" t="s">
        <v>106</v>
      </c>
      <c r="C37" s="14" t="s">
        <v>104</v>
      </c>
      <c r="D37" s="16" t="s">
        <v>49</v>
      </c>
      <c r="E37" s="16" t="s">
        <v>50</v>
      </c>
      <c r="F37" s="23" t="s">
        <v>62</v>
      </c>
      <c r="G37" s="14" t="s">
        <v>10</v>
      </c>
      <c r="H37" s="14" t="s">
        <v>10</v>
      </c>
      <c r="I37" s="14">
        <v>1.5</v>
      </c>
      <c r="J37" s="14" t="s">
        <v>10</v>
      </c>
      <c r="K37" s="18"/>
      <c r="L37" s="19">
        <v>0</v>
      </c>
      <c r="M37" s="14" t="s">
        <v>10</v>
      </c>
      <c r="N37" s="14">
        <f t="shared" si="0"/>
        <v>1.5</v>
      </c>
      <c r="O37" s="14">
        <f t="shared" si="1"/>
        <v>0</v>
      </c>
    </row>
    <row r="38" spans="1:15" ht="14.1" customHeight="1" x14ac:dyDescent="0.25">
      <c r="A38" s="14">
        <v>33</v>
      </c>
      <c r="B38" s="22" t="s">
        <v>107</v>
      </c>
      <c r="C38" s="14" t="s">
        <v>104</v>
      </c>
      <c r="D38" s="16" t="s">
        <v>49</v>
      </c>
      <c r="E38" s="16" t="s">
        <v>50</v>
      </c>
      <c r="F38" s="14" t="s">
        <v>10</v>
      </c>
      <c r="G38" s="14" t="s">
        <v>10</v>
      </c>
      <c r="H38" s="14" t="s">
        <v>10</v>
      </c>
      <c r="I38" s="14" t="s">
        <v>10</v>
      </c>
      <c r="J38" s="14">
        <v>1</v>
      </c>
      <c r="K38" s="18"/>
      <c r="L38" s="14" t="s">
        <v>10</v>
      </c>
      <c r="M38" s="19">
        <v>0</v>
      </c>
      <c r="N38" s="14">
        <f t="shared" si="0"/>
        <v>1</v>
      </c>
      <c r="O38" s="14">
        <f t="shared" si="1"/>
        <v>0</v>
      </c>
    </row>
    <row r="39" spans="1:15" ht="14.1" customHeight="1" x14ac:dyDescent="0.25">
      <c r="A39" s="14">
        <v>34</v>
      </c>
      <c r="B39" s="20" t="s">
        <v>108</v>
      </c>
      <c r="C39" s="14" t="s">
        <v>109</v>
      </c>
      <c r="D39" s="23" t="s">
        <v>59</v>
      </c>
      <c r="E39" s="17" t="s">
        <v>85</v>
      </c>
      <c r="F39" s="14" t="s">
        <v>10</v>
      </c>
      <c r="G39" s="14" t="s">
        <v>10</v>
      </c>
      <c r="H39" s="14" t="s">
        <v>10</v>
      </c>
      <c r="I39" s="14">
        <v>1.5</v>
      </c>
      <c r="J39" s="14">
        <v>1</v>
      </c>
      <c r="K39" s="18"/>
      <c r="L39" s="19">
        <v>0</v>
      </c>
      <c r="M39" s="19">
        <v>0</v>
      </c>
      <c r="N39" s="14">
        <f t="shared" si="0"/>
        <v>2.5</v>
      </c>
      <c r="O39" s="14">
        <f t="shared" si="1"/>
        <v>0</v>
      </c>
    </row>
    <row r="40" spans="1:15" ht="14.1" customHeight="1" x14ac:dyDescent="0.25">
      <c r="A40" s="14">
        <v>35</v>
      </c>
      <c r="B40" s="21" t="s">
        <v>110</v>
      </c>
      <c r="C40" s="14" t="s">
        <v>109</v>
      </c>
      <c r="D40" s="23" t="s">
        <v>59</v>
      </c>
      <c r="E40" s="17" t="s">
        <v>74</v>
      </c>
      <c r="F40" s="14" t="s">
        <v>10</v>
      </c>
      <c r="G40" s="14" t="s">
        <v>10</v>
      </c>
      <c r="H40" s="14" t="s">
        <v>10</v>
      </c>
      <c r="I40" s="14">
        <v>1.5</v>
      </c>
      <c r="J40" s="14">
        <v>1</v>
      </c>
      <c r="K40" s="18"/>
      <c r="L40" s="19">
        <v>0</v>
      </c>
      <c r="M40" s="19">
        <v>0</v>
      </c>
      <c r="N40" s="14">
        <f t="shared" si="0"/>
        <v>2.5</v>
      </c>
      <c r="O40" s="14">
        <f t="shared" si="1"/>
        <v>0</v>
      </c>
    </row>
    <row r="41" spans="1:15" ht="14.1" customHeight="1" x14ac:dyDescent="0.25">
      <c r="A41" s="14">
        <v>36</v>
      </c>
      <c r="B41" s="22" t="s">
        <v>111</v>
      </c>
      <c r="C41" s="14" t="s">
        <v>109</v>
      </c>
      <c r="D41" s="23" t="s">
        <v>62</v>
      </c>
      <c r="E41" s="17" t="s">
        <v>74</v>
      </c>
      <c r="F41" s="14" t="s">
        <v>10</v>
      </c>
      <c r="G41" s="14" t="s">
        <v>10</v>
      </c>
      <c r="H41" s="14" t="s">
        <v>10</v>
      </c>
      <c r="I41" s="14" t="s">
        <v>10</v>
      </c>
      <c r="J41" s="14">
        <v>1</v>
      </c>
      <c r="K41" s="18"/>
      <c r="L41" s="14" t="s">
        <v>10</v>
      </c>
      <c r="M41" s="19">
        <v>0</v>
      </c>
      <c r="N41" s="14">
        <f t="shared" si="0"/>
        <v>1</v>
      </c>
      <c r="O41" s="14">
        <f t="shared" si="1"/>
        <v>0</v>
      </c>
    </row>
    <row r="42" spans="1:15" ht="14.1" customHeight="1" x14ac:dyDescent="0.25">
      <c r="A42" s="14">
        <v>37</v>
      </c>
      <c r="B42" s="15" t="s">
        <v>112</v>
      </c>
      <c r="C42" s="14" t="s">
        <v>113</v>
      </c>
      <c r="D42" s="23" t="s">
        <v>114</v>
      </c>
      <c r="E42" s="14" t="s">
        <v>10</v>
      </c>
      <c r="F42" s="14" t="s">
        <v>10</v>
      </c>
      <c r="G42" s="14" t="s">
        <v>10</v>
      </c>
      <c r="H42" s="14" t="s">
        <v>10</v>
      </c>
      <c r="I42" s="14">
        <v>1.5</v>
      </c>
      <c r="J42" s="14">
        <v>1</v>
      </c>
      <c r="K42" s="18"/>
      <c r="L42" s="19">
        <v>0</v>
      </c>
      <c r="M42" s="19">
        <v>0</v>
      </c>
      <c r="N42" s="14">
        <f t="shared" si="0"/>
        <v>2.5</v>
      </c>
      <c r="O42" s="14">
        <f t="shared" si="1"/>
        <v>0</v>
      </c>
    </row>
    <row r="43" spans="1:15" ht="14.1" customHeight="1" x14ac:dyDescent="0.25">
      <c r="A43" s="14">
        <v>38</v>
      </c>
      <c r="B43" s="20" t="s">
        <v>115</v>
      </c>
      <c r="C43" s="14" t="s">
        <v>113</v>
      </c>
      <c r="D43" s="23" t="s">
        <v>114</v>
      </c>
      <c r="E43" s="14" t="s">
        <v>10</v>
      </c>
      <c r="F43" s="14" t="s">
        <v>10</v>
      </c>
      <c r="G43" s="14" t="s">
        <v>10</v>
      </c>
      <c r="H43" s="14" t="s">
        <v>10</v>
      </c>
      <c r="I43" s="14">
        <v>1.5</v>
      </c>
      <c r="J43" s="14">
        <v>1</v>
      </c>
      <c r="K43" s="18"/>
      <c r="L43" s="19">
        <v>0</v>
      </c>
      <c r="M43" s="19">
        <v>0</v>
      </c>
      <c r="N43" s="14">
        <f>SUM(I43:J43)</f>
        <v>2.5</v>
      </c>
      <c r="O43" s="14">
        <f t="shared" si="1"/>
        <v>0</v>
      </c>
    </row>
    <row r="44" spans="1:15" ht="14.1" customHeight="1" x14ac:dyDescent="0.25">
      <c r="A44" s="14">
        <v>39</v>
      </c>
      <c r="B44" s="21" t="s">
        <v>116</v>
      </c>
      <c r="C44" s="14" t="s">
        <v>113</v>
      </c>
      <c r="D44" s="23" t="s">
        <v>114</v>
      </c>
      <c r="E44" s="14" t="s">
        <v>10</v>
      </c>
      <c r="F44" s="14" t="s">
        <v>10</v>
      </c>
      <c r="G44" s="14" t="s">
        <v>10</v>
      </c>
      <c r="H44" s="14" t="s">
        <v>10</v>
      </c>
      <c r="I44" s="14">
        <v>1.5</v>
      </c>
      <c r="J44" s="14">
        <v>1</v>
      </c>
      <c r="K44" s="18"/>
      <c r="L44" s="19">
        <v>0</v>
      </c>
      <c r="M44" s="19">
        <v>0</v>
      </c>
      <c r="N44" s="14">
        <f t="shared" si="0"/>
        <v>2.5</v>
      </c>
      <c r="O44" s="14">
        <f t="shared" si="1"/>
        <v>0</v>
      </c>
    </row>
    <row r="45" spans="1:15" ht="13.5" customHeight="1" x14ac:dyDescent="0.25">
      <c r="A45" s="74">
        <v>40</v>
      </c>
      <c r="B45" s="75" t="s">
        <v>117</v>
      </c>
      <c r="C45" s="74" t="s">
        <v>113</v>
      </c>
      <c r="D45" s="76" t="s">
        <v>114</v>
      </c>
      <c r="E45" s="74" t="s">
        <v>10</v>
      </c>
      <c r="F45" s="74" t="s">
        <v>10</v>
      </c>
      <c r="G45" s="74" t="s">
        <v>10</v>
      </c>
      <c r="H45" s="74" t="s">
        <v>10</v>
      </c>
      <c r="I45" s="74">
        <v>1.5</v>
      </c>
      <c r="J45" s="74">
        <v>1</v>
      </c>
      <c r="K45" s="18"/>
      <c r="L45" s="77">
        <v>0</v>
      </c>
      <c r="M45" s="77">
        <v>0</v>
      </c>
      <c r="N45" s="74">
        <f t="shared" si="0"/>
        <v>2.5</v>
      </c>
      <c r="O45" s="74">
        <f t="shared" si="1"/>
        <v>0</v>
      </c>
    </row>
    <row r="46" spans="1:15" ht="13.5" customHeight="1" x14ac:dyDescent="0.25">
      <c r="A46" s="14">
        <v>41</v>
      </c>
      <c r="B46" s="78"/>
      <c r="C46" s="19"/>
      <c r="D46" s="79"/>
      <c r="E46" s="19"/>
      <c r="F46" s="19"/>
      <c r="G46" s="19"/>
      <c r="H46" s="19"/>
      <c r="I46" s="19" t="s">
        <v>10</v>
      </c>
      <c r="J46" s="19" t="s">
        <v>10</v>
      </c>
      <c r="K46" s="14"/>
      <c r="L46" s="19" t="s">
        <v>10</v>
      </c>
      <c r="M46" s="19" t="s">
        <v>10</v>
      </c>
      <c r="N46" s="74">
        <f t="shared" ref="N46:N50" si="2">SUM(I46:J46)</f>
        <v>0</v>
      </c>
      <c r="O46" s="74">
        <f t="shared" ref="O46:O50" si="3">IF(L46=10,I46,0)+IF(M46=10,J46,0)</f>
        <v>0</v>
      </c>
    </row>
    <row r="47" spans="1:15" ht="13.5" customHeight="1" x14ac:dyDescent="0.25">
      <c r="A47" s="74">
        <v>42</v>
      </c>
      <c r="B47" s="78"/>
      <c r="C47" s="19"/>
      <c r="D47" s="79"/>
      <c r="E47" s="19"/>
      <c r="F47" s="19"/>
      <c r="G47" s="19"/>
      <c r="H47" s="19"/>
      <c r="I47" s="19" t="s">
        <v>10</v>
      </c>
      <c r="J47" s="19" t="s">
        <v>10</v>
      </c>
      <c r="K47" s="14"/>
      <c r="L47" s="19" t="s">
        <v>10</v>
      </c>
      <c r="M47" s="19" t="s">
        <v>10</v>
      </c>
      <c r="N47" s="74">
        <f t="shared" si="2"/>
        <v>0</v>
      </c>
      <c r="O47" s="74">
        <f t="shared" si="3"/>
        <v>0</v>
      </c>
    </row>
    <row r="48" spans="1:15" ht="13.5" customHeight="1" x14ac:dyDescent="0.25">
      <c r="A48" s="14">
        <v>43</v>
      </c>
      <c r="B48" s="78"/>
      <c r="C48" s="19"/>
      <c r="D48" s="79"/>
      <c r="E48" s="19"/>
      <c r="F48" s="19"/>
      <c r="G48" s="19"/>
      <c r="H48" s="19"/>
      <c r="I48" s="19" t="s">
        <v>10</v>
      </c>
      <c r="J48" s="19" t="s">
        <v>10</v>
      </c>
      <c r="K48" s="14"/>
      <c r="L48" s="19" t="s">
        <v>10</v>
      </c>
      <c r="M48" s="19" t="s">
        <v>10</v>
      </c>
      <c r="N48" s="74">
        <f t="shared" si="2"/>
        <v>0</v>
      </c>
      <c r="O48" s="74">
        <f t="shared" si="3"/>
        <v>0</v>
      </c>
    </row>
    <row r="49" spans="1:15" ht="13.5" customHeight="1" x14ac:dyDescent="0.25">
      <c r="A49" s="74">
        <v>44</v>
      </c>
      <c r="B49" s="78"/>
      <c r="C49" s="19"/>
      <c r="D49" s="79"/>
      <c r="E49" s="19"/>
      <c r="F49" s="19"/>
      <c r="G49" s="19"/>
      <c r="H49" s="19"/>
      <c r="I49" s="19" t="s">
        <v>10</v>
      </c>
      <c r="J49" s="19" t="s">
        <v>10</v>
      </c>
      <c r="K49" s="14"/>
      <c r="L49" s="19" t="s">
        <v>10</v>
      </c>
      <c r="M49" s="19" t="s">
        <v>10</v>
      </c>
      <c r="N49" s="74">
        <f t="shared" si="2"/>
        <v>0</v>
      </c>
      <c r="O49" s="74">
        <f t="shared" si="3"/>
        <v>0</v>
      </c>
    </row>
    <row r="50" spans="1:15" ht="14.1" customHeight="1" x14ac:dyDescent="0.25">
      <c r="A50" s="14">
        <v>45</v>
      </c>
      <c r="B50" s="78"/>
      <c r="C50" s="19"/>
      <c r="D50" s="79"/>
      <c r="E50" s="19"/>
      <c r="F50" s="19"/>
      <c r="G50" s="19"/>
      <c r="H50" s="19"/>
      <c r="I50" s="19" t="s">
        <v>10</v>
      </c>
      <c r="J50" s="19" t="s">
        <v>10</v>
      </c>
      <c r="K50" s="14"/>
      <c r="L50" s="19" t="s">
        <v>10</v>
      </c>
      <c r="M50" s="19" t="s">
        <v>10</v>
      </c>
      <c r="N50" s="74">
        <f t="shared" si="2"/>
        <v>0</v>
      </c>
      <c r="O50" s="74">
        <f t="shared" si="3"/>
        <v>0</v>
      </c>
    </row>
    <row r="51" spans="1:15" ht="18" customHeight="1" x14ac:dyDescent="0.25">
      <c r="A51" s="91"/>
      <c r="B51" s="91"/>
      <c r="C51" s="91"/>
      <c r="D51" s="91" t="s">
        <v>711</v>
      </c>
      <c r="E51" s="91"/>
      <c r="F51" s="91"/>
      <c r="G51" s="24"/>
      <c r="H51" s="24"/>
      <c r="M51" s="84" t="s">
        <v>552</v>
      </c>
      <c r="N51" s="41">
        <f>SUM(N6:N50)</f>
        <v>125.5</v>
      </c>
      <c r="O51" s="41">
        <f>SUM(O6:O50)</f>
        <v>0</v>
      </c>
    </row>
  </sheetData>
  <sheetProtection algorithmName="SHA-512" hashValue="rNXtK57tWXXACIs4kPKSvWPXY+n4+HhtbBf8CUVrPGBrRsW9Rn8+iqxHlGvg2SpNs67Y8Gx5Sm9+25cOK7H06g==" saltValue="4vh6M1QcfIpUM6Z+4bgevA==" spinCount="100000" sheet="1" objects="1" scenarios="1" selectLockedCells="1"/>
  <mergeCells count="6">
    <mergeCell ref="A2:O2"/>
    <mergeCell ref="L4:M4"/>
    <mergeCell ref="A51:C51"/>
    <mergeCell ref="D51:F51"/>
    <mergeCell ref="L3:M3"/>
    <mergeCell ref="H3:J3"/>
  </mergeCells>
  <conditionalFormatting sqref="L6:M39 L41:M50">
    <cfRule type="containsBlanks" dxfId="36" priority="6">
      <formula>LEN(TRIM(L6))=0</formula>
    </cfRule>
  </conditionalFormatting>
  <conditionalFormatting sqref="L40:M40">
    <cfRule type="containsBlanks" dxfId="35" priority="5">
      <formula>LEN(TRIM(L40))=0</formula>
    </cfRule>
  </conditionalFormatting>
  <conditionalFormatting sqref="L6:M50">
    <cfRule type="beginsWith" dxfId="34" priority="3" operator="beginsWith" text="0">
      <formula>LEFT(L6,LEN("0"))="0"</formula>
    </cfRule>
    <cfRule type="containsText" dxfId="33" priority="4" operator="containsText" text="10">
      <formula>NOT(ISERROR(SEARCH("10",L6)))</formula>
    </cfRule>
  </conditionalFormatting>
  <conditionalFormatting sqref="B6:B50">
    <cfRule type="expression" dxfId="32" priority="1">
      <formula>N6=O6</formula>
    </cfRule>
    <cfRule type="expression" dxfId="31" priority="2">
      <formula>O6&gt;0</formula>
    </cfRule>
  </conditionalFormatting>
  <conditionalFormatting sqref="A6:O50">
    <cfRule type="expression" dxfId="30" priority="7">
      <formula>MOD(ROW(),2)=0</formula>
    </cfRule>
  </conditionalFormatting>
  <dataValidations count="2">
    <dataValidation type="list" allowBlank="1" showInputMessage="1" showErrorMessage="1" sqref="L6 M7 L8:L10 M9 M11 L12:L13 M13:M14 L15:L17 M16:M18 L19:L24 M21 M25 L26 M27 L28 L30 M29 M31:M32 L33 M34 L35 M36 L37 M38:M39 L39 L40 M40:M45 L42:L45" xr:uid="{F6125678-D014-470A-A36C-A31767983D96}">
      <formula1>$Z$4:$Z$5</formula1>
    </dataValidation>
    <dataValidation type="list" allowBlank="1" showInputMessage="1" showErrorMessage="1" sqref="L46:M50" xr:uid="{D75A1551-87BF-430E-A99F-10E73788DD13}">
      <formula1>$Z$3:$Z$5</formula1>
    </dataValidation>
  </dataValidations>
  <pageMargins left="0.7" right="0.7" top="0.75" bottom="0.75" header="0.3" footer="0.3"/>
  <pageSetup paperSize="9" scale="70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9AF55-0451-4EC6-BC07-D02938CB69C7}">
  <sheetPr>
    <pageSetUpPr fitToPage="1"/>
  </sheetPr>
  <dimension ref="A2:Z207"/>
  <sheetViews>
    <sheetView view="pageBreakPreview" zoomScaleNormal="70" zoomScaleSheetLayoutView="100" workbookViewId="0">
      <pane ySplit="4" topLeftCell="A137" activePane="bottomLeft" state="frozen"/>
      <selection activeCell="D13" sqref="D13"/>
      <selection pane="bottomLeft" activeCell="D125" sqref="D125"/>
    </sheetView>
  </sheetViews>
  <sheetFormatPr defaultRowHeight="15" outlineLevelCol="1" x14ac:dyDescent="0.25"/>
  <cols>
    <col min="1" max="1" width="3.5703125" style="6" customWidth="1"/>
    <col min="2" max="2" width="19" style="67" customWidth="1"/>
    <col min="3" max="3" width="22.7109375" style="6" customWidth="1"/>
    <col min="4" max="4" width="18.7109375" style="6" customWidth="1" outlineLevel="1"/>
    <col min="5" max="8" width="19.28515625" style="6" customWidth="1" outlineLevel="1"/>
    <col min="9" max="10" width="6.7109375" style="6" customWidth="1"/>
    <col min="11" max="11" width="0.5703125" style="6" customWidth="1"/>
    <col min="12" max="13" width="6.7109375" style="6" customWidth="1"/>
    <col min="14" max="14" width="9.42578125" style="6" customWidth="1"/>
    <col min="15" max="15" width="10.28515625" style="6" customWidth="1"/>
    <col min="16" max="16384" width="9.140625" style="59"/>
  </cols>
  <sheetData>
    <row r="2" spans="1:26" ht="24.95" customHeight="1" x14ac:dyDescent="0.25">
      <c r="A2" s="98" t="s">
        <v>118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</row>
    <row r="3" spans="1:26" ht="20.100000000000001" customHeight="1" x14ac:dyDescent="0.25">
      <c r="A3" s="1"/>
      <c r="B3" s="1"/>
      <c r="C3" s="1"/>
      <c r="D3" s="25"/>
      <c r="E3" s="26"/>
      <c r="F3" s="27"/>
      <c r="G3" s="28"/>
      <c r="H3" s="29"/>
      <c r="I3" s="1"/>
      <c r="J3" s="1"/>
      <c r="L3" s="90" t="s">
        <v>709</v>
      </c>
      <c r="M3" s="90"/>
      <c r="N3" s="10"/>
      <c r="O3" s="10" t="s">
        <v>24</v>
      </c>
      <c r="Z3" s="59" t="s">
        <v>10</v>
      </c>
    </row>
    <row r="4" spans="1:26" ht="29.25" customHeight="1" x14ac:dyDescent="0.25">
      <c r="A4" s="13" t="s">
        <v>25</v>
      </c>
      <c r="B4" s="13" t="s">
        <v>119</v>
      </c>
      <c r="C4" s="13" t="s">
        <v>120</v>
      </c>
      <c r="D4" s="13" t="s">
        <v>121</v>
      </c>
      <c r="E4" s="13" t="s">
        <v>122</v>
      </c>
      <c r="F4" s="13" t="s">
        <v>123</v>
      </c>
      <c r="G4" s="13" t="s">
        <v>124</v>
      </c>
      <c r="H4" s="13" t="s">
        <v>125</v>
      </c>
      <c r="I4" s="13" t="s">
        <v>126</v>
      </c>
      <c r="J4" s="13" t="s">
        <v>127</v>
      </c>
      <c r="K4" s="12"/>
      <c r="L4" s="13" t="s">
        <v>128</v>
      </c>
      <c r="M4" s="13" t="s">
        <v>129</v>
      </c>
      <c r="N4" s="13" t="s">
        <v>130</v>
      </c>
      <c r="O4" s="13" t="s">
        <v>131</v>
      </c>
      <c r="Z4" s="59" t="s">
        <v>138</v>
      </c>
    </row>
    <row r="5" spans="1:26" ht="18" customHeight="1" x14ac:dyDescent="0.25">
      <c r="A5" s="99" t="s">
        <v>132</v>
      </c>
      <c r="B5" s="100"/>
      <c r="C5" s="100"/>
      <c r="D5" s="100"/>
      <c r="E5" s="100"/>
      <c r="F5" s="100"/>
      <c r="G5" s="100"/>
      <c r="H5" s="100"/>
      <c r="I5" s="100"/>
      <c r="J5" s="101"/>
      <c r="K5" s="12"/>
      <c r="L5" s="102"/>
      <c r="M5" s="103"/>
      <c r="N5" s="103"/>
      <c r="O5" s="104"/>
      <c r="Z5" s="59" t="s">
        <v>152</v>
      </c>
    </row>
    <row r="6" spans="1:26" ht="14.1" customHeight="1" x14ac:dyDescent="0.25">
      <c r="A6" s="30">
        <v>1</v>
      </c>
      <c r="B6" s="31" t="s">
        <v>133</v>
      </c>
      <c r="C6" s="30" t="s">
        <v>134</v>
      </c>
      <c r="D6" s="32" t="s">
        <v>135</v>
      </c>
      <c r="E6" s="32" t="s">
        <v>136</v>
      </c>
      <c r="F6" s="32" t="s">
        <v>137</v>
      </c>
      <c r="G6" s="32" t="s">
        <v>10</v>
      </c>
      <c r="H6" s="32" t="s">
        <v>10</v>
      </c>
      <c r="I6" s="30" t="s">
        <v>10</v>
      </c>
      <c r="J6" s="30">
        <v>6</v>
      </c>
      <c r="K6" s="33"/>
      <c r="L6" s="30" t="s">
        <v>10</v>
      </c>
      <c r="M6" s="34" t="s">
        <v>152</v>
      </c>
      <c r="N6" s="30">
        <f>SUM(I6:J6)</f>
        <v>6</v>
      </c>
      <c r="O6" s="30">
        <f>IF(L6="Yes",I6,0)+IF(M6="Yes",J6,0)</f>
        <v>0</v>
      </c>
      <c r="R6" s="6"/>
    </row>
    <row r="7" spans="1:26" ht="14.1" customHeight="1" x14ac:dyDescent="0.25">
      <c r="A7" s="30">
        <v>2</v>
      </c>
      <c r="B7" s="31" t="s">
        <v>139</v>
      </c>
      <c r="C7" s="30" t="s">
        <v>134</v>
      </c>
      <c r="D7" s="32" t="s">
        <v>140</v>
      </c>
      <c r="E7" s="32" t="s">
        <v>141</v>
      </c>
      <c r="F7" s="32" t="s">
        <v>142</v>
      </c>
      <c r="G7" s="32" t="s">
        <v>10</v>
      </c>
      <c r="H7" s="32" t="s">
        <v>10</v>
      </c>
      <c r="I7" s="30">
        <v>3</v>
      </c>
      <c r="J7" s="30" t="s">
        <v>10</v>
      </c>
      <c r="K7" s="33"/>
      <c r="L7" s="34" t="s">
        <v>152</v>
      </c>
      <c r="M7" s="30" t="s">
        <v>10</v>
      </c>
      <c r="N7" s="30">
        <f t="shared" ref="N7:N70" si="0">SUM(I7:J7)</f>
        <v>3</v>
      </c>
      <c r="O7" s="30">
        <f t="shared" ref="O7:O70" si="1">IF(L7="Yes",I7,0)+IF(M7="Yes",J7,0)</f>
        <v>0</v>
      </c>
    </row>
    <row r="8" spans="1:26" ht="14.1" customHeight="1" x14ac:dyDescent="0.25">
      <c r="A8" s="30">
        <v>3</v>
      </c>
      <c r="B8" s="31" t="s">
        <v>143</v>
      </c>
      <c r="C8" s="30" t="s">
        <v>144</v>
      </c>
      <c r="D8" s="32" t="s">
        <v>145</v>
      </c>
      <c r="E8" s="32" t="s">
        <v>146</v>
      </c>
      <c r="F8" s="32" t="s">
        <v>10</v>
      </c>
      <c r="G8" s="32" t="s">
        <v>10</v>
      </c>
      <c r="H8" s="32" t="s">
        <v>10</v>
      </c>
      <c r="I8" s="30" t="s">
        <v>10</v>
      </c>
      <c r="J8" s="30">
        <v>6</v>
      </c>
      <c r="K8" s="33"/>
      <c r="L8" s="30" t="s">
        <v>10</v>
      </c>
      <c r="M8" s="34" t="s">
        <v>152</v>
      </c>
      <c r="N8" s="30">
        <f t="shared" si="0"/>
        <v>6</v>
      </c>
      <c r="O8" s="30">
        <f t="shared" si="1"/>
        <v>0</v>
      </c>
    </row>
    <row r="9" spans="1:26" ht="14.1" customHeight="1" x14ac:dyDescent="0.25">
      <c r="A9" s="30">
        <v>4</v>
      </c>
      <c r="B9" s="31" t="s">
        <v>147</v>
      </c>
      <c r="C9" s="30" t="s">
        <v>144</v>
      </c>
      <c r="D9" s="32" t="s">
        <v>148</v>
      </c>
      <c r="E9" s="32" t="s">
        <v>149</v>
      </c>
      <c r="F9" s="35" t="s">
        <v>150</v>
      </c>
      <c r="G9" s="32" t="s">
        <v>151</v>
      </c>
      <c r="H9" s="32" t="s">
        <v>10</v>
      </c>
      <c r="I9" s="30" t="s">
        <v>10</v>
      </c>
      <c r="J9" s="30">
        <v>6</v>
      </c>
      <c r="K9" s="33"/>
      <c r="L9" s="30" t="s">
        <v>10</v>
      </c>
      <c r="M9" s="34" t="s">
        <v>152</v>
      </c>
      <c r="N9" s="30">
        <f t="shared" si="0"/>
        <v>6</v>
      </c>
      <c r="O9" s="30">
        <f t="shared" si="1"/>
        <v>0</v>
      </c>
    </row>
    <row r="10" spans="1:26" ht="14.1" customHeight="1" x14ac:dyDescent="0.25">
      <c r="A10" s="30">
        <v>5</v>
      </c>
      <c r="B10" s="31" t="s">
        <v>153</v>
      </c>
      <c r="C10" s="30" t="s">
        <v>154</v>
      </c>
      <c r="D10" s="32" t="s">
        <v>10</v>
      </c>
      <c r="E10" s="32" t="s">
        <v>155</v>
      </c>
      <c r="F10" s="32" t="s">
        <v>156</v>
      </c>
      <c r="G10" s="32" t="s">
        <v>10</v>
      </c>
      <c r="H10" s="32" t="s">
        <v>10</v>
      </c>
      <c r="I10" s="30" t="s">
        <v>10</v>
      </c>
      <c r="J10" s="30">
        <v>6</v>
      </c>
      <c r="K10" s="33"/>
      <c r="L10" s="30" t="s">
        <v>10</v>
      </c>
      <c r="M10" s="34" t="s">
        <v>152</v>
      </c>
      <c r="N10" s="30">
        <f t="shared" si="0"/>
        <v>6</v>
      </c>
      <c r="O10" s="30">
        <f t="shared" si="1"/>
        <v>0</v>
      </c>
    </row>
    <row r="11" spans="1:26" ht="14.1" customHeight="1" x14ac:dyDescent="0.25">
      <c r="A11" s="30">
        <v>6</v>
      </c>
      <c r="B11" s="31" t="s">
        <v>157</v>
      </c>
      <c r="C11" s="30" t="s">
        <v>158</v>
      </c>
      <c r="D11" s="32" t="s">
        <v>10</v>
      </c>
      <c r="E11" s="32" t="s">
        <v>159</v>
      </c>
      <c r="F11" s="32" t="s">
        <v>160</v>
      </c>
      <c r="G11" s="32" t="s">
        <v>10</v>
      </c>
      <c r="H11" s="32" t="s">
        <v>10</v>
      </c>
      <c r="I11" s="30">
        <v>4.5</v>
      </c>
      <c r="J11" s="30" t="s">
        <v>10</v>
      </c>
      <c r="K11" s="33"/>
      <c r="L11" s="34" t="s">
        <v>152</v>
      </c>
      <c r="M11" s="30" t="s">
        <v>10</v>
      </c>
      <c r="N11" s="30">
        <f t="shared" si="0"/>
        <v>4.5</v>
      </c>
      <c r="O11" s="30">
        <f t="shared" si="1"/>
        <v>0</v>
      </c>
    </row>
    <row r="12" spans="1:26" ht="14.1" customHeight="1" x14ac:dyDescent="0.25">
      <c r="A12" s="30">
        <v>7</v>
      </c>
      <c r="B12" s="31" t="s">
        <v>161</v>
      </c>
      <c r="C12" s="30" t="s">
        <v>162</v>
      </c>
      <c r="D12" s="32" t="s">
        <v>10</v>
      </c>
      <c r="E12" s="32" t="s">
        <v>163</v>
      </c>
      <c r="F12" s="32" t="s">
        <v>164</v>
      </c>
      <c r="G12" s="32" t="s">
        <v>10</v>
      </c>
      <c r="H12" s="32" t="s">
        <v>10</v>
      </c>
      <c r="I12" s="30">
        <v>4.5</v>
      </c>
      <c r="J12" s="30" t="s">
        <v>10</v>
      </c>
      <c r="K12" s="33"/>
      <c r="L12" s="34" t="s">
        <v>152</v>
      </c>
      <c r="M12" s="30" t="s">
        <v>10</v>
      </c>
      <c r="N12" s="30">
        <f t="shared" si="0"/>
        <v>4.5</v>
      </c>
      <c r="O12" s="30">
        <f t="shared" si="1"/>
        <v>0</v>
      </c>
    </row>
    <row r="13" spans="1:26" ht="14.1" customHeight="1" x14ac:dyDescent="0.25">
      <c r="A13" s="30">
        <v>8</v>
      </c>
      <c r="B13" s="31" t="s">
        <v>165</v>
      </c>
      <c r="C13" s="30" t="s">
        <v>166</v>
      </c>
      <c r="D13" s="32" t="s">
        <v>10</v>
      </c>
      <c r="E13" s="32" t="s">
        <v>167</v>
      </c>
      <c r="F13" s="32" t="s">
        <v>168</v>
      </c>
      <c r="G13" s="32" t="s">
        <v>169</v>
      </c>
      <c r="H13" s="32" t="s">
        <v>10</v>
      </c>
      <c r="I13" s="30">
        <v>6</v>
      </c>
      <c r="J13" s="30">
        <v>4.5</v>
      </c>
      <c r="K13" s="33"/>
      <c r="L13" s="34" t="s">
        <v>152</v>
      </c>
      <c r="M13" s="34" t="s">
        <v>152</v>
      </c>
      <c r="N13" s="30">
        <f t="shared" si="0"/>
        <v>10.5</v>
      </c>
      <c r="O13" s="30">
        <f t="shared" si="1"/>
        <v>0</v>
      </c>
    </row>
    <row r="14" spans="1:26" ht="14.1" customHeight="1" x14ac:dyDescent="0.25">
      <c r="A14" s="30">
        <v>9</v>
      </c>
      <c r="B14" s="31" t="s">
        <v>170</v>
      </c>
      <c r="C14" s="30" t="s">
        <v>171</v>
      </c>
      <c r="D14" s="32" t="s">
        <v>10</v>
      </c>
      <c r="E14" s="32" t="s">
        <v>172</v>
      </c>
      <c r="F14" s="32" t="s">
        <v>173</v>
      </c>
      <c r="G14" s="32" t="s">
        <v>151</v>
      </c>
      <c r="H14" s="32" t="s">
        <v>10</v>
      </c>
      <c r="I14" s="30">
        <v>4.5</v>
      </c>
      <c r="J14" s="30" t="s">
        <v>10</v>
      </c>
      <c r="K14" s="33"/>
      <c r="L14" s="34" t="s">
        <v>152</v>
      </c>
      <c r="M14" s="30" t="s">
        <v>10</v>
      </c>
      <c r="N14" s="30">
        <f t="shared" si="0"/>
        <v>4.5</v>
      </c>
      <c r="O14" s="30">
        <f t="shared" si="1"/>
        <v>0</v>
      </c>
    </row>
    <row r="15" spans="1:26" ht="14.1" customHeight="1" x14ac:dyDescent="0.25">
      <c r="A15" s="30">
        <v>10</v>
      </c>
      <c r="B15" s="31" t="s">
        <v>174</v>
      </c>
      <c r="C15" s="30" t="s">
        <v>175</v>
      </c>
      <c r="D15" s="32" t="s">
        <v>176</v>
      </c>
      <c r="E15" s="32" t="s">
        <v>177</v>
      </c>
      <c r="F15" s="32" t="s">
        <v>178</v>
      </c>
      <c r="G15" s="32" t="s">
        <v>179</v>
      </c>
      <c r="H15" s="32" t="s">
        <v>10</v>
      </c>
      <c r="I15" s="30">
        <v>4</v>
      </c>
      <c r="J15" s="30">
        <v>6</v>
      </c>
      <c r="K15" s="33"/>
      <c r="L15" s="34" t="s">
        <v>152</v>
      </c>
      <c r="M15" s="34" t="s">
        <v>152</v>
      </c>
      <c r="N15" s="30">
        <f t="shared" si="0"/>
        <v>10</v>
      </c>
      <c r="O15" s="30">
        <f t="shared" si="1"/>
        <v>0</v>
      </c>
    </row>
    <row r="16" spans="1:26" ht="14.1" customHeight="1" x14ac:dyDescent="0.25">
      <c r="A16" s="30">
        <v>11</v>
      </c>
      <c r="B16" s="31" t="s">
        <v>180</v>
      </c>
      <c r="C16" s="30" t="s">
        <v>175</v>
      </c>
      <c r="D16" s="32" t="s">
        <v>181</v>
      </c>
      <c r="E16" s="32" t="s">
        <v>182</v>
      </c>
      <c r="F16" s="32" t="s">
        <v>183</v>
      </c>
      <c r="G16" s="32" t="s">
        <v>184</v>
      </c>
      <c r="H16" s="32" t="s">
        <v>10</v>
      </c>
      <c r="I16" s="30" t="s">
        <v>10</v>
      </c>
      <c r="J16" s="30">
        <v>6</v>
      </c>
      <c r="K16" s="33"/>
      <c r="L16" s="30" t="s">
        <v>10</v>
      </c>
      <c r="M16" s="34" t="s">
        <v>152</v>
      </c>
      <c r="N16" s="30">
        <f t="shared" si="0"/>
        <v>6</v>
      </c>
      <c r="O16" s="30">
        <f t="shared" si="1"/>
        <v>0</v>
      </c>
    </row>
    <row r="17" spans="1:15" ht="14.1" customHeight="1" x14ac:dyDescent="0.25">
      <c r="A17" s="30">
        <v>12</v>
      </c>
      <c r="B17" s="31" t="s">
        <v>185</v>
      </c>
      <c r="C17" s="30" t="s">
        <v>175</v>
      </c>
      <c r="D17" s="32" t="s">
        <v>181</v>
      </c>
      <c r="E17" s="32" t="s">
        <v>173</v>
      </c>
      <c r="F17" s="32" t="s">
        <v>172</v>
      </c>
      <c r="G17" s="32" t="s">
        <v>186</v>
      </c>
      <c r="H17" s="32"/>
      <c r="I17" s="30" t="s">
        <v>10</v>
      </c>
      <c r="J17" s="30">
        <v>6</v>
      </c>
      <c r="K17" s="33"/>
      <c r="L17" s="30" t="s">
        <v>10</v>
      </c>
      <c r="M17" s="34" t="s">
        <v>152</v>
      </c>
      <c r="N17" s="30">
        <f t="shared" si="0"/>
        <v>6</v>
      </c>
      <c r="O17" s="30">
        <f t="shared" si="1"/>
        <v>0</v>
      </c>
    </row>
    <row r="18" spans="1:15" ht="14.1" customHeight="1" x14ac:dyDescent="0.25">
      <c r="A18" s="30">
        <v>13</v>
      </c>
      <c r="B18" s="31" t="s">
        <v>187</v>
      </c>
      <c r="C18" s="30" t="s">
        <v>188</v>
      </c>
      <c r="D18" s="32" t="s">
        <v>189</v>
      </c>
      <c r="E18" s="32" t="s">
        <v>190</v>
      </c>
      <c r="F18" s="32" t="s">
        <v>191</v>
      </c>
      <c r="G18" s="32" t="s">
        <v>192</v>
      </c>
      <c r="H18" s="35" t="s">
        <v>193</v>
      </c>
      <c r="I18" s="30" t="s">
        <v>10</v>
      </c>
      <c r="J18" s="30">
        <v>6</v>
      </c>
      <c r="K18" s="33"/>
      <c r="L18" s="30" t="s">
        <v>10</v>
      </c>
      <c r="M18" s="34" t="s">
        <v>152</v>
      </c>
      <c r="N18" s="30">
        <f t="shared" si="0"/>
        <v>6</v>
      </c>
      <c r="O18" s="30">
        <f t="shared" si="1"/>
        <v>0</v>
      </c>
    </row>
    <row r="19" spans="1:15" ht="14.1" customHeight="1" x14ac:dyDescent="0.25">
      <c r="A19" s="30">
        <v>14</v>
      </c>
      <c r="B19" s="31" t="s">
        <v>194</v>
      </c>
      <c r="C19" s="30" t="s">
        <v>195</v>
      </c>
      <c r="D19" s="32" t="s">
        <v>10</v>
      </c>
      <c r="E19" s="32" t="s">
        <v>182</v>
      </c>
      <c r="F19" s="32" t="s">
        <v>173</v>
      </c>
      <c r="G19" s="32" t="s">
        <v>196</v>
      </c>
      <c r="H19" s="32" t="s">
        <v>10</v>
      </c>
      <c r="I19" s="30">
        <v>3</v>
      </c>
      <c r="J19" s="30" t="s">
        <v>10</v>
      </c>
      <c r="K19" s="33"/>
      <c r="L19" s="34" t="s">
        <v>152</v>
      </c>
      <c r="M19" s="30" t="s">
        <v>10</v>
      </c>
      <c r="N19" s="30">
        <f t="shared" si="0"/>
        <v>3</v>
      </c>
      <c r="O19" s="30">
        <f t="shared" si="1"/>
        <v>0</v>
      </c>
    </row>
    <row r="20" spans="1:15" ht="14.1" customHeight="1" x14ac:dyDescent="0.25">
      <c r="A20" s="30">
        <v>15</v>
      </c>
      <c r="B20" s="31" t="s">
        <v>197</v>
      </c>
      <c r="C20" s="30" t="s">
        <v>198</v>
      </c>
      <c r="D20" s="32" t="s">
        <v>10</v>
      </c>
      <c r="E20" s="32" t="s">
        <v>182</v>
      </c>
      <c r="F20" s="32" t="s">
        <v>173</v>
      </c>
      <c r="G20" s="32" t="s">
        <v>196</v>
      </c>
      <c r="H20" s="32" t="s">
        <v>10</v>
      </c>
      <c r="I20" s="30">
        <v>3</v>
      </c>
      <c r="J20" s="30" t="s">
        <v>10</v>
      </c>
      <c r="K20" s="33"/>
      <c r="L20" s="34" t="s">
        <v>152</v>
      </c>
      <c r="M20" s="30" t="s">
        <v>10</v>
      </c>
      <c r="N20" s="30">
        <f t="shared" si="0"/>
        <v>3</v>
      </c>
      <c r="O20" s="30">
        <f t="shared" si="1"/>
        <v>0</v>
      </c>
    </row>
    <row r="21" spans="1:15" ht="14.1" customHeight="1" x14ac:dyDescent="0.25">
      <c r="A21" s="30">
        <v>16</v>
      </c>
      <c r="B21" s="31" t="s">
        <v>199</v>
      </c>
      <c r="C21" s="30" t="s">
        <v>200</v>
      </c>
      <c r="D21" s="32" t="s">
        <v>10</v>
      </c>
      <c r="E21" s="32" t="s">
        <v>182</v>
      </c>
      <c r="F21" s="32" t="s">
        <v>173</v>
      </c>
      <c r="G21" s="32" t="s">
        <v>196</v>
      </c>
      <c r="H21" s="32" t="s">
        <v>10</v>
      </c>
      <c r="I21" s="30">
        <v>3</v>
      </c>
      <c r="J21" s="30" t="s">
        <v>10</v>
      </c>
      <c r="K21" s="33"/>
      <c r="L21" s="34" t="s">
        <v>152</v>
      </c>
      <c r="M21" s="30" t="s">
        <v>10</v>
      </c>
      <c r="N21" s="30">
        <f t="shared" si="0"/>
        <v>3</v>
      </c>
      <c r="O21" s="30">
        <f t="shared" si="1"/>
        <v>0</v>
      </c>
    </row>
    <row r="22" spans="1:15" ht="14.1" customHeight="1" x14ac:dyDescent="0.25">
      <c r="A22" s="30">
        <v>17</v>
      </c>
      <c r="B22" s="31" t="s">
        <v>201</v>
      </c>
      <c r="C22" s="30" t="s">
        <v>202</v>
      </c>
      <c r="D22" s="32" t="s">
        <v>203</v>
      </c>
      <c r="E22" s="32" t="s">
        <v>204</v>
      </c>
      <c r="F22" s="32" t="s">
        <v>205</v>
      </c>
      <c r="G22" s="32" t="s">
        <v>10</v>
      </c>
      <c r="H22" s="32" t="s">
        <v>10</v>
      </c>
      <c r="I22" s="30">
        <v>4.5</v>
      </c>
      <c r="J22" s="30" t="s">
        <v>10</v>
      </c>
      <c r="K22" s="33"/>
      <c r="L22" s="34" t="s">
        <v>152</v>
      </c>
      <c r="M22" s="30" t="s">
        <v>10</v>
      </c>
      <c r="N22" s="30">
        <f t="shared" si="0"/>
        <v>4.5</v>
      </c>
      <c r="O22" s="30">
        <f t="shared" si="1"/>
        <v>0</v>
      </c>
    </row>
    <row r="23" spans="1:15" ht="14.1" customHeight="1" x14ac:dyDescent="0.25">
      <c r="A23" s="30">
        <v>18</v>
      </c>
      <c r="B23" s="31" t="s">
        <v>206</v>
      </c>
      <c r="C23" s="30" t="s">
        <v>202</v>
      </c>
      <c r="D23" s="32" t="s">
        <v>207</v>
      </c>
      <c r="E23" s="32" t="s">
        <v>208</v>
      </c>
      <c r="F23" s="32" t="s">
        <v>209</v>
      </c>
      <c r="G23" s="32" t="s">
        <v>10</v>
      </c>
      <c r="H23" s="32" t="s">
        <v>10</v>
      </c>
      <c r="I23" s="30" t="s">
        <v>10</v>
      </c>
      <c r="J23" s="30">
        <v>6</v>
      </c>
      <c r="K23" s="33"/>
      <c r="L23" s="30" t="s">
        <v>10</v>
      </c>
      <c r="M23" s="34" t="s">
        <v>152</v>
      </c>
      <c r="N23" s="30">
        <f t="shared" si="0"/>
        <v>6</v>
      </c>
      <c r="O23" s="30">
        <f t="shared" si="1"/>
        <v>0</v>
      </c>
    </row>
    <row r="24" spans="1:15" ht="14.1" customHeight="1" x14ac:dyDescent="0.25">
      <c r="A24" s="30">
        <v>19</v>
      </c>
      <c r="B24" s="31" t="s">
        <v>210</v>
      </c>
      <c r="C24" s="30" t="s">
        <v>202</v>
      </c>
      <c r="D24" s="32" t="s">
        <v>176</v>
      </c>
      <c r="E24" s="32" t="s">
        <v>211</v>
      </c>
      <c r="F24" s="35" t="s">
        <v>212</v>
      </c>
      <c r="G24" s="32" t="s">
        <v>213</v>
      </c>
      <c r="H24" s="32" t="s">
        <v>10</v>
      </c>
      <c r="I24" s="30">
        <v>3</v>
      </c>
      <c r="J24" s="30" t="s">
        <v>10</v>
      </c>
      <c r="K24" s="33"/>
      <c r="L24" s="34" t="s">
        <v>152</v>
      </c>
      <c r="M24" s="30" t="s">
        <v>10</v>
      </c>
      <c r="N24" s="30">
        <f t="shared" si="0"/>
        <v>3</v>
      </c>
      <c r="O24" s="30">
        <f t="shared" si="1"/>
        <v>0</v>
      </c>
    </row>
    <row r="25" spans="1:15" ht="14.1" customHeight="1" x14ac:dyDescent="0.25">
      <c r="A25" s="30">
        <v>20</v>
      </c>
      <c r="B25" s="31" t="s">
        <v>214</v>
      </c>
      <c r="C25" s="30" t="s">
        <v>202</v>
      </c>
      <c r="D25" s="32" t="s">
        <v>176</v>
      </c>
      <c r="E25" s="32" t="s">
        <v>215</v>
      </c>
      <c r="F25" s="35" t="s">
        <v>216</v>
      </c>
      <c r="G25" s="35" t="s">
        <v>217</v>
      </c>
      <c r="H25" s="32" t="s">
        <v>218</v>
      </c>
      <c r="I25" s="30">
        <v>3</v>
      </c>
      <c r="J25" s="30" t="s">
        <v>10</v>
      </c>
      <c r="K25" s="33"/>
      <c r="L25" s="34" t="s">
        <v>152</v>
      </c>
      <c r="M25" s="30" t="s">
        <v>10</v>
      </c>
      <c r="N25" s="30">
        <f t="shared" si="0"/>
        <v>3</v>
      </c>
      <c r="O25" s="30">
        <f t="shared" si="1"/>
        <v>0</v>
      </c>
    </row>
    <row r="26" spans="1:15" ht="14.1" customHeight="1" x14ac:dyDescent="0.25">
      <c r="A26" s="30">
        <v>21</v>
      </c>
      <c r="B26" s="31" t="s">
        <v>219</v>
      </c>
      <c r="C26" s="30" t="s">
        <v>220</v>
      </c>
      <c r="D26" s="32" t="s">
        <v>10</v>
      </c>
      <c r="E26" s="32" t="s">
        <v>221</v>
      </c>
      <c r="F26" s="32" t="s">
        <v>222</v>
      </c>
      <c r="G26" s="32" t="s">
        <v>151</v>
      </c>
      <c r="H26" s="32" t="s">
        <v>10</v>
      </c>
      <c r="I26" s="30" t="s">
        <v>10</v>
      </c>
      <c r="J26" s="30">
        <v>6</v>
      </c>
      <c r="K26" s="33"/>
      <c r="L26" s="30" t="s">
        <v>10</v>
      </c>
      <c r="M26" s="34" t="s">
        <v>152</v>
      </c>
      <c r="N26" s="30">
        <f t="shared" si="0"/>
        <v>6</v>
      </c>
      <c r="O26" s="30">
        <f t="shared" si="1"/>
        <v>0</v>
      </c>
    </row>
    <row r="27" spans="1:15" ht="14.1" customHeight="1" x14ac:dyDescent="0.25">
      <c r="A27" s="30">
        <v>22</v>
      </c>
      <c r="B27" s="31" t="s">
        <v>223</v>
      </c>
      <c r="C27" s="30" t="s">
        <v>224</v>
      </c>
      <c r="D27" s="32" t="s">
        <v>10</v>
      </c>
      <c r="E27" s="32" t="s">
        <v>225</v>
      </c>
      <c r="F27" s="32" t="s">
        <v>226</v>
      </c>
      <c r="G27" s="32" t="s">
        <v>227</v>
      </c>
      <c r="H27" s="32" t="s">
        <v>10</v>
      </c>
      <c r="I27" s="30">
        <v>8</v>
      </c>
      <c r="J27" s="30" t="s">
        <v>10</v>
      </c>
      <c r="K27" s="33"/>
      <c r="L27" s="34" t="s">
        <v>152</v>
      </c>
      <c r="M27" s="30" t="s">
        <v>10</v>
      </c>
      <c r="N27" s="30">
        <f t="shared" si="0"/>
        <v>8</v>
      </c>
      <c r="O27" s="30">
        <f t="shared" si="1"/>
        <v>0</v>
      </c>
    </row>
    <row r="28" spans="1:15" ht="14.1" customHeight="1" x14ac:dyDescent="0.25">
      <c r="A28" s="30">
        <v>23</v>
      </c>
      <c r="B28" s="31" t="s">
        <v>228</v>
      </c>
      <c r="C28" s="30" t="s">
        <v>229</v>
      </c>
      <c r="D28" s="32" t="s">
        <v>10</v>
      </c>
      <c r="E28" s="32" t="s">
        <v>230</v>
      </c>
      <c r="F28" s="32" t="s">
        <v>231</v>
      </c>
      <c r="G28" s="32" t="s">
        <v>232</v>
      </c>
      <c r="H28" s="32" t="s">
        <v>10</v>
      </c>
      <c r="I28" s="30" t="s">
        <v>10</v>
      </c>
      <c r="J28" s="30">
        <v>6</v>
      </c>
      <c r="K28" s="33"/>
      <c r="L28" s="30" t="s">
        <v>10</v>
      </c>
      <c r="M28" s="34" t="s">
        <v>152</v>
      </c>
      <c r="N28" s="30">
        <f t="shared" si="0"/>
        <v>6</v>
      </c>
      <c r="O28" s="30">
        <f t="shared" si="1"/>
        <v>0</v>
      </c>
    </row>
    <row r="29" spans="1:15" ht="14.1" customHeight="1" x14ac:dyDescent="0.25">
      <c r="A29" s="30">
        <v>24</v>
      </c>
      <c r="B29" s="31" t="s">
        <v>233</v>
      </c>
      <c r="C29" s="30" t="s">
        <v>234</v>
      </c>
      <c r="D29" s="32" t="s">
        <v>10</v>
      </c>
      <c r="E29" s="32" t="s">
        <v>235</v>
      </c>
      <c r="F29" s="35" t="s">
        <v>236</v>
      </c>
      <c r="G29" s="35" t="s">
        <v>237</v>
      </c>
      <c r="H29" s="32" t="s">
        <v>238</v>
      </c>
      <c r="I29" s="30">
        <v>8</v>
      </c>
      <c r="J29" s="30" t="s">
        <v>10</v>
      </c>
      <c r="K29" s="33"/>
      <c r="L29" s="34" t="s">
        <v>152</v>
      </c>
      <c r="M29" s="30" t="s">
        <v>10</v>
      </c>
      <c r="N29" s="30">
        <f t="shared" si="0"/>
        <v>8</v>
      </c>
      <c r="O29" s="30">
        <f t="shared" si="1"/>
        <v>0</v>
      </c>
    </row>
    <row r="30" spans="1:15" ht="14.1" customHeight="1" x14ac:dyDescent="0.25">
      <c r="A30" s="30">
        <v>25</v>
      </c>
      <c r="B30" s="31" t="s">
        <v>239</v>
      </c>
      <c r="C30" s="30" t="s">
        <v>240</v>
      </c>
      <c r="D30" s="32" t="s">
        <v>10</v>
      </c>
      <c r="E30" s="32" t="s">
        <v>241</v>
      </c>
      <c r="F30" s="35" t="s">
        <v>242</v>
      </c>
      <c r="G30" s="35" t="s">
        <v>243</v>
      </c>
      <c r="H30" s="32" t="s">
        <v>244</v>
      </c>
      <c r="I30" s="30">
        <v>12</v>
      </c>
      <c r="J30" s="30" t="s">
        <v>10</v>
      </c>
      <c r="K30" s="33"/>
      <c r="L30" s="34" t="s">
        <v>152</v>
      </c>
      <c r="M30" s="30" t="s">
        <v>10</v>
      </c>
      <c r="N30" s="30">
        <f t="shared" si="0"/>
        <v>12</v>
      </c>
      <c r="O30" s="30">
        <f t="shared" si="1"/>
        <v>0</v>
      </c>
    </row>
    <row r="31" spans="1:15" ht="14.1" customHeight="1" x14ac:dyDescent="0.25">
      <c r="A31" s="30">
        <v>26</v>
      </c>
      <c r="B31" s="31" t="s">
        <v>245</v>
      </c>
      <c r="C31" s="30" t="s">
        <v>246</v>
      </c>
      <c r="D31" s="32" t="s">
        <v>10</v>
      </c>
      <c r="E31" s="32" t="s">
        <v>247</v>
      </c>
      <c r="F31" s="32" t="s">
        <v>248</v>
      </c>
      <c r="G31" s="32" t="s">
        <v>249</v>
      </c>
      <c r="H31" s="32" t="s">
        <v>10</v>
      </c>
      <c r="I31" s="30">
        <v>3</v>
      </c>
      <c r="J31" s="30" t="s">
        <v>10</v>
      </c>
      <c r="K31" s="33"/>
      <c r="L31" s="34" t="s">
        <v>152</v>
      </c>
      <c r="M31" s="30" t="s">
        <v>10</v>
      </c>
      <c r="N31" s="30">
        <f t="shared" si="0"/>
        <v>3</v>
      </c>
      <c r="O31" s="30">
        <f t="shared" si="1"/>
        <v>0</v>
      </c>
    </row>
    <row r="32" spans="1:15" ht="14.1" customHeight="1" x14ac:dyDescent="0.25">
      <c r="A32" s="30">
        <v>27</v>
      </c>
      <c r="B32" s="31" t="s">
        <v>250</v>
      </c>
      <c r="C32" s="30" t="s">
        <v>251</v>
      </c>
      <c r="D32" s="32" t="s">
        <v>10</v>
      </c>
      <c r="E32" s="32" t="s">
        <v>252</v>
      </c>
      <c r="F32" s="32" t="s">
        <v>230</v>
      </c>
      <c r="G32" s="32" t="s">
        <v>253</v>
      </c>
      <c r="H32" s="32" t="s">
        <v>10</v>
      </c>
      <c r="I32" s="30">
        <v>3</v>
      </c>
      <c r="J32" s="30" t="s">
        <v>10</v>
      </c>
      <c r="K32" s="33"/>
      <c r="L32" s="34" t="s">
        <v>152</v>
      </c>
      <c r="M32" s="30" t="s">
        <v>10</v>
      </c>
      <c r="N32" s="30">
        <f t="shared" si="0"/>
        <v>3</v>
      </c>
      <c r="O32" s="30">
        <f t="shared" si="1"/>
        <v>0</v>
      </c>
    </row>
    <row r="33" spans="1:15" ht="14.1" customHeight="1" x14ac:dyDescent="0.25">
      <c r="A33" s="30">
        <v>28</v>
      </c>
      <c r="B33" s="31" t="s">
        <v>254</v>
      </c>
      <c r="C33" s="30" t="s">
        <v>255</v>
      </c>
      <c r="D33" s="32" t="s">
        <v>10</v>
      </c>
      <c r="E33" s="32" t="s">
        <v>256</v>
      </c>
      <c r="F33" s="32" t="s">
        <v>257</v>
      </c>
      <c r="G33" s="32" t="s">
        <v>10</v>
      </c>
      <c r="H33" s="32" t="s">
        <v>10</v>
      </c>
      <c r="I33" s="30">
        <v>3</v>
      </c>
      <c r="J33" s="30" t="s">
        <v>10</v>
      </c>
      <c r="K33" s="33"/>
      <c r="L33" s="34" t="s">
        <v>152</v>
      </c>
      <c r="M33" s="30" t="s">
        <v>10</v>
      </c>
      <c r="N33" s="30">
        <f t="shared" si="0"/>
        <v>3</v>
      </c>
      <c r="O33" s="30">
        <f t="shared" si="1"/>
        <v>0</v>
      </c>
    </row>
    <row r="34" spans="1:15" ht="14.1" customHeight="1" x14ac:dyDescent="0.25">
      <c r="A34" s="30">
        <v>29</v>
      </c>
      <c r="B34" s="31" t="s">
        <v>258</v>
      </c>
      <c r="C34" s="30" t="s">
        <v>259</v>
      </c>
      <c r="D34" s="32" t="s">
        <v>10</v>
      </c>
      <c r="E34" s="32" t="s">
        <v>260</v>
      </c>
      <c r="F34" s="35" t="s">
        <v>261</v>
      </c>
      <c r="G34" s="35" t="s">
        <v>262</v>
      </c>
      <c r="H34" s="32" t="s">
        <v>263</v>
      </c>
      <c r="I34" s="30">
        <v>3</v>
      </c>
      <c r="J34" s="30" t="s">
        <v>10</v>
      </c>
      <c r="K34" s="33"/>
      <c r="L34" s="34" t="s">
        <v>152</v>
      </c>
      <c r="M34" s="30" t="s">
        <v>10</v>
      </c>
      <c r="N34" s="30">
        <f t="shared" si="0"/>
        <v>3</v>
      </c>
      <c r="O34" s="30">
        <f t="shared" si="1"/>
        <v>0</v>
      </c>
    </row>
    <row r="35" spans="1:15" ht="14.1" customHeight="1" x14ac:dyDescent="0.25">
      <c r="A35" s="30">
        <v>30</v>
      </c>
      <c r="B35" s="31" t="s">
        <v>264</v>
      </c>
      <c r="C35" s="30" t="s">
        <v>265</v>
      </c>
      <c r="D35" s="32" t="s">
        <v>10</v>
      </c>
      <c r="E35" s="36" t="s">
        <v>266</v>
      </c>
      <c r="F35" s="35" t="s">
        <v>267</v>
      </c>
      <c r="G35" s="35" t="s">
        <v>268</v>
      </c>
      <c r="H35" s="32" t="s">
        <v>269</v>
      </c>
      <c r="I35" s="30">
        <v>3</v>
      </c>
      <c r="J35" s="30" t="s">
        <v>10</v>
      </c>
      <c r="K35" s="33"/>
      <c r="L35" s="34" t="s">
        <v>152</v>
      </c>
      <c r="M35" s="30" t="s">
        <v>10</v>
      </c>
      <c r="N35" s="30">
        <f t="shared" si="0"/>
        <v>3</v>
      </c>
      <c r="O35" s="30">
        <f t="shared" si="1"/>
        <v>0</v>
      </c>
    </row>
    <row r="36" spans="1:15" ht="14.1" customHeight="1" x14ac:dyDescent="0.25">
      <c r="A36" s="30">
        <v>31</v>
      </c>
      <c r="B36" s="31" t="s">
        <v>270</v>
      </c>
      <c r="C36" s="30" t="s">
        <v>265</v>
      </c>
      <c r="D36" s="32" t="s">
        <v>10</v>
      </c>
      <c r="E36" s="32" t="s">
        <v>271</v>
      </c>
      <c r="F36" s="32" t="s">
        <v>272</v>
      </c>
      <c r="G36" s="32" t="s">
        <v>151</v>
      </c>
      <c r="H36" s="32" t="s">
        <v>10</v>
      </c>
      <c r="I36" s="30">
        <v>3</v>
      </c>
      <c r="J36" s="30" t="s">
        <v>10</v>
      </c>
      <c r="K36" s="33"/>
      <c r="L36" s="34" t="s">
        <v>152</v>
      </c>
      <c r="M36" s="30" t="s">
        <v>10</v>
      </c>
      <c r="N36" s="30">
        <f t="shared" si="0"/>
        <v>3</v>
      </c>
      <c r="O36" s="30">
        <f t="shared" si="1"/>
        <v>0</v>
      </c>
    </row>
    <row r="37" spans="1:15" ht="14.1" customHeight="1" x14ac:dyDescent="0.25">
      <c r="A37" s="30">
        <v>32</v>
      </c>
      <c r="B37" s="31" t="s">
        <v>273</v>
      </c>
      <c r="C37" s="30" t="s">
        <v>274</v>
      </c>
      <c r="D37" s="32" t="s">
        <v>10</v>
      </c>
      <c r="E37" s="36" t="s">
        <v>275</v>
      </c>
      <c r="F37" s="35" t="s">
        <v>276</v>
      </c>
      <c r="G37" s="35" t="s">
        <v>277</v>
      </c>
      <c r="H37" s="32" t="s">
        <v>278</v>
      </c>
      <c r="I37" s="30">
        <v>3</v>
      </c>
      <c r="J37" s="30" t="s">
        <v>10</v>
      </c>
      <c r="K37" s="33"/>
      <c r="L37" s="34" t="s">
        <v>152</v>
      </c>
      <c r="M37" s="30" t="s">
        <v>10</v>
      </c>
      <c r="N37" s="30">
        <f t="shared" si="0"/>
        <v>3</v>
      </c>
      <c r="O37" s="30">
        <f t="shared" si="1"/>
        <v>0</v>
      </c>
    </row>
    <row r="38" spans="1:15" ht="14.1" customHeight="1" x14ac:dyDescent="0.25">
      <c r="A38" s="30">
        <v>33</v>
      </c>
      <c r="B38" s="31" t="s">
        <v>279</v>
      </c>
      <c r="C38" s="30" t="s">
        <v>280</v>
      </c>
      <c r="D38" s="32" t="s">
        <v>10</v>
      </c>
      <c r="E38" s="36" t="s">
        <v>281</v>
      </c>
      <c r="F38" s="35" t="s">
        <v>282</v>
      </c>
      <c r="G38" s="35" t="s">
        <v>283</v>
      </c>
      <c r="H38" s="32" t="s">
        <v>284</v>
      </c>
      <c r="I38" s="30">
        <v>3</v>
      </c>
      <c r="J38" s="30" t="s">
        <v>10</v>
      </c>
      <c r="K38" s="33"/>
      <c r="L38" s="34" t="s">
        <v>152</v>
      </c>
      <c r="M38" s="30" t="s">
        <v>10</v>
      </c>
      <c r="N38" s="30">
        <f t="shared" si="0"/>
        <v>3</v>
      </c>
      <c r="O38" s="30">
        <f t="shared" si="1"/>
        <v>0</v>
      </c>
    </row>
    <row r="39" spans="1:15" ht="14.1" customHeight="1" x14ac:dyDescent="0.25">
      <c r="A39" s="30">
        <v>34</v>
      </c>
      <c r="B39" s="31" t="s">
        <v>285</v>
      </c>
      <c r="C39" s="30" t="s">
        <v>286</v>
      </c>
      <c r="D39" s="32" t="s">
        <v>287</v>
      </c>
      <c r="E39" s="32" t="s">
        <v>288</v>
      </c>
      <c r="F39" s="32" t="s">
        <v>289</v>
      </c>
      <c r="G39" s="32" t="s">
        <v>263</v>
      </c>
      <c r="H39" s="32" t="s">
        <v>10</v>
      </c>
      <c r="I39" s="30" t="s">
        <v>10</v>
      </c>
      <c r="J39" s="30">
        <v>6</v>
      </c>
      <c r="K39" s="33"/>
      <c r="L39" s="30" t="s">
        <v>10</v>
      </c>
      <c r="M39" s="34" t="s">
        <v>152</v>
      </c>
      <c r="N39" s="30">
        <f t="shared" si="0"/>
        <v>6</v>
      </c>
      <c r="O39" s="30">
        <f t="shared" si="1"/>
        <v>0</v>
      </c>
    </row>
    <row r="40" spans="1:15" ht="14.1" customHeight="1" x14ac:dyDescent="0.25">
      <c r="A40" s="30">
        <v>35</v>
      </c>
      <c r="B40" s="31" t="s">
        <v>290</v>
      </c>
      <c r="C40" s="30" t="s">
        <v>286</v>
      </c>
      <c r="D40" s="32" t="s">
        <v>291</v>
      </c>
      <c r="E40" s="32" t="s">
        <v>292</v>
      </c>
      <c r="F40" s="35" t="s">
        <v>293</v>
      </c>
      <c r="G40" s="32" t="s">
        <v>294</v>
      </c>
      <c r="H40" s="32" t="s">
        <v>10</v>
      </c>
      <c r="I40" s="30" t="s">
        <v>10</v>
      </c>
      <c r="J40" s="30">
        <v>6</v>
      </c>
      <c r="K40" s="33"/>
      <c r="L40" s="30" t="s">
        <v>10</v>
      </c>
      <c r="M40" s="34" t="s">
        <v>152</v>
      </c>
      <c r="N40" s="30">
        <f t="shared" si="0"/>
        <v>6</v>
      </c>
      <c r="O40" s="30">
        <f t="shared" si="1"/>
        <v>0</v>
      </c>
    </row>
    <row r="41" spans="1:15" ht="14.1" customHeight="1" x14ac:dyDescent="0.25">
      <c r="A41" s="30">
        <v>36</v>
      </c>
      <c r="B41" s="31" t="s">
        <v>295</v>
      </c>
      <c r="C41" s="30" t="s">
        <v>286</v>
      </c>
      <c r="D41" s="32" t="s">
        <v>148</v>
      </c>
      <c r="E41" s="32" t="s">
        <v>296</v>
      </c>
      <c r="F41" s="32" t="s">
        <v>297</v>
      </c>
      <c r="G41" s="32" t="s">
        <v>298</v>
      </c>
      <c r="H41" s="32" t="s">
        <v>10</v>
      </c>
      <c r="I41" s="30">
        <v>3</v>
      </c>
      <c r="J41" s="30" t="s">
        <v>10</v>
      </c>
      <c r="K41" s="33"/>
      <c r="L41" s="34" t="s">
        <v>152</v>
      </c>
      <c r="M41" s="30" t="s">
        <v>10</v>
      </c>
      <c r="N41" s="30">
        <f t="shared" si="0"/>
        <v>3</v>
      </c>
      <c r="O41" s="30">
        <f t="shared" si="1"/>
        <v>0</v>
      </c>
    </row>
    <row r="42" spans="1:15" ht="14.1" customHeight="1" x14ac:dyDescent="0.25">
      <c r="A42" s="30">
        <v>37</v>
      </c>
      <c r="B42" s="31" t="s">
        <v>299</v>
      </c>
      <c r="C42" s="30" t="s">
        <v>286</v>
      </c>
      <c r="D42" s="32" t="s">
        <v>148</v>
      </c>
      <c r="E42" s="32" t="s">
        <v>300</v>
      </c>
      <c r="F42" s="35" t="s">
        <v>301</v>
      </c>
      <c r="G42" s="32" t="s">
        <v>302</v>
      </c>
      <c r="H42" s="32" t="s">
        <v>10</v>
      </c>
      <c r="I42" s="30">
        <v>3</v>
      </c>
      <c r="J42" s="30" t="s">
        <v>10</v>
      </c>
      <c r="K42" s="33"/>
      <c r="L42" s="34" t="s">
        <v>152</v>
      </c>
      <c r="M42" s="30" t="s">
        <v>10</v>
      </c>
      <c r="N42" s="30">
        <f t="shared" si="0"/>
        <v>3</v>
      </c>
      <c r="O42" s="30">
        <f t="shared" si="1"/>
        <v>0</v>
      </c>
    </row>
    <row r="43" spans="1:15" ht="14.1" customHeight="1" x14ac:dyDescent="0.25">
      <c r="A43" s="30">
        <v>38</v>
      </c>
      <c r="B43" s="31" t="s">
        <v>303</v>
      </c>
      <c r="C43" s="30" t="s">
        <v>304</v>
      </c>
      <c r="D43" s="32" t="s">
        <v>10</v>
      </c>
      <c r="E43" s="36" t="s">
        <v>305</v>
      </c>
      <c r="F43" s="32" t="s">
        <v>306</v>
      </c>
      <c r="G43" s="32" t="s">
        <v>249</v>
      </c>
      <c r="H43" s="32" t="s">
        <v>10</v>
      </c>
      <c r="I43" s="30">
        <v>3</v>
      </c>
      <c r="J43" s="30" t="s">
        <v>10</v>
      </c>
      <c r="K43" s="33"/>
      <c r="L43" s="34" t="s">
        <v>152</v>
      </c>
      <c r="M43" s="30" t="s">
        <v>10</v>
      </c>
      <c r="N43" s="30">
        <f t="shared" si="0"/>
        <v>3</v>
      </c>
      <c r="O43" s="30">
        <f t="shared" si="1"/>
        <v>0</v>
      </c>
    </row>
    <row r="44" spans="1:15" ht="14.1" customHeight="1" x14ac:dyDescent="0.25">
      <c r="A44" s="30">
        <v>39</v>
      </c>
      <c r="B44" s="31" t="s">
        <v>307</v>
      </c>
      <c r="C44" s="30" t="s">
        <v>308</v>
      </c>
      <c r="D44" s="32" t="s">
        <v>10</v>
      </c>
      <c r="E44" s="36" t="s">
        <v>305</v>
      </c>
      <c r="F44" s="32" t="s">
        <v>306</v>
      </c>
      <c r="G44" s="32" t="s">
        <v>249</v>
      </c>
      <c r="H44" s="32" t="s">
        <v>10</v>
      </c>
      <c r="I44" s="30">
        <v>3</v>
      </c>
      <c r="J44" s="30" t="s">
        <v>10</v>
      </c>
      <c r="K44" s="33"/>
      <c r="L44" s="34" t="s">
        <v>152</v>
      </c>
      <c r="M44" s="30" t="s">
        <v>10</v>
      </c>
      <c r="N44" s="30">
        <f t="shared" si="0"/>
        <v>3</v>
      </c>
      <c r="O44" s="30">
        <f t="shared" si="1"/>
        <v>0</v>
      </c>
    </row>
    <row r="45" spans="1:15" ht="14.1" customHeight="1" x14ac:dyDescent="0.25">
      <c r="A45" s="30">
        <v>40</v>
      </c>
      <c r="B45" s="31" t="s">
        <v>309</v>
      </c>
      <c r="C45" s="30" t="s">
        <v>310</v>
      </c>
      <c r="D45" s="32" t="s">
        <v>10</v>
      </c>
      <c r="E45" s="32" t="s">
        <v>311</v>
      </c>
      <c r="F45" s="35" t="s">
        <v>312</v>
      </c>
      <c r="G45" s="32" t="s">
        <v>313</v>
      </c>
      <c r="H45" s="32" t="s">
        <v>314</v>
      </c>
      <c r="I45" s="30">
        <v>3</v>
      </c>
      <c r="J45" s="30" t="s">
        <v>10</v>
      </c>
      <c r="K45" s="33"/>
      <c r="L45" s="34" t="s">
        <v>152</v>
      </c>
      <c r="M45" s="30" t="s">
        <v>10</v>
      </c>
      <c r="N45" s="30">
        <f t="shared" si="0"/>
        <v>3</v>
      </c>
      <c r="O45" s="30">
        <f t="shared" si="1"/>
        <v>0</v>
      </c>
    </row>
    <row r="46" spans="1:15" ht="14.1" customHeight="1" x14ac:dyDescent="0.25">
      <c r="A46" s="30">
        <v>41</v>
      </c>
      <c r="B46" s="31" t="s">
        <v>315</v>
      </c>
      <c r="C46" s="30" t="s">
        <v>316</v>
      </c>
      <c r="D46" s="32" t="s">
        <v>10</v>
      </c>
      <c r="E46" s="36" t="s">
        <v>317</v>
      </c>
      <c r="F46" s="35" t="s">
        <v>318</v>
      </c>
      <c r="G46" s="32" t="s">
        <v>319</v>
      </c>
      <c r="H46" s="32" t="s">
        <v>320</v>
      </c>
      <c r="I46" s="30">
        <v>3</v>
      </c>
      <c r="J46" s="30">
        <v>6</v>
      </c>
      <c r="K46" s="33"/>
      <c r="L46" s="34" t="s">
        <v>152</v>
      </c>
      <c r="M46" s="34" t="s">
        <v>152</v>
      </c>
      <c r="N46" s="30">
        <f t="shared" si="0"/>
        <v>9</v>
      </c>
      <c r="O46" s="30">
        <f t="shared" si="1"/>
        <v>0</v>
      </c>
    </row>
    <row r="47" spans="1:15" ht="14.1" customHeight="1" x14ac:dyDescent="0.25">
      <c r="A47" s="30">
        <v>42</v>
      </c>
      <c r="B47" s="31" t="s">
        <v>321</v>
      </c>
      <c r="C47" s="30" t="s">
        <v>322</v>
      </c>
      <c r="D47" s="32" t="s">
        <v>10</v>
      </c>
      <c r="E47" s="32" t="s">
        <v>323</v>
      </c>
      <c r="F47" s="32" t="s">
        <v>324</v>
      </c>
      <c r="G47" s="32" t="s">
        <v>10</v>
      </c>
      <c r="H47" s="32" t="s">
        <v>10</v>
      </c>
      <c r="I47" s="30">
        <v>3</v>
      </c>
      <c r="J47" s="30" t="s">
        <v>10</v>
      </c>
      <c r="K47" s="33"/>
      <c r="L47" s="34" t="s">
        <v>152</v>
      </c>
      <c r="M47" s="30" t="s">
        <v>10</v>
      </c>
      <c r="N47" s="30">
        <f t="shared" si="0"/>
        <v>3</v>
      </c>
      <c r="O47" s="30">
        <f t="shared" si="1"/>
        <v>0</v>
      </c>
    </row>
    <row r="48" spans="1:15" ht="14.1" customHeight="1" x14ac:dyDescent="0.25">
      <c r="A48" s="30">
        <v>43</v>
      </c>
      <c r="B48" s="31" t="s">
        <v>325</v>
      </c>
      <c r="C48" s="30" t="s">
        <v>326</v>
      </c>
      <c r="D48" s="32" t="s">
        <v>10</v>
      </c>
      <c r="E48" s="32" t="s">
        <v>327</v>
      </c>
      <c r="F48" s="35" t="s">
        <v>328</v>
      </c>
      <c r="G48" s="32" t="s">
        <v>329</v>
      </c>
      <c r="H48" s="32" t="s">
        <v>10</v>
      </c>
      <c r="I48" s="30">
        <v>3</v>
      </c>
      <c r="J48" s="30" t="s">
        <v>10</v>
      </c>
      <c r="K48" s="33"/>
      <c r="L48" s="34" t="s">
        <v>152</v>
      </c>
      <c r="M48" s="30" t="s">
        <v>10</v>
      </c>
      <c r="N48" s="30">
        <f t="shared" si="0"/>
        <v>3</v>
      </c>
      <c r="O48" s="30">
        <f t="shared" si="1"/>
        <v>0</v>
      </c>
    </row>
    <row r="49" spans="1:15" ht="14.1" customHeight="1" x14ac:dyDescent="0.25">
      <c r="A49" s="30">
        <v>44</v>
      </c>
      <c r="B49" s="31" t="s">
        <v>330</v>
      </c>
      <c r="C49" s="30" t="s">
        <v>331</v>
      </c>
      <c r="D49" s="32" t="s">
        <v>10</v>
      </c>
      <c r="E49" s="32" t="s">
        <v>332</v>
      </c>
      <c r="F49" s="35" t="s">
        <v>333</v>
      </c>
      <c r="G49" s="35" t="s">
        <v>334</v>
      </c>
      <c r="H49" s="32" t="s">
        <v>335</v>
      </c>
      <c r="I49" s="30">
        <v>3</v>
      </c>
      <c r="J49" s="30" t="s">
        <v>10</v>
      </c>
      <c r="K49" s="33"/>
      <c r="L49" s="34" t="s">
        <v>152</v>
      </c>
      <c r="M49" s="30" t="s">
        <v>10</v>
      </c>
      <c r="N49" s="30">
        <f t="shared" si="0"/>
        <v>3</v>
      </c>
      <c r="O49" s="30">
        <f t="shared" si="1"/>
        <v>0</v>
      </c>
    </row>
    <row r="50" spans="1:15" ht="14.1" customHeight="1" x14ac:dyDescent="0.25">
      <c r="A50" s="30">
        <v>45</v>
      </c>
      <c r="B50" s="31" t="s">
        <v>336</v>
      </c>
      <c r="C50" s="30" t="s">
        <v>337</v>
      </c>
      <c r="D50" s="32" t="s">
        <v>10</v>
      </c>
      <c r="E50" s="32" t="s">
        <v>338</v>
      </c>
      <c r="F50" s="32" t="s">
        <v>339</v>
      </c>
      <c r="G50" s="32" t="s">
        <v>340</v>
      </c>
      <c r="H50" s="32" t="s">
        <v>10</v>
      </c>
      <c r="I50" s="30">
        <v>3</v>
      </c>
      <c r="J50" s="30" t="s">
        <v>10</v>
      </c>
      <c r="K50" s="33"/>
      <c r="L50" s="34" t="s">
        <v>152</v>
      </c>
      <c r="M50" s="30" t="s">
        <v>10</v>
      </c>
      <c r="N50" s="30">
        <f t="shared" si="0"/>
        <v>3</v>
      </c>
      <c r="O50" s="30">
        <f t="shared" si="1"/>
        <v>0</v>
      </c>
    </row>
    <row r="51" spans="1:15" ht="14.1" customHeight="1" x14ac:dyDescent="0.25">
      <c r="A51" s="30">
        <v>46</v>
      </c>
      <c r="B51" s="31" t="s">
        <v>341</v>
      </c>
      <c r="C51" s="30" t="s">
        <v>342</v>
      </c>
      <c r="D51" s="32" t="s">
        <v>10</v>
      </c>
      <c r="E51" s="36" t="s">
        <v>343</v>
      </c>
      <c r="F51" s="36" t="s">
        <v>344</v>
      </c>
      <c r="G51" s="32" t="s">
        <v>345</v>
      </c>
      <c r="H51" s="32" t="s">
        <v>10</v>
      </c>
      <c r="I51" s="30">
        <v>3</v>
      </c>
      <c r="J51" s="30" t="s">
        <v>10</v>
      </c>
      <c r="K51" s="33"/>
      <c r="L51" s="34" t="s">
        <v>152</v>
      </c>
      <c r="M51" s="30" t="s">
        <v>10</v>
      </c>
      <c r="N51" s="30">
        <f t="shared" si="0"/>
        <v>3</v>
      </c>
      <c r="O51" s="30">
        <f t="shared" si="1"/>
        <v>0</v>
      </c>
    </row>
    <row r="52" spans="1:15" ht="14.1" customHeight="1" x14ac:dyDescent="0.25">
      <c r="A52" s="30">
        <v>47</v>
      </c>
      <c r="B52" s="31" t="s">
        <v>346</v>
      </c>
      <c r="C52" s="30" t="s">
        <v>347</v>
      </c>
      <c r="D52" s="32" t="s">
        <v>10</v>
      </c>
      <c r="E52" s="32" t="s">
        <v>348</v>
      </c>
      <c r="F52" s="35" t="s">
        <v>349</v>
      </c>
      <c r="G52" s="35" t="s">
        <v>350</v>
      </c>
      <c r="H52" s="35" t="s">
        <v>351</v>
      </c>
      <c r="I52" s="30">
        <v>8</v>
      </c>
      <c r="J52" s="30" t="s">
        <v>10</v>
      </c>
      <c r="K52" s="33"/>
      <c r="L52" s="34" t="s">
        <v>152</v>
      </c>
      <c r="M52" s="30" t="s">
        <v>10</v>
      </c>
      <c r="N52" s="30">
        <f t="shared" si="0"/>
        <v>8</v>
      </c>
      <c r="O52" s="30">
        <f t="shared" si="1"/>
        <v>0</v>
      </c>
    </row>
    <row r="53" spans="1:15" ht="14.1" customHeight="1" x14ac:dyDescent="0.25">
      <c r="A53" s="30">
        <v>48</v>
      </c>
      <c r="B53" s="31" t="s">
        <v>352</v>
      </c>
      <c r="C53" s="30" t="s">
        <v>353</v>
      </c>
      <c r="D53" s="32" t="s">
        <v>10</v>
      </c>
      <c r="E53" s="32" t="s">
        <v>348</v>
      </c>
      <c r="F53" s="35" t="s">
        <v>354</v>
      </c>
      <c r="G53" s="35" t="s">
        <v>355</v>
      </c>
      <c r="H53" s="35" t="s">
        <v>351</v>
      </c>
      <c r="I53" s="30">
        <v>8</v>
      </c>
      <c r="J53" s="30" t="s">
        <v>10</v>
      </c>
      <c r="K53" s="33"/>
      <c r="L53" s="34" t="s">
        <v>152</v>
      </c>
      <c r="M53" s="30" t="s">
        <v>10</v>
      </c>
      <c r="N53" s="30">
        <f t="shared" si="0"/>
        <v>8</v>
      </c>
      <c r="O53" s="30">
        <f t="shared" si="1"/>
        <v>0</v>
      </c>
    </row>
    <row r="54" spans="1:15" ht="14.1" customHeight="1" x14ac:dyDescent="0.25">
      <c r="A54" s="30">
        <v>49</v>
      </c>
      <c r="B54" s="31" t="s">
        <v>356</v>
      </c>
      <c r="C54" s="30" t="s">
        <v>357</v>
      </c>
      <c r="D54" s="32" t="s">
        <v>10</v>
      </c>
      <c r="E54" s="32" t="s">
        <v>358</v>
      </c>
      <c r="F54" s="32" t="s">
        <v>359</v>
      </c>
      <c r="G54" s="32" t="s">
        <v>360</v>
      </c>
      <c r="H54" s="32" t="s">
        <v>10</v>
      </c>
      <c r="I54" s="30">
        <v>3</v>
      </c>
      <c r="J54" s="30" t="s">
        <v>10</v>
      </c>
      <c r="K54" s="33"/>
      <c r="L54" s="34" t="s">
        <v>152</v>
      </c>
      <c r="M54" s="30" t="s">
        <v>10</v>
      </c>
      <c r="N54" s="30">
        <f t="shared" si="0"/>
        <v>3</v>
      </c>
      <c r="O54" s="30">
        <f t="shared" si="1"/>
        <v>0</v>
      </c>
    </row>
    <row r="55" spans="1:15" ht="14.1" customHeight="1" x14ac:dyDescent="0.25">
      <c r="A55" s="30">
        <v>50</v>
      </c>
      <c r="B55" s="31" t="s">
        <v>361</v>
      </c>
      <c r="C55" s="30" t="s">
        <v>362</v>
      </c>
      <c r="D55" s="32" t="s">
        <v>10</v>
      </c>
      <c r="E55" s="32" t="s">
        <v>363</v>
      </c>
      <c r="F55" s="35" t="s">
        <v>364</v>
      </c>
      <c r="G55" s="35" t="s">
        <v>365</v>
      </c>
      <c r="H55" s="32" t="s">
        <v>320</v>
      </c>
      <c r="I55" s="30">
        <v>4</v>
      </c>
      <c r="J55" s="30" t="s">
        <v>10</v>
      </c>
      <c r="K55" s="33"/>
      <c r="L55" s="34" t="s">
        <v>152</v>
      </c>
      <c r="M55" s="30" t="s">
        <v>10</v>
      </c>
      <c r="N55" s="30">
        <f t="shared" si="0"/>
        <v>4</v>
      </c>
      <c r="O55" s="30">
        <f t="shared" si="1"/>
        <v>0</v>
      </c>
    </row>
    <row r="56" spans="1:15" ht="14.1" customHeight="1" x14ac:dyDescent="0.25">
      <c r="A56" s="30">
        <v>51</v>
      </c>
      <c r="B56" s="31" t="s">
        <v>366</v>
      </c>
      <c r="C56" s="30" t="s">
        <v>367</v>
      </c>
      <c r="D56" s="32" t="s">
        <v>10</v>
      </c>
      <c r="E56" s="32" t="s">
        <v>368</v>
      </c>
      <c r="F56" s="35" t="s">
        <v>369</v>
      </c>
      <c r="G56" s="35" t="s">
        <v>370</v>
      </c>
      <c r="H56" s="36" t="s">
        <v>371</v>
      </c>
      <c r="I56" s="30">
        <v>8</v>
      </c>
      <c r="J56" s="30" t="s">
        <v>10</v>
      </c>
      <c r="K56" s="33"/>
      <c r="L56" s="34" t="s">
        <v>152</v>
      </c>
      <c r="M56" s="30" t="s">
        <v>10</v>
      </c>
      <c r="N56" s="30">
        <f t="shared" si="0"/>
        <v>8</v>
      </c>
      <c r="O56" s="30">
        <f t="shared" si="1"/>
        <v>0</v>
      </c>
    </row>
    <row r="57" spans="1:15" ht="14.1" customHeight="1" x14ac:dyDescent="0.25">
      <c r="A57" s="30">
        <v>52</v>
      </c>
      <c r="B57" s="31" t="s">
        <v>372</v>
      </c>
      <c r="C57" s="30" t="s">
        <v>373</v>
      </c>
      <c r="D57" s="32" t="s">
        <v>10</v>
      </c>
      <c r="E57" s="32" t="s">
        <v>348</v>
      </c>
      <c r="F57" s="35" t="s">
        <v>374</v>
      </c>
      <c r="G57" s="32" t="s">
        <v>375</v>
      </c>
      <c r="H57" s="35" t="s">
        <v>351</v>
      </c>
      <c r="I57" s="30">
        <v>8</v>
      </c>
      <c r="J57" s="30" t="s">
        <v>10</v>
      </c>
      <c r="K57" s="33"/>
      <c r="L57" s="34" t="s">
        <v>152</v>
      </c>
      <c r="M57" s="30" t="s">
        <v>10</v>
      </c>
      <c r="N57" s="30">
        <f t="shared" si="0"/>
        <v>8</v>
      </c>
      <c r="O57" s="30">
        <f t="shared" si="1"/>
        <v>0</v>
      </c>
    </row>
    <row r="58" spans="1:15" ht="14.1" customHeight="1" x14ac:dyDescent="0.25">
      <c r="A58" s="30">
        <v>53</v>
      </c>
      <c r="B58" s="31" t="s">
        <v>376</v>
      </c>
      <c r="C58" s="30" t="s">
        <v>377</v>
      </c>
      <c r="D58" s="32" t="s">
        <v>10</v>
      </c>
      <c r="E58" s="32" t="s">
        <v>378</v>
      </c>
      <c r="F58" s="32" t="s">
        <v>379</v>
      </c>
      <c r="G58" s="32" t="s">
        <v>10</v>
      </c>
      <c r="H58" s="32" t="s">
        <v>10</v>
      </c>
      <c r="I58" s="30">
        <v>3</v>
      </c>
      <c r="J58" s="30">
        <v>3</v>
      </c>
      <c r="K58" s="33"/>
      <c r="L58" s="34" t="s">
        <v>152</v>
      </c>
      <c r="M58" s="34" t="s">
        <v>152</v>
      </c>
      <c r="N58" s="30">
        <f t="shared" si="0"/>
        <v>6</v>
      </c>
      <c r="O58" s="30">
        <f t="shared" si="1"/>
        <v>0</v>
      </c>
    </row>
    <row r="59" spans="1:15" ht="14.1" customHeight="1" x14ac:dyDescent="0.25">
      <c r="A59" s="30">
        <v>54</v>
      </c>
      <c r="B59" s="31" t="s">
        <v>380</v>
      </c>
      <c r="C59" s="30" t="s">
        <v>381</v>
      </c>
      <c r="D59" s="32" t="s">
        <v>10</v>
      </c>
      <c r="E59" s="32" t="s">
        <v>382</v>
      </c>
      <c r="F59" s="35" t="s">
        <v>301</v>
      </c>
      <c r="G59" s="32" t="s">
        <v>383</v>
      </c>
      <c r="H59" s="32" t="s">
        <v>10</v>
      </c>
      <c r="I59" s="30" t="s">
        <v>10</v>
      </c>
      <c r="J59" s="30">
        <v>3</v>
      </c>
      <c r="K59" s="33"/>
      <c r="L59" s="30" t="s">
        <v>10</v>
      </c>
      <c r="M59" s="34" t="s">
        <v>152</v>
      </c>
      <c r="N59" s="30">
        <f t="shared" si="0"/>
        <v>3</v>
      </c>
      <c r="O59" s="30">
        <f t="shared" si="1"/>
        <v>0</v>
      </c>
    </row>
    <row r="60" spans="1:15" ht="14.1" customHeight="1" x14ac:dyDescent="0.25">
      <c r="A60" s="30">
        <v>55</v>
      </c>
      <c r="B60" s="31" t="s">
        <v>384</v>
      </c>
      <c r="C60" s="30" t="s">
        <v>385</v>
      </c>
      <c r="D60" s="32" t="s">
        <v>10</v>
      </c>
      <c r="E60" s="32" t="s">
        <v>386</v>
      </c>
      <c r="F60" s="35" t="s">
        <v>387</v>
      </c>
      <c r="G60" s="35" t="s">
        <v>388</v>
      </c>
      <c r="H60" s="32" t="s">
        <v>389</v>
      </c>
      <c r="I60" s="30">
        <v>8</v>
      </c>
      <c r="J60" s="30" t="s">
        <v>10</v>
      </c>
      <c r="K60" s="33"/>
      <c r="L60" s="34" t="s">
        <v>152</v>
      </c>
      <c r="M60" s="30" t="s">
        <v>10</v>
      </c>
      <c r="N60" s="30">
        <f t="shared" si="0"/>
        <v>8</v>
      </c>
      <c r="O60" s="30">
        <f t="shared" si="1"/>
        <v>0</v>
      </c>
    </row>
    <row r="61" spans="1:15" ht="14.1" customHeight="1" x14ac:dyDescent="0.25">
      <c r="A61" s="30">
        <v>56</v>
      </c>
      <c r="B61" s="31" t="s">
        <v>390</v>
      </c>
      <c r="C61" s="30" t="s">
        <v>391</v>
      </c>
      <c r="D61" s="32" t="s">
        <v>10</v>
      </c>
      <c r="E61" s="32" t="s">
        <v>392</v>
      </c>
      <c r="F61" s="32" t="s">
        <v>393</v>
      </c>
      <c r="G61" s="32" t="s">
        <v>10</v>
      </c>
      <c r="H61" s="32" t="s">
        <v>10</v>
      </c>
      <c r="I61" s="30" t="s">
        <v>10</v>
      </c>
      <c r="J61" s="30">
        <v>3</v>
      </c>
      <c r="K61" s="33"/>
      <c r="L61" s="30" t="s">
        <v>10</v>
      </c>
      <c r="M61" s="34" t="s">
        <v>152</v>
      </c>
      <c r="N61" s="30">
        <f t="shared" si="0"/>
        <v>3</v>
      </c>
      <c r="O61" s="30">
        <f t="shared" si="1"/>
        <v>0</v>
      </c>
    </row>
    <row r="62" spans="1:15" ht="14.1" customHeight="1" x14ac:dyDescent="0.25">
      <c r="A62" s="30">
        <v>57</v>
      </c>
      <c r="B62" s="31" t="s">
        <v>394</v>
      </c>
      <c r="C62" s="30" t="s">
        <v>395</v>
      </c>
      <c r="D62" s="32" t="s">
        <v>10</v>
      </c>
      <c r="E62" s="32" t="s">
        <v>396</v>
      </c>
      <c r="F62" s="35" t="s">
        <v>387</v>
      </c>
      <c r="G62" s="35" t="s">
        <v>388</v>
      </c>
      <c r="H62" s="32" t="s">
        <v>397</v>
      </c>
      <c r="I62" s="30" t="s">
        <v>10</v>
      </c>
      <c r="J62" s="30">
        <v>3</v>
      </c>
      <c r="K62" s="33"/>
      <c r="L62" s="30" t="s">
        <v>10</v>
      </c>
      <c r="M62" s="34" t="s">
        <v>152</v>
      </c>
      <c r="N62" s="30">
        <f t="shared" si="0"/>
        <v>3</v>
      </c>
      <c r="O62" s="30">
        <f t="shared" si="1"/>
        <v>0</v>
      </c>
    </row>
    <row r="63" spans="1:15" ht="14.1" customHeight="1" x14ac:dyDescent="0.25">
      <c r="A63" s="30">
        <v>58</v>
      </c>
      <c r="B63" s="31" t="s">
        <v>398</v>
      </c>
      <c r="C63" s="30" t="s">
        <v>399</v>
      </c>
      <c r="D63" s="32" t="s">
        <v>10</v>
      </c>
      <c r="E63" s="32" t="s">
        <v>386</v>
      </c>
      <c r="F63" s="35" t="s">
        <v>387</v>
      </c>
      <c r="G63" s="35" t="s">
        <v>388</v>
      </c>
      <c r="H63" s="32" t="s">
        <v>400</v>
      </c>
      <c r="I63" s="30">
        <v>8</v>
      </c>
      <c r="J63" s="30" t="s">
        <v>10</v>
      </c>
      <c r="K63" s="33"/>
      <c r="L63" s="34" t="s">
        <v>152</v>
      </c>
      <c r="M63" s="30" t="s">
        <v>10</v>
      </c>
      <c r="N63" s="30">
        <f t="shared" si="0"/>
        <v>8</v>
      </c>
      <c r="O63" s="30">
        <f t="shared" si="1"/>
        <v>0</v>
      </c>
    </row>
    <row r="64" spans="1:15" ht="14.1" customHeight="1" x14ac:dyDescent="0.25">
      <c r="A64" s="30">
        <v>59</v>
      </c>
      <c r="B64" s="31" t="s">
        <v>401</v>
      </c>
      <c r="C64" s="30" t="s">
        <v>402</v>
      </c>
      <c r="D64" s="32" t="s">
        <v>10</v>
      </c>
      <c r="E64" s="32" t="s">
        <v>403</v>
      </c>
      <c r="F64" s="35" t="s">
        <v>404</v>
      </c>
      <c r="G64" s="35" t="s">
        <v>405</v>
      </c>
      <c r="H64" s="32" t="s">
        <v>406</v>
      </c>
      <c r="I64" s="30">
        <v>10</v>
      </c>
      <c r="J64" s="30" t="s">
        <v>10</v>
      </c>
      <c r="K64" s="33"/>
      <c r="L64" s="34" t="s">
        <v>152</v>
      </c>
      <c r="M64" s="30" t="s">
        <v>10</v>
      </c>
      <c r="N64" s="30">
        <f t="shared" si="0"/>
        <v>10</v>
      </c>
      <c r="O64" s="30">
        <f t="shared" si="1"/>
        <v>0</v>
      </c>
    </row>
    <row r="65" spans="1:15" ht="14.1" customHeight="1" x14ac:dyDescent="0.25">
      <c r="A65" s="30">
        <v>60</v>
      </c>
      <c r="B65" s="31" t="s">
        <v>407</v>
      </c>
      <c r="C65" s="30" t="s">
        <v>373</v>
      </c>
      <c r="D65" s="32" t="s">
        <v>10</v>
      </c>
      <c r="E65" s="32" t="s">
        <v>408</v>
      </c>
      <c r="F65" s="35" t="s">
        <v>409</v>
      </c>
      <c r="G65" s="35" t="s">
        <v>405</v>
      </c>
      <c r="H65" s="32" t="s">
        <v>406</v>
      </c>
      <c r="I65" s="30">
        <v>8</v>
      </c>
      <c r="J65" s="30" t="s">
        <v>10</v>
      </c>
      <c r="K65" s="33"/>
      <c r="L65" s="34" t="s">
        <v>152</v>
      </c>
      <c r="M65" s="30" t="s">
        <v>10</v>
      </c>
      <c r="N65" s="30">
        <f t="shared" si="0"/>
        <v>8</v>
      </c>
      <c r="O65" s="30">
        <f t="shared" si="1"/>
        <v>0</v>
      </c>
    </row>
    <row r="66" spans="1:15" ht="14.1" customHeight="1" x14ac:dyDescent="0.25">
      <c r="A66" s="30">
        <v>61</v>
      </c>
      <c r="B66" s="31" t="s">
        <v>410</v>
      </c>
      <c r="C66" s="30" t="s">
        <v>411</v>
      </c>
      <c r="D66" s="32" t="s">
        <v>135</v>
      </c>
      <c r="E66" s="32" t="s">
        <v>412</v>
      </c>
      <c r="F66" s="32" t="s">
        <v>413</v>
      </c>
      <c r="G66" s="32" t="s">
        <v>414</v>
      </c>
      <c r="H66" s="32" t="s">
        <v>415</v>
      </c>
      <c r="I66" s="30">
        <v>3</v>
      </c>
      <c r="J66" s="30" t="s">
        <v>10</v>
      </c>
      <c r="K66" s="33"/>
      <c r="L66" s="34" t="s">
        <v>152</v>
      </c>
      <c r="M66" s="30" t="s">
        <v>10</v>
      </c>
      <c r="N66" s="30">
        <f t="shared" si="0"/>
        <v>3</v>
      </c>
      <c r="O66" s="30">
        <f t="shared" si="1"/>
        <v>0</v>
      </c>
    </row>
    <row r="67" spans="1:15" ht="14.1" customHeight="1" x14ac:dyDescent="0.25">
      <c r="A67" s="30">
        <v>62</v>
      </c>
      <c r="B67" s="31" t="s">
        <v>416</v>
      </c>
      <c r="C67" s="30" t="s">
        <v>411</v>
      </c>
      <c r="D67" s="32" t="s">
        <v>417</v>
      </c>
      <c r="E67" s="32" t="s">
        <v>418</v>
      </c>
      <c r="F67" s="35" t="s">
        <v>419</v>
      </c>
      <c r="G67" s="32" t="s">
        <v>420</v>
      </c>
      <c r="H67" s="32" t="s">
        <v>10</v>
      </c>
      <c r="I67" s="30">
        <v>8</v>
      </c>
      <c r="J67" s="30" t="s">
        <v>10</v>
      </c>
      <c r="K67" s="33"/>
      <c r="L67" s="34" t="s">
        <v>152</v>
      </c>
      <c r="M67" s="30" t="s">
        <v>10</v>
      </c>
      <c r="N67" s="30">
        <f t="shared" si="0"/>
        <v>8</v>
      </c>
      <c r="O67" s="30">
        <f t="shared" si="1"/>
        <v>0</v>
      </c>
    </row>
    <row r="68" spans="1:15" ht="14.1" customHeight="1" x14ac:dyDescent="0.25">
      <c r="A68" s="30">
        <v>63</v>
      </c>
      <c r="B68" s="31" t="s">
        <v>421</v>
      </c>
      <c r="C68" s="30" t="s">
        <v>411</v>
      </c>
      <c r="D68" s="32" t="s">
        <v>422</v>
      </c>
      <c r="E68" s="32" t="s">
        <v>423</v>
      </c>
      <c r="F68" s="35" t="s">
        <v>424</v>
      </c>
      <c r="G68" s="35" t="s">
        <v>425</v>
      </c>
      <c r="H68" s="35" t="s">
        <v>426</v>
      </c>
      <c r="I68" s="30">
        <v>10</v>
      </c>
      <c r="J68" s="30" t="s">
        <v>10</v>
      </c>
      <c r="K68" s="33"/>
      <c r="L68" s="34" t="s">
        <v>152</v>
      </c>
      <c r="M68" s="30" t="s">
        <v>10</v>
      </c>
      <c r="N68" s="30">
        <f t="shared" si="0"/>
        <v>10</v>
      </c>
      <c r="O68" s="30">
        <f t="shared" si="1"/>
        <v>0</v>
      </c>
    </row>
    <row r="69" spans="1:15" ht="14.1" customHeight="1" x14ac:dyDescent="0.25">
      <c r="A69" s="30">
        <v>64</v>
      </c>
      <c r="B69" s="31" t="s">
        <v>427</v>
      </c>
      <c r="C69" s="30" t="s">
        <v>428</v>
      </c>
      <c r="D69" s="32" t="s">
        <v>429</v>
      </c>
      <c r="E69" s="32" t="s">
        <v>383</v>
      </c>
      <c r="F69" s="35" t="s">
        <v>430</v>
      </c>
      <c r="G69" s="32" t="s">
        <v>431</v>
      </c>
      <c r="H69" s="32" t="s">
        <v>10</v>
      </c>
      <c r="I69" s="30">
        <v>4.5</v>
      </c>
      <c r="J69" s="30" t="s">
        <v>10</v>
      </c>
      <c r="K69" s="33"/>
      <c r="L69" s="34" t="s">
        <v>152</v>
      </c>
      <c r="M69" s="30" t="s">
        <v>10</v>
      </c>
      <c r="N69" s="30">
        <f t="shared" si="0"/>
        <v>4.5</v>
      </c>
      <c r="O69" s="30">
        <f t="shared" si="1"/>
        <v>0</v>
      </c>
    </row>
    <row r="70" spans="1:15" ht="14.1" customHeight="1" x14ac:dyDescent="0.25">
      <c r="A70" s="30">
        <v>65</v>
      </c>
      <c r="B70" s="31" t="s">
        <v>432</v>
      </c>
      <c r="C70" s="30" t="s">
        <v>428</v>
      </c>
      <c r="D70" s="32" t="s">
        <v>433</v>
      </c>
      <c r="E70" s="32" t="s">
        <v>434</v>
      </c>
      <c r="F70" s="35" t="s">
        <v>388</v>
      </c>
      <c r="G70" s="32" t="s">
        <v>435</v>
      </c>
      <c r="H70" s="35" t="s">
        <v>436</v>
      </c>
      <c r="I70" s="30" t="s">
        <v>10</v>
      </c>
      <c r="J70" s="30">
        <v>6</v>
      </c>
      <c r="K70" s="33"/>
      <c r="L70" s="30" t="s">
        <v>10</v>
      </c>
      <c r="M70" s="34" t="s">
        <v>152</v>
      </c>
      <c r="N70" s="30">
        <f t="shared" si="0"/>
        <v>6</v>
      </c>
      <c r="O70" s="30">
        <f t="shared" si="1"/>
        <v>0</v>
      </c>
    </row>
    <row r="71" spans="1:15" ht="14.1" customHeight="1" x14ac:dyDescent="0.25">
      <c r="A71" s="30">
        <v>66</v>
      </c>
      <c r="B71" s="31" t="s">
        <v>437</v>
      </c>
      <c r="C71" s="30" t="s">
        <v>438</v>
      </c>
      <c r="D71" s="32" t="s">
        <v>439</v>
      </c>
      <c r="E71" s="32" t="s">
        <v>440</v>
      </c>
      <c r="F71" s="35" t="s">
        <v>441</v>
      </c>
      <c r="G71" s="32" t="s">
        <v>442</v>
      </c>
      <c r="H71" s="32" t="s">
        <v>443</v>
      </c>
      <c r="I71" s="30">
        <v>4</v>
      </c>
      <c r="J71" s="30">
        <v>10</v>
      </c>
      <c r="K71" s="33"/>
      <c r="L71" s="34" t="s">
        <v>152</v>
      </c>
      <c r="M71" s="34" t="s">
        <v>152</v>
      </c>
      <c r="N71" s="30">
        <f t="shared" ref="N71:N105" si="2">SUM(I71:J71)</f>
        <v>14</v>
      </c>
      <c r="O71" s="30">
        <f t="shared" ref="O71:O105" si="3">IF(L71="Yes",I71,0)+IF(M71="Yes",J71,0)</f>
        <v>0</v>
      </c>
    </row>
    <row r="72" spans="1:15" ht="14.1" customHeight="1" x14ac:dyDescent="0.25">
      <c r="A72" s="30">
        <v>67</v>
      </c>
      <c r="B72" s="31" t="s">
        <v>444</v>
      </c>
      <c r="C72" s="30" t="s">
        <v>438</v>
      </c>
      <c r="D72" s="32" t="s">
        <v>445</v>
      </c>
      <c r="E72" s="32" t="s">
        <v>446</v>
      </c>
      <c r="F72" s="35" t="s">
        <v>447</v>
      </c>
      <c r="G72" s="35" t="s">
        <v>448</v>
      </c>
      <c r="H72" s="32" t="s">
        <v>449</v>
      </c>
      <c r="I72" s="30">
        <v>10</v>
      </c>
      <c r="J72" s="30" t="s">
        <v>10</v>
      </c>
      <c r="K72" s="33"/>
      <c r="L72" s="34" t="s">
        <v>152</v>
      </c>
      <c r="M72" s="30" t="s">
        <v>10</v>
      </c>
      <c r="N72" s="30">
        <f t="shared" si="2"/>
        <v>10</v>
      </c>
      <c r="O72" s="30">
        <f t="shared" si="3"/>
        <v>0</v>
      </c>
    </row>
    <row r="73" spans="1:15" ht="14.1" customHeight="1" x14ac:dyDescent="0.25">
      <c r="A73" s="30">
        <v>68</v>
      </c>
      <c r="B73" s="31" t="s">
        <v>450</v>
      </c>
      <c r="C73" s="32" t="s">
        <v>451</v>
      </c>
      <c r="D73" s="32" t="s">
        <v>452</v>
      </c>
      <c r="E73" s="32" t="s">
        <v>453</v>
      </c>
      <c r="F73" s="32" t="s">
        <v>454</v>
      </c>
      <c r="G73" s="32" t="s">
        <v>455</v>
      </c>
      <c r="H73" s="32" t="s">
        <v>10</v>
      </c>
      <c r="I73" s="30" t="s">
        <v>10</v>
      </c>
      <c r="J73" s="30">
        <v>3</v>
      </c>
      <c r="K73" s="33"/>
      <c r="L73" s="30" t="s">
        <v>10</v>
      </c>
      <c r="M73" s="34" t="s">
        <v>152</v>
      </c>
      <c r="N73" s="30">
        <f t="shared" si="2"/>
        <v>3</v>
      </c>
      <c r="O73" s="30">
        <f t="shared" si="3"/>
        <v>0</v>
      </c>
    </row>
    <row r="74" spans="1:15" ht="14.1" customHeight="1" x14ac:dyDescent="0.25">
      <c r="A74" s="30">
        <v>69</v>
      </c>
      <c r="B74" s="31" t="s">
        <v>456</v>
      </c>
      <c r="C74" s="32" t="s">
        <v>451</v>
      </c>
      <c r="D74" s="32" t="s">
        <v>457</v>
      </c>
      <c r="E74" s="32" t="s">
        <v>392</v>
      </c>
      <c r="F74" s="32" t="s">
        <v>458</v>
      </c>
      <c r="G74" s="32" t="s">
        <v>459</v>
      </c>
      <c r="H74" s="32" t="s">
        <v>10</v>
      </c>
      <c r="I74" s="30">
        <v>3</v>
      </c>
      <c r="J74" s="30" t="s">
        <v>10</v>
      </c>
      <c r="K74" s="33"/>
      <c r="L74" s="34" t="s">
        <v>152</v>
      </c>
      <c r="M74" s="34" t="s">
        <v>10</v>
      </c>
      <c r="N74" s="30">
        <f t="shared" si="2"/>
        <v>3</v>
      </c>
      <c r="O74" s="30">
        <f t="shared" si="3"/>
        <v>0</v>
      </c>
    </row>
    <row r="75" spans="1:15" ht="14.1" customHeight="1" x14ac:dyDescent="0.25">
      <c r="A75" s="30">
        <v>70</v>
      </c>
      <c r="B75" s="31" t="s">
        <v>460</v>
      </c>
      <c r="C75" s="32" t="s">
        <v>451</v>
      </c>
      <c r="D75" s="32" t="s">
        <v>461</v>
      </c>
      <c r="E75" s="32" t="s">
        <v>462</v>
      </c>
      <c r="F75" s="35" t="s">
        <v>405</v>
      </c>
      <c r="G75" s="35" t="s">
        <v>447</v>
      </c>
      <c r="H75" s="32" t="s">
        <v>463</v>
      </c>
      <c r="I75" s="30" t="s">
        <v>10</v>
      </c>
      <c r="J75" s="30">
        <v>10</v>
      </c>
      <c r="K75" s="33"/>
      <c r="L75" s="30" t="s">
        <v>10</v>
      </c>
      <c r="M75" s="34" t="s">
        <v>152</v>
      </c>
      <c r="N75" s="30">
        <f t="shared" si="2"/>
        <v>10</v>
      </c>
      <c r="O75" s="30">
        <f t="shared" si="3"/>
        <v>0</v>
      </c>
    </row>
    <row r="76" spans="1:15" ht="14.1" customHeight="1" x14ac:dyDescent="0.25">
      <c r="A76" s="30">
        <v>71</v>
      </c>
      <c r="B76" s="31" t="s">
        <v>464</v>
      </c>
      <c r="C76" s="32" t="s">
        <v>373</v>
      </c>
      <c r="D76" s="32" t="s">
        <v>10</v>
      </c>
      <c r="E76" s="32" t="s">
        <v>465</v>
      </c>
      <c r="F76" s="32" t="s">
        <v>466</v>
      </c>
      <c r="G76" s="32" t="s">
        <v>10</v>
      </c>
      <c r="H76" s="32" t="s">
        <v>10</v>
      </c>
      <c r="I76" s="30">
        <v>3</v>
      </c>
      <c r="J76" s="30" t="s">
        <v>10</v>
      </c>
      <c r="K76" s="33"/>
      <c r="L76" s="34" t="s">
        <v>152</v>
      </c>
      <c r="M76" s="30" t="s">
        <v>10</v>
      </c>
      <c r="N76" s="30">
        <f t="shared" si="2"/>
        <v>3</v>
      </c>
      <c r="O76" s="30">
        <f t="shared" si="3"/>
        <v>0</v>
      </c>
    </row>
    <row r="77" spans="1:15" ht="14.1" customHeight="1" x14ac:dyDescent="0.25">
      <c r="A77" s="30">
        <v>72</v>
      </c>
      <c r="B77" s="31" t="s">
        <v>467</v>
      </c>
      <c r="C77" s="30" t="s">
        <v>134</v>
      </c>
      <c r="D77" s="32" t="s">
        <v>468</v>
      </c>
      <c r="E77" s="32" t="s">
        <v>469</v>
      </c>
      <c r="F77" s="35" t="s">
        <v>236</v>
      </c>
      <c r="G77" s="32" t="s">
        <v>470</v>
      </c>
      <c r="H77" s="32" t="s">
        <v>10</v>
      </c>
      <c r="I77" s="30" t="s">
        <v>10</v>
      </c>
      <c r="J77" s="30">
        <v>6</v>
      </c>
      <c r="K77" s="33"/>
      <c r="L77" s="30" t="s">
        <v>10</v>
      </c>
      <c r="M77" s="34" t="s">
        <v>152</v>
      </c>
      <c r="N77" s="30">
        <f t="shared" si="2"/>
        <v>6</v>
      </c>
      <c r="O77" s="30">
        <f t="shared" si="3"/>
        <v>0</v>
      </c>
    </row>
    <row r="78" spans="1:15" ht="14.1" customHeight="1" x14ac:dyDescent="0.25">
      <c r="A78" s="30">
        <v>73</v>
      </c>
      <c r="B78" s="31" t="s">
        <v>471</v>
      </c>
      <c r="C78" s="32" t="s">
        <v>373</v>
      </c>
      <c r="D78" s="32" t="s">
        <v>472</v>
      </c>
      <c r="E78" s="32" t="s">
        <v>473</v>
      </c>
      <c r="F78" s="32" t="s">
        <v>474</v>
      </c>
      <c r="G78" s="32" t="s">
        <v>10</v>
      </c>
      <c r="H78" s="32" t="s">
        <v>10</v>
      </c>
      <c r="I78" s="30">
        <v>3</v>
      </c>
      <c r="J78" s="30" t="s">
        <v>10</v>
      </c>
      <c r="K78" s="33"/>
      <c r="L78" s="34" t="s">
        <v>152</v>
      </c>
      <c r="M78" s="30" t="s">
        <v>10</v>
      </c>
      <c r="N78" s="30">
        <f t="shared" si="2"/>
        <v>3</v>
      </c>
      <c r="O78" s="30">
        <f t="shared" si="3"/>
        <v>0</v>
      </c>
    </row>
    <row r="79" spans="1:15" ht="14.1" customHeight="1" x14ac:dyDescent="0.25">
      <c r="A79" s="30">
        <v>74</v>
      </c>
      <c r="B79" s="31" t="s">
        <v>475</v>
      </c>
      <c r="C79" s="32" t="s">
        <v>373</v>
      </c>
      <c r="D79" s="32" t="s">
        <v>476</v>
      </c>
      <c r="E79" s="32" t="s">
        <v>473</v>
      </c>
      <c r="F79" s="32" t="s">
        <v>477</v>
      </c>
      <c r="G79" s="32" t="s">
        <v>10</v>
      </c>
      <c r="H79" s="32" t="s">
        <v>10</v>
      </c>
      <c r="I79" s="30" t="s">
        <v>10</v>
      </c>
      <c r="J79" s="30">
        <v>3</v>
      </c>
      <c r="K79" s="33"/>
      <c r="L79" s="30" t="s">
        <v>10</v>
      </c>
      <c r="M79" s="34" t="s">
        <v>152</v>
      </c>
      <c r="N79" s="30">
        <f t="shared" si="2"/>
        <v>3</v>
      </c>
      <c r="O79" s="30">
        <f t="shared" si="3"/>
        <v>0</v>
      </c>
    </row>
    <row r="80" spans="1:15" ht="14.1" customHeight="1" x14ac:dyDescent="0.25">
      <c r="A80" s="30">
        <v>75</v>
      </c>
      <c r="B80" s="31" t="s">
        <v>478</v>
      </c>
      <c r="C80" s="95" t="s">
        <v>479</v>
      </c>
      <c r="D80" s="96"/>
      <c r="E80" s="96"/>
      <c r="F80" s="96"/>
      <c r="G80" s="96"/>
      <c r="H80" s="97"/>
      <c r="I80" s="30" t="s">
        <v>10</v>
      </c>
      <c r="J80" s="30">
        <v>6</v>
      </c>
      <c r="K80" s="33"/>
      <c r="L80" s="30" t="s">
        <v>10</v>
      </c>
      <c r="M80" s="34" t="s">
        <v>152</v>
      </c>
      <c r="N80" s="30">
        <f t="shared" si="2"/>
        <v>6</v>
      </c>
      <c r="O80" s="30">
        <f t="shared" si="3"/>
        <v>0</v>
      </c>
    </row>
    <row r="81" spans="1:15" ht="14.1" customHeight="1" x14ac:dyDescent="0.25">
      <c r="A81" s="30">
        <v>76</v>
      </c>
      <c r="B81" s="31" t="s">
        <v>480</v>
      </c>
      <c r="C81" s="95" t="s">
        <v>479</v>
      </c>
      <c r="D81" s="96"/>
      <c r="E81" s="96"/>
      <c r="F81" s="96"/>
      <c r="G81" s="96"/>
      <c r="H81" s="97"/>
      <c r="I81" s="30" t="s">
        <v>10</v>
      </c>
      <c r="J81" s="30">
        <v>4</v>
      </c>
      <c r="K81" s="33"/>
      <c r="L81" s="30" t="s">
        <v>10</v>
      </c>
      <c r="M81" s="34" t="s">
        <v>152</v>
      </c>
      <c r="N81" s="30">
        <f t="shared" si="2"/>
        <v>4</v>
      </c>
      <c r="O81" s="30">
        <f t="shared" si="3"/>
        <v>0</v>
      </c>
    </row>
    <row r="82" spans="1:15" ht="14.1" customHeight="1" x14ac:dyDescent="0.25">
      <c r="A82" s="30">
        <v>77</v>
      </c>
      <c r="B82" s="31" t="s">
        <v>481</v>
      </c>
      <c r="C82" s="95" t="s">
        <v>482</v>
      </c>
      <c r="D82" s="96"/>
      <c r="E82" s="96"/>
      <c r="F82" s="96"/>
      <c r="G82" s="96"/>
      <c r="H82" s="97"/>
      <c r="I82" s="30" t="s">
        <v>10</v>
      </c>
      <c r="J82" s="30">
        <v>6</v>
      </c>
      <c r="K82" s="33"/>
      <c r="L82" s="30" t="s">
        <v>10</v>
      </c>
      <c r="M82" s="34" t="s">
        <v>152</v>
      </c>
      <c r="N82" s="30">
        <f t="shared" si="2"/>
        <v>6</v>
      </c>
      <c r="O82" s="30">
        <f t="shared" si="3"/>
        <v>0</v>
      </c>
    </row>
    <row r="83" spans="1:15" ht="14.1" customHeight="1" x14ac:dyDescent="0.25">
      <c r="A83" s="30">
        <v>78</v>
      </c>
      <c r="B83" s="31" t="s">
        <v>483</v>
      </c>
      <c r="C83" s="95" t="s">
        <v>482</v>
      </c>
      <c r="D83" s="96"/>
      <c r="E83" s="96"/>
      <c r="F83" s="96"/>
      <c r="G83" s="96"/>
      <c r="H83" s="97"/>
      <c r="I83" s="30" t="s">
        <v>10</v>
      </c>
      <c r="J83" s="30">
        <v>4</v>
      </c>
      <c r="K83" s="33"/>
      <c r="L83" s="30" t="s">
        <v>10</v>
      </c>
      <c r="M83" s="34" t="s">
        <v>152</v>
      </c>
      <c r="N83" s="30">
        <f t="shared" si="2"/>
        <v>4</v>
      </c>
      <c r="O83" s="30">
        <f t="shared" si="3"/>
        <v>0</v>
      </c>
    </row>
    <row r="84" spans="1:15" ht="14.1" customHeight="1" x14ac:dyDescent="0.25">
      <c r="A84" s="30">
        <v>79</v>
      </c>
      <c r="B84" s="31" t="s">
        <v>484</v>
      </c>
      <c r="C84" s="95" t="s">
        <v>485</v>
      </c>
      <c r="D84" s="96"/>
      <c r="E84" s="96"/>
      <c r="F84" s="96"/>
      <c r="G84" s="96"/>
      <c r="H84" s="97"/>
      <c r="I84" s="30" t="s">
        <v>10</v>
      </c>
      <c r="J84" s="30">
        <v>6</v>
      </c>
      <c r="K84" s="33"/>
      <c r="L84" s="30" t="s">
        <v>10</v>
      </c>
      <c r="M84" s="34" t="s">
        <v>152</v>
      </c>
      <c r="N84" s="30">
        <f t="shared" si="2"/>
        <v>6</v>
      </c>
      <c r="O84" s="30">
        <f t="shared" si="3"/>
        <v>0</v>
      </c>
    </row>
    <row r="85" spans="1:15" ht="14.1" customHeight="1" x14ac:dyDescent="0.25">
      <c r="A85" s="30">
        <v>80</v>
      </c>
      <c r="B85" s="31" t="s">
        <v>486</v>
      </c>
      <c r="C85" s="95" t="s">
        <v>485</v>
      </c>
      <c r="D85" s="96"/>
      <c r="E85" s="96"/>
      <c r="F85" s="96"/>
      <c r="G85" s="96"/>
      <c r="H85" s="97"/>
      <c r="I85" s="30" t="s">
        <v>10</v>
      </c>
      <c r="J85" s="30">
        <v>4</v>
      </c>
      <c r="K85" s="33"/>
      <c r="L85" s="30" t="s">
        <v>10</v>
      </c>
      <c r="M85" s="34" t="s">
        <v>152</v>
      </c>
      <c r="N85" s="30">
        <f t="shared" si="2"/>
        <v>4</v>
      </c>
      <c r="O85" s="30">
        <f t="shared" si="3"/>
        <v>0</v>
      </c>
    </row>
    <row r="86" spans="1:15" ht="14.1" customHeight="1" x14ac:dyDescent="0.25">
      <c r="A86" s="30">
        <v>81</v>
      </c>
      <c r="B86" s="31" t="s">
        <v>487</v>
      </c>
      <c r="C86" s="95" t="s">
        <v>488</v>
      </c>
      <c r="D86" s="96"/>
      <c r="E86" s="96"/>
      <c r="F86" s="96"/>
      <c r="G86" s="96"/>
      <c r="H86" s="97"/>
      <c r="I86" s="30" t="s">
        <v>10</v>
      </c>
      <c r="J86" s="30">
        <v>6</v>
      </c>
      <c r="K86" s="33"/>
      <c r="L86" s="30" t="s">
        <v>10</v>
      </c>
      <c r="M86" s="34" t="s">
        <v>152</v>
      </c>
      <c r="N86" s="30">
        <f t="shared" si="2"/>
        <v>6</v>
      </c>
      <c r="O86" s="30">
        <f t="shared" si="3"/>
        <v>0</v>
      </c>
    </row>
    <row r="87" spans="1:15" ht="14.1" customHeight="1" x14ac:dyDescent="0.25">
      <c r="A87" s="30">
        <v>82</v>
      </c>
      <c r="B87" s="31" t="s">
        <v>489</v>
      </c>
      <c r="C87" s="95" t="s">
        <v>488</v>
      </c>
      <c r="D87" s="96"/>
      <c r="E87" s="96"/>
      <c r="F87" s="96"/>
      <c r="G87" s="96"/>
      <c r="H87" s="97"/>
      <c r="I87" s="30" t="s">
        <v>10</v>
      </c>
      <c r="J87" s="30">
        <v>4</v>
      </c>
      <c r="K87" s="33"/>
      <c r="L87" s="30" t="s">
        <v>10</v>
      </c>
      <c r="M87" s="34" t="s">
        <v>152</v>
      </c>
      <c r="N87" s="30">
        <f t="shared" si="2"/>
        <v>4</v>
      </c>
      <c r="O87" s="30">
        <f t="shared" si="3"/>
        <v>0</v>
      </c>
    </row>
    <row r="88" spans="1:15" ht="14.1" customHeight="1" x14ac:dyDescent="0.25">
      <c r="A88" s="30">
        <v>83</v>
      </c>
      <c r="B88" s="31" t="s">
        <v>490</v>
      </c>
      <c r="C88" s="32" t="s">
        <v>373</v>
      </c>
      <c r="D88" s="32" t="s">
        <v>10</v>
      </c>
      <c r="E88" s="32" t="s">
        <v>491</v>
      </c>
      <c r="F88" s="32" t="s">
        <v>492</v>
      </c>
      <c r="G88" s="32" t="s">
        <v>493</v>
      </c>
      <c r="H88" s="32" t="s">
        <v>494</v>
      </c>
      <c r="I88" s="30">
        <v>4.5</v>
      </c>
      <c r="J88" s="30" t="s">
        <v>10</v>
      </c>
      <c r="K88" s="33"/>
      <c r="L88" s="34" t="s">
        <v>152</v>
      </c>
      <c r="M88" s="30" t="s">
        <v>10</v>
      </c>
      <c r="N88" s="30">
        <f t="shared" si="2"/>
        <v>4.5</v>
      </c>
      <c r="O88" s="30">
        <f t="shared" si="3"/>
        <v>0</v>
      </c>
    </row>
    <row r="89" spans="1:15" ht="14.1" customHeight="1" x14ac:dyDescent="0.25">
      <c r="A89" s="30">
        <v>84</v>
      </c>
      <c r="B89" s="31" t="s">
        <v>495</v>
      </c>
      <c r="C89" s="95" t="s">
        <v>496</v>
      </c>
      <c r="D89" s="96"/>
      <c r="E89" s="96"/>
      <c r="F89" s="96"/>
      <c r="G89" s="96"/>
      <c r="H89" s="97"/>
      <c r="I89" s="30" t="s">
        <v>10</v>
      </c>
      <c r="J89" s="30">
        <v>7.5</v>
      </c>
      <c r="K89" s="33"/>
      <c r="L89" s="30" t="s">
        <v>10</v>
      </c>
      <c r="M89" s="34" t="s">
        <v>152</v>
      </c>
      <c r="N89" s="30">
        <f t="shared" si="2"/>
        <v>7.5</v>
      </c>
      <c r="O89" s="30">
        <f t="shared" si="3"/>
        <v>0</v>
      </c>
    </row>
    <row r="90" spans="1:15" ht="14.1" customHeight="1" x14ac:dyDescent="0.25">
      <c r="A90" s="30">
        <v>85</v>
      </c>
      <c r="B90" s="31" t="s">
        <v>497</v>
      </c>
      <c r="C90" s="95" t="s">
        <v>498</v>
      </c>
      <c r="D90" s="96"/>
      <c r="E90" s="96"/>
      <c r="F90" s="96"/>
      <c r="G90" s="96"/>
      <c r="H90" s="97"/>
      <c r="I90" s="30" t="s">
        <v>10</v>
      </c>
      <c r="J90" s="30">
        <v>8</v>
      </c>
      <c r="K90" s="33"/>
      <c r="L90" s="30" t="s">
        <v>10</v>
      </c>
      <c r="M90" s="34" t="s">
        <v>152</v>
      </c>
      <c r="N90" s="30">
        <f t="shared" si="2"/>
        <v>8</v>
      </c>
      <c r="O90" s="30">
        <f t="shared" si="3"/>
        <v>0</v>
      </c>
    </row>
    <row r="91" spans="1:15" ht="14.1" customHeight="1" x14ac:dyDescent="0.25">
      <c r="A91" s="30">
        <v>86</v>
      </c>
      <c r="B91" s="31" t="s">
        <v>499</v>
      </c>
      <c r="C91" s="95" t="s">
        <v>500</v>
      </c>
      <c r="D91" s="96"/>
      <c r="E91" s="96"/>
      <c r="F91" s="96"/>
      <c r="G91" s="96"/>
      <c r="H91" s="97"/>
      <c r="I91" s="30" t="s">
        <v>10</v>
      </c>
      <c r="J91" s="30">
        <v>6</v>
      </c>
      <c r="K91" s="33"/>
      <c r="L91" s="30" t="s">
        <v>10</v>
      </c>
      <c r="M91" s="34" t="s">
        <v>152</v>
      </c>
      <c r="N91" s="30">
        <f t="shared" si="2"/>
        <v>6</v>
      </c>
      <c r="O91" s="30">
        <f t="shared" si="3"/>
        <v>0</v>
      </c>
    </row>
    <row r="92" spans="1:15" ht="14.1" customHeight="1" x14ac:dyDescent="0.25">
      <c r="A92" s="30">
        <v>87</v>
      </c>
      <c r="B92" s="31" t="s">
        <v>730</v>
      </c>
      <c r="C92" s="95" t="s">
        <v>501</v>
      </c>
      <c r="D92" s="96"/>
      <c r="E92" s="96"/>
      <c r="F92" s="96"/>
      <c r="G92" s="96"/>
      <c r="H92" s="97"/>
      <c r="I92" s="30" t="s">
        <v>10</v>
      </c>
      <c r="J92" s="30">
        <v>3</v>
      </c>
      <c r="K92" s="33"/>
      <c r="L92" s="30" t="s">
        <v>10</v>
      </c>
      <c r="M92" s="34" t="s">
        <v>152</v>
      </c>
      <c r="N92" s="30">
        <f t="shared" si="2"/>
        <v>3</v>
      </c>
      <c r="O92" s="30">
        <f t="shared" si="3"/>
        <v>0</v>
      </c>
    </row>
    <row r="93" spans="1:15" ht="14.1" customHeight="1" x14ac:dyDescent="0.25">
      <c r="A93" s="30">
        <v>88</v>
      </c>
      <c r="B93" s="31" t="s">
        <v>502</v>
      </c>
      <c r="C93" s="95" t="s">
        <v>501</v>
      </c>
      <c r="D93" s="96"/>
      <c r="E93" s="96"/>
      <c r="F93" s="96"/>
      <c r="G93" s="96"/>
      <c r="H93" s="97"/>
      <c r="I93" s="30" t="s">
        <v>10</v>
      </c>
      <c r="J93" s="30">
        <v>3</v>
      </c>
      <c r="K93" s="33"/>
      <c r="L93" s="30" t="s">
        <v>10</v>
      </c>
      <c r="M93" s="34" t="s">
        <v>152</v>
      </c>
      <c r="N93" s="30">
        <f t="shared" si="2"/>
        <v>3</v>
      </c>
      <c r="O93" s="30">
        <f t="shared" si="3"/>
        <v>0</v>
      </c>
    </row>
    <row r="94" spans="1:15" ht="14.1" customHeight="1" x14ac:dyDescent="0.25">
      <c r="A94" s="30">
        <v>89</v>
      </c>
      <c r="B94" s="31" t="s">
        <v>503</v>
      </c>
      <c r="C94" s="95" t="s">
        <v>501</v>
      </c>
      <c r="D94" s="96"/>
      <c r="E94" s="96"/>
      <c r="F94" s="96"/>
      <c r="G94" s="96"/>
      <c r="H94" s="97"/>
      <c r="I94" s="30" t="s">
        <v>10</v>
      </c>
      <c r="J94" s="30">
        <v>12</v>
      </c>
      <c r="K94" s="33"/>
      <c r="L94" s="30" t="s">
        <v>10</v>
      </c>
      <c r="M94" s="34" t="s">
        <v>152</v>
      </c>
      <c r="N94" s="30">
        <f t="shared" si="2"/>
        <v>12</v>
      </c>
      <c r="O94" s="30">
        <f t="shared" si="3"/>
        <v>0</v>
      </c>
    </row>
    <row r="95" spans="1:15" ht="14.1" customHeight="1" x14ac:dyDescent="0.25">
      <c r="A95" s="30">
        <v>90</v>
      </c>
      <c r="B95" s="31" t="s">
        <v>504</v>
      </c>
      <c r="C95" s="95" t="s">
        <v>505</v>
      </c>
      <c r="D95" s="96"/>
      <c r="E95" s="96"/>
      <c r="F95" s="96"/>
      <c r="G95" s="96"/>
      <c r="H95" s="97"/>
      <c r="I95" s="30" t="s">
        <v>10</v>
      </c>
      <c r="J95" s="30">
        <v>3</v>
      </c>
      <c r="K95" s="33"/>
      <c r="L95" s="30" t="s">
        <v>10</v>
      </c>
      <c r="M95" s="34" t="s">
        <v>152</v>
      </c>
      <c r="N95" s="30">
        <f t="shared" si="2"/>
        <v>3</v>
      </c>
      <c r="O95" s="30">
        <f t="shared" si="3"/>
        <v>0</v>
      </c>
    </row>
    <row r="96" spans="1:15" ht="14.1" customHeight="1" x14ac:dyDescent="0.25">
      <c r="A96" s="30">
        <v>91</v>
      </c>
      <c r="B96" s="31" t="s">
        <v>506</v>
      </c>
      <c r="C96" s="95" t="s">
        <v>505</v>
      </c>
      <c r="D96" s="96"/>
      <c r="E96" s="96"/>
      <c r="F96" s="96"/>
      <c r="G96" s="96"/>
      <c r="H96" s="97"/>
      <c r="I96" s="30" t="s">
        <v>10</v>
      </c>
      <c r="J96" s="30">
        <v>6</v>
      </c>
      <c r="K96" s="33"/>
      <c r="L96" s="30" t="s">
        <v>10</v>
      </c>
      <c r="M96" s="34" t="s">
        <v>152</v>
      </c>
      <c r="N96" s="30">
        <f t="shared" si="2"/>
        <v>6</v>
      </c>
      <c r="O96" s="30">
        <f t="shared" si="3"/>
        <v>0</v>
      </c>
    </row>
    <row r="97" spans="1:15" ht="14.1" customHeight="1" x14ac:dyDescent="0.25">
      <c r="A97" s="30">
        <v>92</v>
      </c>
      <c r="B97" s="31" t="s">
        <v>507</v>
      </c>
      <c r="C97" s="95" t="s">
        <v>508</v>
      </c>
      <c r="D97" s="96"/>
      <c r="E97" s="96"/>
      <c r="F97" s="96"/>
      <c r="G97" s="96"/>
      <c r="H97" s="97"/>
      <c r="I97" s="30" t="s">
        <v>10</v>
      </c>
      <c r="J97" s="30">
        <v>3</v>
      </c>
      <c r="K97" s="33"/>
      <c r="L97" s="30" t="s">
        <v>10</v>
      </c>
      <c r="M97" s="34" t="s">
        <v>152</v>
      </c>
      <c r="N97" s="30">
        <f t="shared" si="2"/>
        <v>3</v>
      </c>
      <c r="O97" s="30">
        <f t="shared" si="3"/>
        <v>0</v>
      </c>
    </row>
    <row r="98" spans="1:15" ht="14.1" customHeight="1" x14ac:dyDescent="0.25">
      <c r="A98" s="30">
        <v>93</v>
      </c>
      <c r="B98" s="31" t="s">
        <v>509</v>
      </c>
      <c r="C98" s="95" t="s">
        <v>508</v>
      </c>
      <c r="D98" s="96"/>
      <c r="E98" s="96"/>
      <c r="F98" s="96"/>
      <c r="G98" s="96"/>
      <c r="H98" s="97"/>
      <c r="I98" s="30" t="s">
        <v>10</v>
      </c>
      <c r="J98" s="30">
        <v>6</v>
      </c>
      <c r="K98" s="33"/>
      <c r="L98" s="30" t="s">
        <v>10</v>
      </c>
      <c r="M98" s="34" t="s">
        <v>152</v>
      </c>
      <c r="N98" s="30">
        <f t="shared" si="2"/>
        <v>6</v>
      </c>
      <c r="O98" s="30">
        <f t="shared" si="3"/>
        <v>0</v>
      </c>
    </row>
    <row r="99" spans="1:15" ht="14.1" customHeight="1" x14ac:dyDescent="0.25">
      <c r="A99" s="30">
        <v>94</v>
      </c>
      <c r="B99" s="31" t="s">
        <v>510</v>
      </c>
      <c r="C99" s="95" t="s">
        <v>508</v>
      </c>
      <c r="D99" s="96"/>
      <c r="E99" s="96"/>
      <c r="F99" s="96"/>
      <c r="G99" s="96"/>
      <c r="H99" s="97"/>
      <c r="I99" s="30">
        <v>12</v>
      </c>
      <c r="J99" s="30" t="s">
        <v>10</v>
      </c>
      <c r="K99" s="33"/>
      <c r="L99" s="34" t="s">
        <v>152</v>
      </c>
      <c r="M99" s="30" t="s">
        <v>10</v>
      </c>
      <c r="N99" s="30">
        <f t="shared" si="2"/>
        <v>12</v>
      </c>
      <c r="O99" s="30">
        <f t="shared" si="3"/>
        <v>0</v>
      </c>
    </row>
    <row r="100" spans="1:15" ht="14.1" customHeight="1" x14ac:dyDescent="0.25">
      <c r="A100" s="30">
        <v>95</v>
      </c>
      <c r="B100" s="38" t="s">
        <v>511</v>
      </c>
      <c r="C100" s="95" t="s">
        <v>512</v>
      </c>
      <c r="D100" s="96"/>
      <c r="E100" s="96"/>
      <c r="F100" s="96"/>
      <c r="G100" s="96"/>
      <c r="H100" s="97"/>
      <c r="I100" s="30" t="s">
        <v>10</v>
      </c>
      <c r="J100" s="30">
        <v>3</v>
      </c>
      <c r="K100" s="33"/>
      <c r="L100" s="30" t="s">
        <v>10</v>
      </c>
      <c r="M100" s="34" t="s">
        <v>152</v>
      </c>
      <c r="N100" s="30">
        <f t="shared" si="2"/>
        <v>3</v>
      </c>
      <c r="O100" s="30">
        <f t="shared" si="3"/>
        <v>0</v>
      </c>
    </row>
    <row r="101" spans="1:15" ht="14.1" customHeight="1" x14ac:dyDescent="0.25">
      <c r="A101" s="30">
        <v>96</v>
      </c>
      <c r="B101" s="38" t="s">
        <v>513</v>
      </c>
      <c r="C101" s="95" t="s">
        <v>512</v>
      </c>
      <c r="D101" s="96"/>
      <c r="E101" s="96"/>
      <c r="F101" s="96"/>
      <c r="G101" s="96"/>
      <c r="H101" s="97"/>
      <c r="I101" s="30" t="s">
        <v>10</v>
      </c>
      <c r="J101" s="30">
        <v>6</v>
      </c>
      <c r="K101" s="33"/>
      <c r="L101" s="30" t="s">
        <v>10</v>
      </c>
      <c r="M101" s="34" t="s">
        <v>152</v>
      </c>
      <c r="N101" s="30">
        <f t="shared" si="2"/>
        <v>6</v>
      </c>
      <c r="O101" s="30">
        <f t="shared" si="3"/>
        <v>0</v>
      </c>
    </row>
    <row r="102" spans="1:15" ht="14.1" customHeight="1" x14ac:dyDescent="0.25">
      <c r="A102" s="30">
        <v>97</v>
      </c>
      <c r="B102" s="38" t="s">
        <v>514</v>
      </c>
      <c r="C102" s="95" t="s">
        <v>512</v>
      </c>
      <c r="D102" s="96"/>
      <c r="E102" s="96"/>
      <c r="F102" s="96"/>
      <c r="G102" s="96"/>
      <c r="H102" s="97"/>
      <c r="I102" s="30" t="s">
        <v>10</v>
      </c>
      <c r="J102" s="30">
        <v>12</v>
      </c>
      <c r="K102" s="33"/>
      <c r="L102" s="30" t="s">
        <v>10</v>
      </c>
      <c r="M102" s="34" t="s">
        <v>152</v>
      </c>
      <c r="N102" s="30">
        <f t="shared" si="2"/>
        <v>12</v>
      </c>
      <c r="O102" s="30">
        <f t="shared" si="3"/>
        <v>0</v>
      </c>
    </row>
    <row r="103" spans="1:15" ht="14.1" customHeight="1" x14ac:dyDescent="0.25">
      <c r="A103" s="30">
        <v>98</v>
      </c>
      <c r="B103" s="31" t="s">
        <v>515</v>
      </c>
      <c r="C103" s="95" t="s">
        <v>508</v>
      </c>
      <c r="D103" s="96"/>
      <c r="E103" s="96"/>
      <c r="F103" s="96"/>
      <c r="G103" s="96"/>
      <c r="H103" s="97"/>
      <c r="I103" s="30" t="s">
        <v>10</v>
      </c>
      <c r="J103" s="30">
        <v>6</v>
      </c>
      <c r="K103" s="33"/>
      <c r="L103" s="30" t="s">
        <v>10</v>
      </c>
      <c r="M103" s="34" t="s">
        <v>152</v>
      </c>
      <c r="N103" s="30">
        <f t="shared" si="2"/>
        <v>6</v>
      </c>
      <c r="O103" s="30">
        <f t="shared" si="3"/>
        <v>0</v>
      </c>
    </row>
    <row r="104" spans="1:15" ht="14.1" customHeight="1" x14ac:dyDescent="0.25">
      <c r="A104" s="30">
        <v>99</v>
      </c>
      <c r="B104" s="31" t="s">
        <v>516</v>
      </c>
      <c r="C104" s="32" t="s">
        <v>373</v>
      </c>
      <c r="D104" s="32" t="s">
        <v>10</v>
      </c>
      <c r="E104" s="36" t="s">
        <v>517</v>
      </c>
      <c r="F104" s="32" t="s">
        <v>518</v>
      </c>
      <c r="G104" s="32" t="s">
        <v>519</v>
      </c>
      <c r="H104" s="35" t="s">
        <v>436</v>
      </c>
      <c r="I104" s="30" t="s">
        <v>10</v>
      </c>
      <c r="J104" s="30">
        <v>3</v>
      </c>
      <c r="K104" s="33"/>
      <c r="L104" s="30" t="s">
        <v>10</v>
      </c>
      <c r="M104" s="34" t="s">
        <v>152</v>
      </c>
      <c r="N104" s="30">
        <f t="shared" si="2"/>
        <v>3</v>
      </c>
      <c r="O104" s="30">
        <f t="shared" si="3"/>
        <v>0</v>
      </c>
    </row>
    <row r="105" spans="1:15" ht="14.1" customHeight="1" x14ac:dyDescent="0.25">
      <c r="A105" s="30">
        <v>100</v>
      </c>
      <c r="B105" s="31" t="s">
        <v>714</v>
      </c>
      <c r="C105" s="32" t="s">
        <v>715</v>
      </c>
      <c r="D105" s="32" t="s">
        <v>10</v>
      </c>
      <c r="E105" s="36" t="s">
        <v>716</v>
      </c>
      <c r="F105" s="32" t="s">
        <v>717</v>
      </c>
      <c r="G105" s="32" t="s">
        <v>151</v>
      </c>
      <c r="H105" s="32" t="s">
        <v>10</v>
      </c>
      <c r="I105" s="30">
        <v>4.5</v>
      </c>
      <c r="J105" s="30" t="s">
        <v>10</v>
      </c>
      <c r="K105" s="33"/>
      <c r="L105" s="34" t="s">
        <v>152</v>
      </c>
      <c r="M105" s="30" t="s">
        <v>10</v>
      </c>
      <c r="N105" s="30">
        <f t="shared" si="2"/>
        <v>4.5</v>
      </c>
      <c r="O105" s="30">
        <f t="shared" si="3"/>
        <v>0</v>
      </c>
    </row>
    <row r="106" spans="1:15" ht="14.1" customHeight="1" x14ac:dyDescent="0.25">
      <c r="A106" s="83">
        <v>101</v>
      </c>
      <c r="B106" s="31" t="s">
        <v>722</v>
      </c>
      <c r="C106" s="95" t="s">
        <v>723</v>
      </c>
      <c r="D106" s="96"/>
      <c r="E106" s="96"/>
      <c r="F106" s="96"/>
      <c r="G106" s="96"/>
      <c r="H106" s="97"/>
      <c r="I106" s="30">
        <v>6</v>
      </c>
      <c r="J106" s="30" t="s">
        <v>10</v>
      </c>
      <c r="K106" s="33"/>
      <c r="L106" s="34" t="s">
        <v>152</v>
      </c>
      <c r="M106" s="30" t="s">
        <v>10</v>
      </c>
      <c r="N106" s="30">
        <f t="shared" ref="N106:N125" si="4">SUM(I106:J106)</f>
        <v>6</v>
      </c>
      <c r="O106" s="30">
        <f t="shared" ref="O106:O125" si="5">IF(L106="Yes",I106,0)+IF(M106="Yes",J106,0)</f>
        <v>0</v>
      </c>
    </row>
    <row r="107" spans="1:15" ht="14.1" customHeight="1" x14ac:dyDescent="0.25">
      <c r="A107" s="30">
        <v>102</v>
      </c>
      <c r="B107" s="31" t="s">
        <v>724</v>
      </c>
      <c r="C107" s="95" t="s">
        <v>725</v>
      </c>
      <c r="D107" s="96"/>
      <c r="E107" s="96"/>
      <c r="F107" s="96"/>
      <c r="G107" s="96"/>
      <c r="H107" s="97"/>
      <c r="I107" s="30" t="s">
        <v>10</v>
      </c>
      <c r="J107" s="30">
        <v>4</v>
      </c>
      <c r="K107" s="33"/>
      <c r="L107" s="30" t="s">
        <v>10</v>
      </c>
      <c r="M107" s="34" t="s">
        <v>152</v>
      </c>
      <c r="N107" s="30">
        <f t="shared" si="4"/>
        <v>4</v>
      </c>
      <c r="O107" s="30">
        <f t="shared" si="5"/>
        <v>0</v>
      </c>
    </row>
    <row r="108" spans="1:15" ht="14.1" customHeight="1" x14ac:dyDescent="0.25">
      <c r="A108" s="83">
        <v>103</v>
      </c>
      <c r="B108" s="31" t="s">
        <v>728</v>
      </c>
      <c r="C108" s="95" t="s">
        <v>743</v>
      </c>
      <c r="D108" s="96"/>
      <c r="E108" s="96"/>
      <c r="F108" s="96"/>
      <c r="G108" s="96"/>
      <c r="H108" s="97"/>
      <c r="I108" s="30" t="s">
        <v>10</v>
      </c>
      <c r="J108" s="30">
        <v>3</v>
      </c>
      <c r="K108" s="33"/>
      <c r="L108" s="30" t="s">
        <v>10</v>
      </c>
      <c r="M108" s="34" t="s">
        <v>152</v>
      </c>
      <c r="N108" s="30">
        <f t="shared" si="4"/>
        <v>3</v>
      </c>
      <c r="O108" s="30">
        <f t="shared" si="5"/>
        <v>0</v>
      </c>
    </row>
    <row r="109" spans="1:15" ht="14.1" customHeight="1" x14ac:dyDescent="0.25">
      <c r="A109" s="30">
        <v>104</v>
      </c>
      <c r="B109" s="31" t="s">
        <v>729</v>
      </c>
      <c r="C109" s="95" t="s">
        <v>743</v>
      </c>
      <c r="D109" s="96"/>
      <c r="E109" s="96"/>
      <c r="F109" s="96"/>
      <c r="G109" s="96"/>
      <c r="H109" s="97"/>
      <c r="I109" s="30" t="s">
        <v>10</v>
      </c>
      <c r="J109" s="30">
        <v>6</v>
      </c>
      <c r="K109" s="33"/>
      <c r="L109" s="30" t="s">
        <v>10</v>
      </c>
      <c r="M109" s="34" t="s">
        <v>152</v>
      </c>
      <c r="N109" s="30">
        <f t="shared" si="4"/>
        <v>6</v>
      </c>
      <c r="O109" s="30">
        <f t="shared" si="5"/>
        <v>0</v>
      </c>
    </row>
    <row r="110" spans="1:15" ht="14.1" customHeight="1" x14ac:dyDescent="0.25">
      <c r="A110" s="30">
        <v>105</v>
      </c>
      <c r="B110" s="31" t="s">
        <v>731</v>
      </c>
      <c r="C110" s="32" t="s">
        <v>373</v>
      </c>
      <c r="D110" s="32" t="s">
        <v>732</v>
      </c>
      <c r="E110" s="32" t="s">
        <v>733</v>
      </c>
      <c r="F110" s="32" t="s">
        <v>734</v>
      </c>
      <c r="G110" s="35" t="s">
        <v>735</v>
      </c>
      <c r="H110" s="32" t="s">
        <v>10</v>
      </c>
      <c r="I110" s="30">
        <v>3</v>
      </c>
      <c r="J110" s="30" t="s">
        <v>10</v>
      </c>
      <c r="K110" s="33"/>
      <c r="L110" s="34" t="s">
        <v>152</v>
      </c>
      <c r="M110" s="30" t="s">
        <v>10</v>
      </c>
      <c r="N110" s="30">
        <f t="shared" si="4"/>
        <v>3</v>
      </c>
      <c r="O110" s="30">
        <f t="shared" si="5"/>
        <v>0</v>
      </c>
    </row>
    <row r="111" spans="1:15" ht="14.1" customHeight="1" x14ac:dyDescent="0.25">
      <c r="A111" s="30">
        <v>106</v>
      </c>
      <c r="B111" s="31" t="s">
        <v>736</v>
      </c>
      <c r="C111" s="32" t="s">
        <v>373</v>
      </c>
      <c r="D111" s="32" t="s">
        <v>737</v>
      </c>
      <c r="E111" s="35" t="s">
        <v>388</v>
      </c>
      <c r="F111" s="35" t="s">
        <v>355</v>
      </c>
      <c r="G111" s="32" t="s">
        <v>418</v>
      </c>
      <c r="H111" s="32" t="s">
        <v>10</v>
      </c>
      <c r="I111" s="30" t="s">
        <v>10</v>
      </c>
      <c r="J111" s="30">
        <v>8</v>
      </c>
      <c r="K111" s="33"/>
      <c r="L111" s="30" t="s">
        <v>10</v>
      </c>
      <c r="M111" s="34" t="s">
        <v>152</v>
      </c>
      <c r="N111" s="30">
        <f t="shared" si="4"/>
        <v>8</v>
      </c>
      <c r="O111" s="30">
        <f t="shared" si="5"/>
        <v>0</v>
      </c>
    </row>
    <row r="112" spans="1:15" ht="14.1" customHeight="1" x14ac:dyDescent="0.25">
      <c r="A112" s="30">
        <v>107</v>
      </c>
      <c r="B112" s="31" t="s">
        <v>738</v>
      </c>
      <c r="C112" s="32" t="s">
        <v>373</v>
      </c>
      <c r="D112" s="32" t="s">
        <v>408</v>
      </c>
      <c r="E112" s="35" t="s">
        <v>387</v>
      </c>
      <c r="F112" s="35" t="s">
        <v>388</v>
      </c>
      <c r="G112" s="35" t="s">
        <v>426</v>
      </c>
      <c r="H112" s="32" t="s">
        <v>10</v>
      </c>
      <c r="I112" s="30">
        <v>10</v>
      </c>
      <c r="J112" s="30" t="s">
        <v>10</v>
      </c>
      <c r="K112" s="33"/>
      <c r="L112" s="34" t="s">
        <v>152</v>
      </c>
      <c r="M112" s="30" t="s">
        <v>10</v>
      </c>
      <c r="N112" s="30">
        <f t="shared" ref="N112" si="6">SUM(I112:J112)</f>
        <v>10</v>
      </c>
      <c r="O112" s="30">
        <f t="shared" ref="O112" si="7">IF(L112="Yes",I112,0)+IF(M112="Yes",J112,0)</f>
        <v>0</v>
      </c>
    </row>
    <row r="113" spans="1:15" ht="14.1" customHeight="1" x14ac:dyDescent="0.25">
      <c r="A113" s="30">
        <v>108</v>
      </c>
      <c r="B113" s="31" t="s">
        <v>744</v>
      </c>
      <c r="C113" s="95" t="s">
        <v>727</v>
      </c>
      <c r="D113" s="96"/>
      <c r="E113" s="96"/>
      <c r="F113" s="96"/>
      <c r="G113" s="96"/>
      <c r="H113" s="97"/>
      <c r="I113" s="30">
        <v>12</v>
      </c>
      <c r="J113" s="30" t="s">
        <v>10</v>
      </c>
      <c r="K113" s="33"/>
      <c r="L113" s="34" t="s">
        <v>152</v>
      </c>
      <c r="M113" s="30" t="s">
        <v>10</v>
      </c>
      <c r="N113" s="30">
        <f t="shared" si="4"/>
        <v>12</v>
      </c>
      <c r="O113" s="30">
        <f t="shared" si="5"/>
        <v>0</v>
      </c>
    </row>
    <row r="114" spans="1:15" ht="14.1" customHeight="1" x14ac:dyDescent="0.25">
      <c r="A114" s="30">
        <v>109</v>
      </c>
      <c r="B114" s="31" t="s">
        <v>745</v>
      </c>
      <c r="C114" s="95" t="s">
        <v>727</v>
      </c>
      <c r="D114" s="96"/>
      <c r="E114" s="96"/>
      <c r="F114" s="96"/>
      <c r="G114" s="96"/>
      <c r="H114" s="97"/>
      <c r="I114" s="30">
        <v>6</v>
      </c>
      <c r="J114" s="30" t="s">
        <v>10</v>
      </c>
      <c r="K114" s="33"/>
      <c r="L114" s="34" t="s">
        <v>152</v>
      </c>
      <c r="M114" s="30" t="s">
        <v>10</v>
      </c>
      <c r="N114" s="30">
        <f>SUM(I114:J114)</f>
        <v>6</v>
      </c>
      <c r="O114" s="30">
        <f>IF(L114="Yes",I114,0)+IF(M114="Yes",J114,0)</f>
        <v>0</v>
      </c>
    </row>
    <row r="115" spans="1:15" ht="14.1" customHeight="1" x14ac:dyDescent="0.25">
      <c r="A115" s="30">
        <v>110</v>
      </c>
      <c r="B115" s="31" t="s">
        <v>750</v>
      </c>
      <c r="C115" s="95" t="s">
        <v>751</v>
      </c>
      <c r="D115" s="96"/>
      <c r="E115" s="96"/>
      <c r="F115" s="96"/>
      <c r="G115" s="96"/>
      <c r="H115" s="97"/>
      <c r="I115" s="30" t="s">
        <v>10</v>
      </c>
      <c r="J115" s="30">
        <v>6</v>
      </c>
      <c r="K115" s="33"/>
      <c r="L115" s="30" t="s">
        <v>10</v>
      </c>
      <c r="M115" s="34" t="s">
        <v>152</v>
      </c>
      <c r="N115" s="30">
        <f t="shared" ref="N115:N124" si="8">SUM(I115:J115)</f>
        <v>6</v>
      </c>
      <c r="O115" s="30">
        <f t="shared" ref="O115:O124" si="9">IF(L115="Yes",I115,0)+IF(M115="Yes",J115,0)</f>
        <v>0</v>
      </c>
    </row>
    <row r="116" spans="1:15" ht="14.1" customHeight="1" x14ac:dyDescent="0.25">
      <c r="A116" s="30">
        <v>111</v>
      </c>
      <c r="B116" s="31" t="s">
        <v>752</v>
      </c>
      <c r="C116" s="95" t="s">
        <v>753</v>
      </c>
      <c r="D116" s="96"/>
      <c r="E116" s="96"/>
      <c r="F116" s="96"/>
      <c r="G116" s="96"/>
      <c r="H116" s="97"/>
      <c r="I116" s="30" t="s">
        <v>10</v>
      </c>
      <c r="J116" s="30">
        <v>3</v>
      </c>
      <c r="K116" s="33"/>
      <c r="L116" s="30" t="s">
        <v>10</v>
      </c>
      <c r="M116" s="34" t="s">
        <v>152</v>
      </c>
      <c r="N116" s="30">
        <f t="shared" si="8"/>
        <v>3</v>
      </c>
      <c r="O116" s="30">
        <f t="shared" si="9"/>
        <v>0</v>
      </c>
    </row>
    <row r="117" spans="1:15" ht="14.1" customHeight="1" x14ac:dyDescent="0.25">
      <c r="A117" s="30">
        <v>112</v>
      </c>
      <c r="B117" s="31" t="s">
        <v>754</v>
      </c>
      <c r="C117" s="32" t="s">
        <v>755</v>
      </c>
      <c r="D117" s="32" t="s">
        <v>756</v>
      </c>
      <c r="E117" s="32" t="s">
        <v>757</v>
      </c>
      <c r="F117" s="32" t="s">
        <v>218</v>
      </c>
      <c r="G117" s="32" t="s">
        <v>10</v>
      </c>
      <c r="H117" s="32" t="s">
        <v>10</v>
      </c>
      <c r="I117" s="30">
        <v>3</v>
      </c>
      <c r="J117" s="30" t="s">
        <v>10</v>
      </c>
      <c r="K117" s="33"/>
      <c r="L117" s="34" t="s">
        <v>152</v>
      </c>
      <c r="M117" s="30" t="s">
        <v>10</v>
      </c>
      <c r="N117" s="30">
        <f t="shared" si="8"/>
        <v>3</v>
      </c>
      <c r="O117" s="30">
        <f t="shared" si="9"/>
        <v>0</v>
      </c>
    </row>
    <row r="118" spans="1:15" ht="14.1" customHeight="1" x14ac:dyDescent="0.25">
      <c r="A118" s="30">
        <v>113</v>
      </c>
      <c r="B118" s="31" t="s">
        <v>760</v>
      </c>
      <c r="C118" s="95" t="s">
        <v>488</v>
      </c>
      <c r="D118" s="96"/>
      <c r="E118" s="96"/>
      <c r="F118" s="96"/>
      <c r="G118" s="96"/>
      <c r="H118" s="97"/>
      <c r="I118" s="30" t="s">
        <v>10</v>
      </c>
      <c r="J118" s="30">
        <v>6</v>
      </c>
      <c r="K118" s="33"/>
      <c r="L118" s="30" t="s">
        <v>10</v>
      </c>
      <c r="M118" s="34" t="s">
        <v>152</v>
      </c>
      <c r="N118" s="30">
        <f t="shared" si="8"/>
        <v>6</v>
      </c>
      <c r="O118" s="30">
        <f t="shared" si="9"/>
        <v>0</v>
      </c>
    </row>
    <row r="119" spans="1:15" ht="14.1" customHeight="1" x14ac:dyDescent="0.25">
      <c r="A119" s="30">
        <v>114</v>
      </c>
      <c r="B119" s="31" t="s">
        <v>761</v>
      </c>
      <c r="C119" s="95" t="s">
        <v>488</v>
      </c>
      <c r="D119" s="96"/>
      <c r="E119" s="96"/>
      <c r="F119" s="96"/>
      <c r="G119" s="96"/>
      <c r="H119" s="97"/>
      <c r="I119" s="30" t="s">
        <v>10</v>
      </c>
      <c r="J119" s="30">
        <v>4</v>
      </c>
      <c r="K119" s="33"/>
      <c r="L119" s="30" t="s">
        <v>10</v>
      </c>
      <c r="M119" s="34" t="s">
        <v>152</v>
      </c>
      <c r="N119" s="30">
        <f t="shared" si="8"/>
        <v>4</v>
      </c>
      <c r="O119" s="30">
        <f t="shared" si="9"/>
        <v>0</v>
      </c>
    </row>
    <row r="120" spans="1:15" ht="14.1" customHeight="1" x14ac:dyDescent="0.25">
      <c r="A120" s="30">
        <v>115</v>
      </c>
      <c r="B120" s="31" t="s">
        <v>764</v>
      </c>
      <c r="C120" s="95" t="s">
        <v>766</v>
      </c>
      <c r="D120" s="96"/>
      <c r="E120" s="96"/>
      <c r="F120" s="96"/>
      <c r="G120" s="96"/>
      <c r="H120" s="97"/>
      <c r="I120" s="30" t="s">
        <v>10</v>
      </c>
      <c r="J120" s="30">
        <v>6</v>
      </c>
      <c r="K120" s="33"/>
      <c r="L120" s="30" t="s">
        <v>10</v>
      </c>
      <c r="M120" s="34" t="s">
        <v>152</v>
      </c>
      <c r="N120" s="30">
        <f t="shared" ref="N120:N122" si="10">SUM(I120:J120)</f>
        <v>6</v>
      </c>
      <c r="O120" s="30">
        <f t="shared" ref="O120:O122" si="11">IF(L120="Yes",I120,0)+IF(M120="Yes",J120,0)</f>
        <v>0</v>
      </c>
    </row>
    <row r="121" spans="1:15" ht="14.1" customHeight="1" x14ac:dyDescent="0.25">
      <c r="A121" s="30">
        <v>116</v>
      </c>
      <c r="B121" s="31" t="s">
        <v>765</v>
      </c>
      <c r="C121" s="95" t="s">
        <v>767</v>
      </c>
      <c r="D121" s="96"/>
      <c r="E121" s="96"/>
      <c r="F121" s="96"/>
      <c r="G121" s="96"/>
      <c r="H121" s="97"/>
      <c r="I121" s="30" t="s">
        <v>10</v>
      </c>
      <c r="J121" s="30">
        <v>4</v>
      </c>
      <c r="K121" s="33"/>
      <c r="L121" s="30" t="s">
        <v>10</v>
      </c>
      <c r="M121" s="34" t="s">
        <v>152</v>
      </c>
      <c r="N121" s="30">
        <f t="shared" si="10"/>
        <v>4</v>
      </c>
      <c r="O121" s="30">
        <f t="shared" si="11"/>
        <v>0</v>
      </c>
    </row>
    <row r="122" spans="1:15" ht="14.1" customHeight="1" x14ac:dyDescent="0.25">
      <c r="A122" s="30">
        <v>117</v>
      </c>
      <c r="B122" s="31" t="s">
        <v>768</v>
      </c>
      <c r="C122" s="32" t="s">
        <v>769</v>
      </c>
      <c r="D122" s="32" t="s">
        <v>770</v>
      </c>
      <c r="E122" s="32" t="s">
        <v>771</v>
      </c>
      <c r="F122" s="32" t="s">
        <v>218</v>
      </c>
      <c r="G122" s="32" t="s">
        <v>10</v>
      </c>
      <c r="H122" s="32" t="s">
        <v>10</v>
      </c>
      <c r="I122" s="30" t="s">
        <v>10</v>
      </c>
      <c r="J122" s="30">
        <v>8</v>
      </c>
      <c r="K122" s="33"/>
      <c r="L122" s="30" t="s">
        <v>10</v>
      </c>
      <c r="M122" s="34" t="s">
        <v>152</v>
      </c>
      <c r="N122" s="30">
        <f t="shared" si="10"/>
        <v>8</v>
      </c>
      <c r="O122" s="30">
        <f t="shared" si="11"/>
        <v>0</v>
      </c>
    </row>
    <row r="123" spans="1:15" ht="13.5" customHeight="1" x14ac:dyDescent="0.25">
      <c r="A123" s="30">
        <v>118</v>
      </c>
      <c r="B123" s="71"/>
      <c r="C123" s="72"/>
      <c r="D123" s="72"/>
      <c r="E123" s="73"/>
      <c r="F123" s="72"/>
      <c r="G123" s="72"/>
      <c r="H123" s="72"/>
      <c r="I123" s="34" t="s">
        <v>10</v>
      </c>
      <c r="J123" s="34" t="s">
        <v>10</v>
      </c>
      <c r="K123" s="33"/>
      <c r="L123" s="34" t="s">
        <v>10</v>
      </c>
      <c r="M123" s="34" t="s">
        <v>10</v>
      </c>
      <c r="N123" s="30">
        <f t="shared" si="8"/>
        <v>0</v>
      </c>
      <c r="O123" s="30">
        <f t="shared" si="9"/>
        <v>0</v>
      </c>
    </row>
    <row r="124" spans="1:15" ht="13.5" customHeight="1" x14ac:dyDescent="0.25">
      <c r="A124" s="30">
        <v>119</v>
      </c>
      <c r="B124" s="71"/>
      <c r="C124" s="72"/>
      <c r="D124" s="72"/>
      <c r="E124" s="73"/>
      <c r="F124" s="72"/>
      <c r="G124" s="72"/>
      <c r="H124" s="72"/>
      <c r="I124" s="34" t="s">
        <v>10</v>
      </c>
      <c r="J124" s="34" t="s">
        <v>10</v>
      </c>
      <c r="K124" s="33"/>
      <c r="L124" s="34" t="s">
        <v>10</v>
      </c>
      <c r="M124" s="34" t="s">
        <v>10</v>
      </c>
      <c r="N124" s="30">
        <f t="shared" si="8"/>
        <v>0</v>
      </c>
      <c r="O124" s="30">
        <f t="shared" si="9"/>
        <v>0</v>
      </c>
    </row>
    <row r="125" spans="1:15" ht="14.1" customHeight="1" x14ac:dyDescent="0.25">
      <c r="A125" s="30">
        <v>120</v>
      </c>
      <c r="B125" s="71"/>
      <c r="C125" s="72"/>
      <c r="D125" s="72"/>
      <c r="E125" s="73"/>
      <c r="F125" s="72"/>
      <c r="G125" s="72"/>
      <c r="H125" s="72"/>
      <c r="I125" s="34" t="s">
        <v>10</v>
      </c>
      <c r="J125" s="34" t="s">
        <v>10</v>
      </c>
      <c r="K125" s="33"/>
      <c r="L125" s="34" t="s">
        <v>10</v>
      </c>
      <c r="M125" s="34" t="s">
        <v>10</v>
      </c>
      <c r="N125" s="30">
        <f t="shared" si="4"/>
        <v>0</v>
      </c>
      <c r="O125" s="30">
        <f t="shared" si="5"/>
        <v>0</v>
      </c>
    </row>
    <row r="126" spans="1:15" ht="18" customHeight="1" x14ac:dyDescent="0.25">
      <c r="A126" s="99" t="s">
        <v>520</v>
      </c>
      <c r="B126" s="100"/>
      <c r="C126" s="100"/>
      <c r="D126" s="100"/>
      <c r="E126" s="100"/>
      <c r="F126" s="100"/>
      <c r="G126" s="100"/>
      <c r="H126" s="100"/>
      <c r="I126" s="100"/>
      <c r="J126" s="101"/>
      <c r="K126" s="33"/>
      <c r="L126" s="105"/>
      <c r="M126" s="106"/>
      <c r="N126" s="106"/>
      <c r="O126" s="107"/>
    </row>
    <row r="127" spans="1:15" ht="14.1" customHeight="1" x14ac:dyDescent="0.25">
      <c r="A127" s="30">
        <v>1</v>
      </c>
      <c r="B127" s="31" t="s">
        <v>521</v>
      </c>
      <c r="C127" s="95" t="s">
        <v>479</v>
      </c>
      <c r="D127" s="96"/>
      <c r="E127" s="96"/>
      <c r="F127" s="96"/>
      <c r="G127" s="96"/>
      <c r="H127" s="97"/>
      <c r="I127" s="30" t="s">
        <v>10</v>
      </c>
      <c r="J127" s="39">
        <v>0.01</v>
      </c>
      <c r="K127" s="33"/>
      <c r="L127" s="30" t="s">
        <v>10</v>
      </c>
      <c r="M127" s="34" t="s">
        <v>152</v>
      </c>
      <c r="N127" s="39">
        <f t="shared" ref="N127:N138" si="12">SUM(I127:J127)</f>
        <v>0.01</v>
      </c>
      <c r="O127" s="39">
        <f t="shared" ref="O127:O138" si="13">IF(L127="Yes",I127,0)+IF(M127="Yes",J127,0)</f>
        <v>0</v>
      </c>
    </row>
    <row r="128" spans="1:15" ht="14.1" customHeight="1" x14ac:dyDescent="0.25">
      <c r="A128" s="30">
        <v>2</v>
      </c>
      <c r="B128" s="31" t="s">
        <v>522</v>
      </c>
      <c r="C128" s="95" t="s">
        <v>482</v>
      </c>
      <c r="D128" s="96"/>
      <c r="E128" s="96"/>
      <c r="F128" s="96"/>
      <c r="G128" s="96"/>
      <c r="H128" s="97"/>
      <c r="I128" s="30" t="s">
        <v>10</v>
      </c>
      <c r="J128" s="39">
        <v>0.01</v>
      </c>
      <c r="K128" s="33"/>
      <c r="L128" s="30" t="s">
        <v>10</v>
      </c>
      <c r="M128" s="34" t="s">
        <v>152</v>
      </c>
      <c r="N128" s="39">
        <f t="shared" si="12"/>
        <v>0.01</v>
      </c>
      <c r="O128" s="39">
        <f t="shared" si="13"/>
        <v>0</v>
      </c>
    </row>
    <row r="129" spans="1:15" ht="14.1" customHeight="1" x14ac:dyDescent="0.25">
      <c r="A129" s="30">
        <v>3</v>
      </c>
      <c r="B129" s="31" t="s">
        <v>523</v>
      </c>
      <c r="C129" s="95" t="s">
        <v>485</v>
      </c>
      <c r="D129" s="96"/>
      <c r="E129" s="96"/>
      <c r="F129" s="96"/>
      <c r="G129" s="96"/>
      <c r="H129" s="97"/>
      <c r="I129" s="30" t="s">
        <v>10</v>
      </c>
      <c r="J129" s="39">
        <v>0.01</v>
      </c>
      <c r="K129" s="33"/>
      <c r="L129" s="30" t="s">
        <v>10</v>
      </c>
      <c r="M129" s="34" t="s">
        <v>152</v>
      </c>
      <c r="N129" s="39">
        <f t="shared" si="12"/>
        <v>0.01</v>
      </c>
      <c r="O129" s="39">
        <f t="shared" si="13"/>
        <v>0</v>
      </c>
    </row>
    <row r="130" spans="1:15" ht="14.1" customHeight="1" x14ac:dyDescent="0.25">
      <c r="A130" s="30">
        <v>4</v>
      </c>
      <c r="B130" s="31" t="s">
        <v>524</v>
      </c>
      <c r="C130" s="95" t="s">
        <v>488</v>
      </c>
      <c r="D130" s="96"/>
      <c r="E130" s="96"/>
      <c r="F130" s="96"/>
      <c r="G130" s="96"/>
      <c r="H130" s="97"/>
      <c r="I130" s="30" t="s">
        <v>10</v>
      </c>
      <c r="J130" s="39">
        <v>0.01</v>
      </c>
      <c r="K130" s="33"/>
      <c r="L130" s="30" t="s">
        <v>10</v>
      </c>
      <c r="M130" s="34" t="s">
        <v>152</v>
      </c>
      <c r="N130" s="39">
        <f t="shared" si="12"/>
        <v>0.01</v>
      </c>
      <c r="O130" s="39">
        <f t="shared" si="13"/>
        <v>0</v>
      </c>
    </row>
    <row r="131" spans="1:15" ht="14.1" customHeight="1" x14ac:dyDescent="0.25">
      <c r="A131" s="30">
        <v>5</v>
      </c>
      <c r="B131" s="31" t="s">
        <v>525</v>
      </c>
      <c r="C131" s="95" t="s">
        <v>500</v>
      </c>
      <c r="D131" s="96"/>
      <c r="E131" s="96"/>
      <c r="F131" s="96"/>
      <c r="G131" s="96"/>
      <c r="H131" s="97"/>
      <c r="I131" s="39">
        <v>0.01</v>
      </c>
      <c r="J131" s="30" t="s">
        <v>10</v>
      </c>
      <c r="K131" s="33"/>
      <c r="L131" s="34" t="s">
        <v>152</v>
      </c>
      <c r="M131" s="30" t="s">
        <v>10</v>
      </c>
      <c r="N131" s="39">
        <f t="shared" si="12"/>
        <v>0.01</v>
      </c>
      <c r="O131" s="39">
        <f t="shared" si="13"/>
        <v>0</v>
      </c>
    </row>
    <row r="132" spans="1:15" ht="14.1" customHeight="1" x14ac:dyDescent="0.25">
      <c r="A132" s="30">
        <v>6</v>
      </c>
      <c r="B132" s="31" t="s">
        <v>503</v>
      </c>
      <c r="C132" s="95" t="s">
        <v>501</v>
      </c>
      <c r="D132" s="96"/>
      <c r="E132" s="96"/>
      <c r="F132" s="96"/>
      <c r="G132" s="96"/>
      <c r="H132" s="97"/>
      <c r="I132" s="39">
        <v>0.01</v>
      </c>
      <c r="J132" s="30" t="s">
        <v>10</v>
      </c>
      <c r="K132" s="33"/>
      <c r="L132" s="34" t="s">
        <v>152</v>
      </c>
      <c r="M132" s="30" t="s">
        <v>10</v>
      </c>
      <c r="N132" s="39">
        <f t="shared" si="12"/>
        <v>0.01</v>
      </c>
      <c r="O132" s="39">
        <f t="shared" si="13"/>
        <v>0</v>
      </c>
    </row>
    <row r="133" spans="1:15" ht="14.1" customHeight="1" x14ac:dyDescent="0.25">
      <c r="A133" s="30">
        <v>7</v>
      </c>
      <c r="B133" s="31" t="s">
        <v>526</v>
      </c>
      <c r="C133" s="95" t="s">
        <v>505</v>
      </c>
      <c r="D133" s="96"/>
      <c r="E133" s="96"/>
      <c r="F133" s="96"/>
      <c r="G133" s="96"/>
      <c r="H133" s="97"/>
      <c r="I133" s="39">
        <v>0.01</v>
      </c>
      <c r="J133" s="30" t="s">
        <v>10</v>
      </c>
      <c r="K133" s="33"/>
      <c r="L133" s="34" t="s">
        <v>152</v>
      </c>
      <c r="M133" s="30" t="s">
        <v>10</v>
      </c>
      <c r="N133" s="39">
        <f t="shared" si="12"/>
        <v>0.01</v>
      </c>
      <c r="O133" s="39">
        <f t="shared" si="13"/>
        <v>0</v>
      </c>
    </row>
    <row r="134" spans="1:15" ht="14.1" customHeight="1" x14ac:dyDescent="0.25">
      <c r="A134" s="30">
        <v>8</v>
      </c>
      <c r="B134" s="31" t="s">
        <v>527</v>
      </c>
      <c r="C134" s="95" t="s">
        <v>508</v>
      </c>
      <c r="D134" s="96"/>
      <c r="E134" s="96"/>
      <c r="F134" s="96"/>
      <c r="G134" s="96"/>
      <c r="H134" s="97"/>
      <c r="I134" s="39">
        <v>0.01</v>
      </c>
      <c r="J134" s="30" t="s">
        <v>10</v>
      </c>
      <c r="K134" s="33"/>
      <c r="L134" s="34" t="s">
        <v>152</v>
      </c>
      <c r="M134" s="30" t="s">
        <v>10</v>
      </c>
      <c r="N134" s="39">
        <f t="shared" si="12"/>
        <v>0.01</v>
      </c>
      <c r="O134" s="39">
        <f t="shared" si="13"/>
        <v>0</v>
      </c>
    </row>
    <row r="135" spans="1:15" ht="14.1" customHeight="1" x14ac:dyDescent="0.25">
      <c r="A135" s="30">
        <v>9</v>
      </c>
      <c r="B135" s="38" t="s">
        <v>514</v>
      </c>
      <c r="C135" s="95" t="s">
        <v>512</v>
      </c>
      <c r="D135" s="96"/>
      <c r="E135" s="96"/>
      <c r="F135" s="96"/>
      <c r="G135" s="96"/>
      <c r="H135" s="97"/>
      <c r="I135" s="39">
        <v>0.01</v>
      </c>
      <c r="J135" s="30" t="s">
        <v>10</v>
      </c>
      <c r="K135" s="33"/>
      <c r="L135" s="34" t="s">
        <v>152</v>
      </c>
      <c r="M135" s="30" t="s">
        <v>10</v>
      </c>
      <c r="N135" s="39">
        <f t="shared" si="12"/>
        <v>0.01</v>
      </c>
      <c r="O135" s="39">
        <f t="shared" si="13"/>
        <v>0</v>
      </c>
    </row>
    <row r="136" spans="1:15" ht="14.1" customHeight="1" x14ac:dyDescent="0.25">
      <c r="A136" s="30">
        <v>10</v>
      </c>
      <c r="B136" s="31" t="s">
        <v>528</v>
      </c>
      <c r="C136" s="95" t="s">
        <v>529</v>
      </c>
      <c r="D136" s="96"/>
      <c r="E136" s="96"/>
      <c r="F136" s="96"/>
      <c r="G136" s="96"/>
      <c r="H136" s="97"/>
      <c r="I136" s="39">
        <v>0.01</v>
      </c>
      <c r="J136" s="30" t="s">
        <v>10</v>
      </c>
      <c r="K136" s="33"/>
      <c r="L136" s="34" t="s">
        <v>152</v>
      </c>
      <c r="M136" s="30" t="s">
        <v>10</v>
      </c>
      <c r="N136" s="39">
        <f t="shared" si="12"/>
        <v>0.01</v>
      </c>
      <c r="O136" s="39">
        <f t="shared" si="13"/>
        <v>0</v>
      </c>
    </row>
    <row r="137" spans="1:15" ht="14.1" customHeight="1" x14ac:dyDescent="0.25">
      <c r="A137" s="30">
        <v>11</v>
      </c>
      <c r="B137" s="38" t="s">
        <v>530</v>
      </c>
      <c r="C137" s="95" t="s">
        <v>531</v>
      </c>
      <c r="D137" s="96"/>
      <c r="E137" s="96"/>
      <c r="F137" s="96"/>
      <c r="G137" s="96"/>
      <c r="H137" s="97"/>
      <c r="I137" s="30" t="s">
        <v>10</v>
      </c>
      <c r="J137" s="39">
        <v>0.01</v>
      </c>
      <c r="K137" s="33"/>
      <c r="L137" s="30" t="s">
        <v>10</v>
      </c>
      <c r="M137" s="34" t="s">
        <v>152</v>
      </c>
      <c r="N137" s="39">
        <f t="shared" si="12"/>
        <v>0.01</v>
      </c>
      <c r="O137" s="39">
        <f t="shared" si="13"/>
        <v>0</v>
      </c>
    </row>
    <row r="138" spans="1:15" ht="14.1" customHeight="1" x14ac:dyDescent="0.25">
      <c r="A138" s="30">
        <v>12</v>
      </c>
      <c r="B138" s="31" t="s">
        <v>532</v>
      </c>
      <c r="C138" s="95" t="s">
        <v>533</v>
      </c>
      <c r="D138" s="96"/>
      <c r="E138" s="96"/>
      <c r="F138" s="96"/>
      <c r="G138" s="96"/>
      <c r="H138" s="97"/>
      <c r="I138" s="30" t="s">
        <v>10</v>
      </c>
      <c r="J138" s="39">
        <v>0.01</v>
      </c>
      <c r="K138" s="33"/>
      <c r="L138" s="30" t="s">
        <v>10</v>
      </c>
      <c r="M138" s="34" t="s">
        <v>152</v>
      </c>
      <c r="N138" s="39">
        <f t="shared" si="12"/>
        <v>0.01</v>
      </c>
      <c r="O138" s="39">
        <f t="shared" si="13"/>
        <v>0</v>
      </c>
    </row>
    <row r="139" spans="1:15" ht="14.1" customHeight="1" x14ac:dyDescent="0.25">
      <c r="A139" s="30">
        <v>13</v>
      </c>
      <c r="B139" s="31" t="s">
        <v>720</v>
      </c>
      <c r="C139" s="95" t="s">
        <v>721</v>
      </c>
      <c r="D139" s="96"/>
      <c r="E139" s="96"/>
      <c r="F139" s="96"/>
      <c r="G139" s="96"/>
      <c r="H139" s="97"/>
      <c r="I139" s="30" t="s">
        <v>10</v>
      </c>
      <c r="J139" s="39">
        <v>0.01</v>
      </c>
      <c r="K139" s="33"/>
      <c r="L139" s="30" t="s">
        <v>10</v>
      </c>
      <c r="M139" s="34" t="s">
        <v>152</v>
      </c>
      <c r="N139" s="39">
        <f t="shared" ref="N139:N146" si="14">SUM(I139:J139)</f>
        <v>0.01</v>
      </c>
      <c r="O139" s="39">
        <f t="shared" ref="O139:O146" si="15">IF(L139="Yes",I139,0)+IF(M139="Yes",J139,0)</f>
        <v>0</v>
      </c>
    </row>
    <row r="140" spans="1:15" ht="14.1" customHeight="1" x14ac:dyDescent="0.25">
      <c r="A140" s="30">
        <v>14</v>
      </c>
      <c r="B140" s="31" t="s">
        <v>726</v>
      </c>
      <c r="C140" s="95" t="s">
        <v>743</v>
      </c>
      <c r="D140" s="96"/>
      <c r="E140" s="96"/>
      <c r="F140" s="96"/>
      <c r="G140" s="96"/>
      <c r="H140" s="97"/>
      <c r="I140" s="39">
        <v>0.01</v>
      </c>
      <c r="J140" s="39" t="s">
        <v>10</v>
      </c>
      <c r="K140" s="33"/>
      <c r="L140" s="34" t="s">
        <v>152</v>
      </c>
      <c r="M140" s="30" t="s">
        <v>10</v>
      </c>
      <c r="N140" s="39">
        <f t="shared" si="14"/>
        <v>0.01</v>
      </c>
      <c r="O140" s="39">
        <f t="shared" si="15"/>
        <v>0</v>
      </c>
    </row>
    <row r="141" spans="1:15" ht="14.1" customHeight="1" x14ac:dyDescent="0.25">
      <c r="A141" s="30">
        <v>15</v>
      </c>
      <c r="B141" s="31" t="s">
        <v>742</v>
      </c>
      <c r="C141" s="95" t="s">
        <v>727</v>
      </c>
      <c r="D141" s="96"/>
      <c r="E141" s="96"/>
      <c r="F141" s="96"/>
      <c r="G141" s="96"/>
      <c r="H141" s="97"/>
      <c r="I141" s="39">
        <v>0.01</v>
      </c>
      <c r="J141" s="39" t="s">
        <v>10</v>
      </c>
      <c r="K141" s="33"/>
      <c r="L141" s="34" t="s">
        <v>152</v>
      </c>
      <c r="M141" s="30" t="s">
        <v>10</v>
      </c>
      <c r="N141" s="39">
        <f t="shared" si="14"/>
        <v>0.01</v>
      </c>
      <c r="O141" s="39">
        <f t="shared" si="15"/>
        <v>0</v>
      </c>
    </row>
    <row r="142" spans="1:15" ht="14.1" customHeight="1" x14ac:dyDescent="0.25">
      <c r="A142" s="30">
        <v>16</v>
      </c>
      <c r="B142" s="31" t="s">
        <v>758</v>
      </c>
      <c r="C142" s="95" t="s">
        <v>759</v>
      </c>
      <c r="D142" s="96"/>
      <c r="E142" s="96"/>
      <c r="F142" s="96"/>
      <c r="G142" s="96"/>
      <c r="H142" s="97"/>
      <c r="I142" s="30" t="s">
        <v>10</v>
      </c>
      <c r="J142" s="39">
        <v>0.01</v>
      </c>
      <c r="K142" s="33"/>
      <c r="L142" s="30" t="s">
        <v>10</v>
      </c>
      <c r="M142" s="34" t="s">
        <v>152</v>
      </c>
      <c r="N142" s="39">
        <f t="shared" si="14"/>
        <v>0.01</v>
      </c>
      <c r="O142" s="39">
        <f t="shared" si="15"/>
        <v>0</v>
      </c>
    </row>
    <row r="143" spans="1:15" ht="14.1" customHeight="1" x14ac:dyDescent="0.25">
      <c r="A143" s="30">
        <v>17</v>
      </c>
      <c r="B143" s="31" t="s">
        <v>762</v>
      </c>
      <c r="C143" s="95" t="s">
        <v>763</v>
      </c>
      <c r="D143" s="96"/>
      <c r="E143" s="96"/>
      <c r="F143" s="96"/>
      <c r="G143" s="96"/>
      <c r="H143" s="97"/>
      <c r="I143" s="30" t="s">
        <v>10</v>
      </c>
      <c r="J143" s="39">
        <v>0.01</v>
      </c>
      <c r="K143" s="33"/>
      <c r="L143" s="30" t="s">
        <v>10</v>
      </c>
      <c r="M143" s="34" t="s">
        <v>152</v>
      </c>
      <c r="N143" s="39">
        <f t="shared" si="14"/>
        <v>0.01</v>
      </c>
      <c r="O143" s="39">
        <f t="shared" si="15"/>
        <v>0</v>
      </c>
    </row>
    <row r="144" spans="1:15" ht="14.1" customHeight="1" x14ac:dyDescent="0.25">
      <c r="A144" s="30">
        <v>18</v>
      </c>
      <c r="B144" s="71"/>
      <c r="C144" s="72"/>
      <c r="D144" s="72"/>
      <c r="E144" s="73"/>
      <c r="F144" s="72"/>
      <c r="G144" s="72"/>
      <c r="H144" s="72"/>
      <c r="I144" s="34" t="s">
        <v>10</v>
      </c>
      <c r="J144" s="81" t="s">
        <v>10</v>
      </c>
      <c r="K144" s="33"/>
      <c r="L144" s="30" t="s">
        <v>10</v>
      </c>
      <c r="M144" s="34" t="s">
        <v>10</v>
      </c>
      <c r="N144" s="39">
        <f t="shared" si="14"/>
        <v>0</v>
      </c>
      <c r="O144" s="39">
        <f t="shared" si="15"/>
        <v>0</v>
      </c>
    </row>
    <row r="145" spans="1:15" ht="14.1" customHeight="1" x14ac:dyDescent="0.25">
      <c r="A145" s="30">
        <v>19</v>
      </c>
      <c r="B145" s="71"/>
      <c r="C145" s="72"/>
      <c r="D145" s="72"/>
      <c r="E145" s="73"/>
      <c r="F145" s="72"/>
      <c r="G145" s="72"/>
      <c r="H145" s="72"/>
      <c r="I145" s="34" t="s">
        <v>10</v>
      </c>
      <c r="J145" s="81" t="s">
        <v>10</v>
      </c>
      <c r="K145" s="33"/>
      <c r="L145" s="30" t="s">
        <v>10</v>
      </c>
      <c r="M145" s="34" t="s">
        <v>10</v>
      </c>
      <c r="N145" s="39">
        <f t="shared" si="14"/>
        <v>0</v>
      </c>
      <c r="O145" s="39">
        <f t="shared" si="15"/>
        <v>0</v>
      </c>
    </row>
    <row r="146" spans="1:15" ht="14.1" customHeight="1" x14ac:dyDescent="0.25">
      <c r="A146" s="30">
        <v>20</v>
      </c>
      <c r="B146" s="71"/>
      <c r="C146" s="72"/>
      <c r="D146" s="72"/>
      <c r="E146" s="73"/>
      <c r="F146" s="72"/>
      <c r="G146" s="72"/>
      <c r="H146" s="72"/>
      <c r="I146" s="34" t="s">
        <v>10</v>
      </c>
      <c r="J146" s="81" t="s">
        <v>10</v>
      </c>
      <c r="K146" s="33"/>
      <c r="L146" s="30" t="s">
        <v>10</v>
      </c>
      <c r="M146" s="34" t="s">
        <v>10</v>
      </c>
      <c r="N146" s="39">
        <f t="shared" si="14"/>
        <v>0</v>
      </c>
      <c r="O146" s="39">
        <f t="shared" si="15"/>
        <v>0</v>
      </c>
    </row>
    <row r="147" spans="1:15" ht="18" customHeight="1" x14ac:dyDescent="0.25">
      <c r="A147" s="99" t="s">
        <v>534</v>
      </c>
      <c r="B147" s="100"/>
      <c r="C147" s="100"/>
      <c r="D147" s="100"/>
      <c r="E147" s="100"/>
      <c r="F147" s="100"/>
      <c r="G147" s="100"/>
      <c r="H147" s="100"/>
      <c r="I147" s="100"/>
      <c r="J147" s="101"/>
      <c r="K147" s="33"/>
      <c r="L147" s="105"/>
      <c r="M147" s="106"/>
      <c r="N147" s="106"/>
      <c r="O147" s="107"/>
    </row>
    <row r="148" spans="1:15" ht="14.1" customHeight="1" x14ac:dyDescent="0.25">
      <c r="A148" s="30">
        <v>1</v>
      </c>
      <c r="B148" s="31" t="s">
        <v>535</v>
      </c>
      <c r="C148" s="32" t="s">
        <v>536</v>
      </c>
      <c r="D148" s="32" t="s">
        <v>10</v>
      </c>
      <c r="E148" s="32" t="s">
        <v>537</v>
      </c>
      <c r="F148" s="35" t="s">
        <v>538</v>
      </c>
      <c r="G148" s="32" t="s">
        <v>539</v>
      </c>
      <c r="H148" s="32" t="s">
        <v>184</v>
      </c>
      <c r="I148" s="30" t="s">
        <v>10</v>
      </c>
      <c r="J148" s="30">
        <v>10</v>
      </c>
      <c r="K148" s="33"/>
      <c r="L148" s="30" t="s">
        <v>10</v>
      </c>
      <c r="M148" s="34" t="s">
        <v>152</v>
      </c>
      <c r="N148" s="30">
        <f t="shared" ref="N148:N159" si="16">SUM(I148:J148)</f>
        <v>10</v>
      </c>
      <c r="O148" s="30">
        <f t="shared" ref="O148:O159" si="17">IF(L148="Yes",I148,0)+IF(M148="Yes",J148,0)</f>
        <v>0</v>
      </c>
    </row>
    <row r="149" spans="1:15" ht="14.1" customHeight="1" x14ac:dyDescent="0.25">
      <c r="A149" s="30">
        <v>2</v>
      </c>
      <c r="B149" s="31" t="s">
        <v>239</v>
      </c>
      <c r="C149" s="30" t="s">
        <v>240</v>
      </c>
      <c r="D149" s="32" t="s">
        <v>10</v>
      </c>
      <c r="E149" s="32" t="s">
        <v>241</v>
      </c>
      <c r="F149" s="35" t="s">
        <v>242</v>
      </c>
      <c r="G149" s="35" t="s">
        <v>243</v>
      </c>
      <c r="H149" s="32" t="s">
        <v>244</v>
      </c>
      <c r="I149" s="30" t="s">
        <v>10</v>
      </c>
      <c r="J149" s="30">
        <v>10</v>
      </c>
      <c r="K149" s="33"/>
      <c r="L149" s="30" t="s">
        <v>10</v>
      </c>
      <c r="M149" s="34" t="s">
        <v>152</v>
      </c>
      <c r="N149" s="30">
        <f t="shared" si="16"/>
        <v>10</v>
      </c>
      <c r="O149" s="30">
        <f t="shared" si="17"/>
        <v>0</v>
      </c>
    </row>
    <row r="150" spans="1:15" ht="14.1" customHeight="1" x14ac:dyDescent="0.25">
      <c r="A150" s="30">
        <v>3</v>
      </c>
      <c r="B150" s="31" t="s">
        <v>540</v>
      </c>
      <c r="C150" s="32" t="s">
        <v>541</v>
      </c>
      <c r="D150" s="32" t="s">
        <v>10</v>
      </c>
      <c r="E150" s="36" t="s">
        <v>542</v>
      </c>
      <c r="F150" s="32" t="s">
        <v>543</v>
      </c>
      <c r="G150" s="32" t="s">
        <v>544</v>
      </c>
      <c r="H150" s="32" t="s">
        <v>545</v>
      </c>
      <c r="I150" s="30" t="s">
        <v>10</v>
      </c>
      <c r="J150" s="30">
        <v>10</v>
      </c>
      <c r="K150" s="33"/>
      <c r="L150" s="30" t="s">
        <v>10</v>
      </c>
      <c r="M150" s="34" t="s">
        <v>152</v>
      </c>
      <c r="N150" s="30">
        <f t="shared" si="16"/>
        <v>10</v>
      </c>
      <c r="O150" s="30">
        <f t="shared" si="17"/>
        <v>0</v>
      </c>
    </row>
    <row r="151" spans="1:15" ht="14.1" customHeight="1" x14ac:dyDescent="0.25">
      <c r="A151" s="30">
        <v>4</v>
      </c>
      <c r="B151" s="31" t="s">
        <v>258</v>
      </c>
      <c r="C151" s="30" t="s">
        <v>259</v>
      </c>
      <c r="D151" s="32" t="s">
        <v>10</v>
      </c>
      <c r="E151" s="32" t="s">
        <v>260</v>
      </c>
      <c r="F151" s="35" t="s">
        <v>261</v>
      </c>
      <c r="G151" s="35" t="s">
        <v>262</v>
      </c>
      <c r="H151" s="32" t="s">
        <v>263</v>
      </c>
      <c r="I151" s="30" t="s">
        <v>10</v>
      </c>
      <c r="J151" s="30">
        <v>8</v>
      </c>
      <c r="K151" s="33"/>
      <c r="L151" s="30" t="s">
        <v>10</v>
      </c>
      <c r="M151" s="34" t="s">
        <v>152</v>
      </c>
      <c r="N151" s="30">
        <f t="shared" si="16"/>
        <v>8</v>
      </c>
      <c r="O151" s="30">
        <f t="shared" si="17"/>
        <v>0</v>
      </c>
    </row>
    <row r="152" spans="1:15" ht="14.1" customHeight="1" x14ac:dyDescent="0.25">
      <c r="A152" s="30">
        <v>5</v>
      </c>
      <c r="B152" s="31" t="s">
        <v>346</v>
      </c>
      <c r="C152" s="30" t="s">
        <v>347</v>
      </c>
      <c r="D152" s="32" t="s">
        <v>10</v>
      </c>
      <c r="E152" s="32" t="s">
        <v>348</v>
      </c>
      <c r="F152" s="35" t="s">
        <v>349</v>
      </c>
      <c r="G152" s="35" t="s">
        <v>350</v>
      </c>
      <c r="H152" s="35" t="s">
        <v>351</v>
      </c>
      <c r="I152" s="30" t="s">
        <v>10</v>
      </c>
      <c r="J152" s="30">
        <v>10</v>
      </c>
      <c r="K152" s="33"/>
      <c r="L152" s="30" t="s">
        <v>10</v>
      </c>
      <c r="M152" s="34" t="s">
        <v>152</v>
      </c>
      <c r="N152" s="30">
        <f t="shared" si="16"/>
        <v>10</v>
      </c>
      <c r="O152" s="30">
        <f t="shared" si="17"/>
        <v>0</v>
      </c>
    </row>
    <row r="153" spans="1:15" ht="14.1" customHeight="1" x14ac:dyDescent="0.25">
      <c r="A153" s="30">
        <v>6</v>
      </c>
      <c r="B153" s="31" t="s">
        <v>352</v>
      </c>
      <c r="C153" s="30" t="s">
        <v>353</v>
      </c>
      <c r="D153" s="32" t="s">
        <v>10</v>
      </c>
      <c r="E153" s="32" t="s">
        <v>348</v>
      </c>
      <c r="F153" s="35" t="s">
        <v>354</v>
      </c>
      <c r="G153" s="35" t="s">
        <v>355</v>
      </c>
      <c r="H153" s="35" t="s">
        <v>351</v>
      </c>
      <c r="I153" s="30" t="s">
        <v>10</v>
      </c>
      <c r="J153" s="30">
        <v>10</v>
      </c>
      <c r="K153" s="33"/>
      <c r="L153" s="30" t="s">
        <v>10</v>
      </c>
      <c r="M153" s="34" t="s">
        <v>152</v>
      </c>
      <c r="N153" s="30">
        <f t="shared" si="16"/>
        <v>10</v>
      </c>
      <c r="O153" s="30">
        <f t="shared" si="17"/>
        <v>0</v>
      </c>
    </row>
    <row r="154" spans="1:15" ht="14.1" customHeight="1" x14ac:dyDescent="0.25">
      <c r="A154" s="30">
        <v>7</v>
      </c>
      <c r="B154" s="31" t="s">
        <v>361</v>
      </c>
      <c r="C154" s="30" t="s">
        <v>362</v>
      </c>
      <c r="D154" s="32" t="s">
        <v>10</v>
      </c>
      <c r="E154" s="32" t="s">
        <v>363</v>
      </c>
      <c r="F154" s="35" t="s">
        <v>364</v>
      </c>
      <c r="G154" s="35" t="s">
        <v>365</v>
      </c>
      <c r="H154" s="32" t="s">
        <v>320</v>
      </c>
      <c r="I154" s="30" t="s">
        <v>10</v>
      </c>
      <c r="J154" s="30">
        <v>8</v>
      </c>
      <c r="K154" s="33"/>
      <c r="L154" s="30" t="s">
        <v>10</v>
      </c>
      <c r="M154" s="34" t="s">
        <v>152</v>
      </c>
      <c r="N154" s="30">
        <f t="shared" si="16"/>
        <v>8</v>
      </c>
      <c r="O154" s="30">
        <f t="shared" si="17"/>
        <v>0</v>
      </c>
    </row>
    <row r="155" spans="1:15" ht="14.1" customHeight="1" x14ac:dyDescent="0.25">
      <c r="A155" s="30">
        <v>8</v>
      </c>
      <c r="B155" s="31" t="s">
        <v>366</v>
      </c>
      <c r="C155" s="30" t="s">
        <v>367</v>
      </c>
      <c r="D155" s="32" t="s">
        <v>10</v>
      </c>
      <c r="E155" s="32" t="s">
        <v>368</v>
      </c>
      <c r="F155" s="35" t="s">
        <v>369</v>
      </c>
      <c r="G155" s="35" t="s">
        <v>370</v>
      </c>
      <c r="H155" s="36" t="s">
        <v>371</v>
      </c>
      <c r="I155" s="30" t="s">
        <v>10</v>
      </c>
      <c r="J155" s="30">
        <v>10</v>
      </c>
      <c r="K155" s="33"/>
      <c r="L155" s="30" t="s">
        <v>10</v>
      </c>
      <c r="M155" s="34" t="s">
        <v>152</v>
      </c>
      <c r="N155" s="30">
        <f t="shared" si="16"/>
        <v>10</v>
      </c>
      <c r="O155" s="30">
        <f t="shared" si="17"/>
        <v>0</v>
      </c>
    </row>
    <row r="156" spans="1:15" ht="14.1" customHeight="1" x14ac:dyDescent="0.25">
      <c r="A156" s="30">
        <v>9</v>
      </c>
      <c r="B156" s="31" t="s">
        <v>372</v>
      </c>
      <c r="C156" s="30" t="s">
        <v>373</v>
      </c>
      <c r="D156" s="32" t="s">
        <v>10</v>
      </c>
      <c r="E156" s="32" t="s">
        <v>348</v>
      </c>
      <c r="F156" s="35" t="s">
        <v>374</v>
      </c>
      <c r="G156" s="32" t="s">
        <v>375</v>
      </c>
      <c r="H156" s="35" t="s">
        <v>351</v>
      </c>
      <c r="I156" s="30" t="s">
        <v>10</v>
      </c>
      <c r="J156" s="30">
        <v>10</v>
      </c>
      <c r="K156" s="33"/>
      <c r="L156" s="30" t="s">
        <v>10</v>
      </c>
      <c r="M156" s="34" t="s">
        <v>152</v>
      </c>
      <c r="N156" s="30">
        <f t="shared" si="16"/>
        <v>10</v>
      </c>
      <c r="O156" s="30">
        <f t="shared" si="17"/>
        <v>0</v>
      </c>
    </row>
    <row r="157" spans="1:15" ht="14.1" customHeight="1" x14ac:dyDescent="0.25">
      <c r="A157" s="30">
        <v>10</v>
      </c>
      <c r="B157" s="31" t="s">
        <v>546</v>
      </c>
      <c r="C157" s="95" t="s">
        <v>547</v>
      </c>
      <c r="D157" s="96"/>
      <c r="E157" s="96"/>
      <c r="F157" s="96"/>
      <c r="G157" s="96"/>
      <c r="H157" s="97"/>
      <c r="I157" s="30" t="s">
        <v>10</v>
      </c>
      <c r="J157" s="30">
        <v>5</v>
      </c>
      <c r="K157" s="33"/>
      <c r="L157" s="30" t="s">
        <v>10</v>
      </c>
      <c r="M157" s="34" t="s">
        <v>152</v>
      </c>
      <c r="N157" s="30">
        <f t="shared" si="16"/>
        <v>5</v>
      </c>
      <c r="O157" s="30">
        <f t="shared" si="17"/>
        <v>0</v>
      </c>
    </row>
    <row r="158" spans="1:15" ht="14.1" customHeight="1" x14ac:dyDescent="0.25">
      <c r="A158" s="30">
        <v>11</v>
      </c>
      <c r="B158" s="31" t="s">
        <v>548</v>
      </c>
      <c r="C158" s="95" t="s">
        <v>547</v>
      </c>
      <c r="D158" s="96"/>
      <c r="E158" s="96"/>
      <c r="F158" s="96"/>
      <c r="G158" s="96"/>
      <c r="H158" s="97"/>
      <c r="I158" s="30" t="s">
        <v>10</v>
      </c>
      <c r="J158" s="30">
        <v>5</v>
      </c>
      <c r="K158" s="33"/>
      <c r="L158" s="30" t="s">
        <v>10</v>
      </c>
      <c r="M158" s="34" t="s">
        <v>152</v>
      </c>
      <c r="N158" s="30">
        <f t="shared" si="16"/>
        <v>5</v>
      </c>
      <c r="O158" s="30">
        <f t="shared" si="17"/>
        <v>0</v>
      </c>
    </row>
    <row r="159" spans="1:15" ht="14.1" customHeight="1" x14ac:dyDescent="0.25">
      <c r="A159" s="30">
        <v>12</v>
      </c>
      <c r="B159" s="31" t="s">
        <v>549</v>
      </c>
      <c r="C159" s="95" t="s">
        <v>550</v>
      </c>
      <c r="D159" s="96"/>
      <c r="E159" s="96"/>
      <c r="F159" s="96"/>
      <c r="G159" s="96"/>
      <c r="H159" s="97"/>
      <c r="I159" s="30" t="s">
        <v>10</v>
      </c>
      <c r="J159" s="30">
        <v>4</v>
      </c>
      <c r="K159" s="33"/>
      <c r="L159" s="30" t="s">
        <v>10</v>
      </c>
      <c r="M159" s="34" t="s">
        <v>152</v>
      </c>
      <c r="N159" s="30">
        <f t="shared" si="16"/>
        <v>4</v>
      </c>
      <c r="O159" s="30">
        <f t="shared" si="17"/>
        <v>0</v>
      </c>
    </row>
    <row r="160" spans="1:15" ht="14.1" customHeight="1" x14ac:dyDescent="0.25">
      <c r="A160" s="30">
        <v>13</v>
      </c>
      <c r="B160" s="71"/>
      <c r="C160" s="72"/>
      <c r="D160" s="72"/>
      <c r="E160" s="73"/>
      <c r="F160" s="72"/>
      <c r="G160" s="72"/>
      <c r="H160" s="72"/>
      <c r="I160" s="34" t="s">
        <v>10</v>
      </c>
      <c r="J160" s="34" t="s">
        <v>10</v>
      </c>
      <c r="K160" s="33"/>
      <c r="L160" s="34" t="s">
        <v>10</v>
      </c>
      <c r="M160" s="34" t="s">
        <v>10</v>
      </c>
      <c r="N160" s="30">
        <f t="shared" ref="N160:N167" si="18">SUM(I160:J160)</f>
        <v>0</v>
      </c>
      <c r="O160" s="30">
        <f t="shared" ref="O160:O167" si="19">IF(L160="Yes",I160,0)+IF(M160="Yes",J160,0)</f>
        <v>0</v>
      </c>
    </row>
    <row r="161" spans="1:15" ht="14.1" customHeight="1" x14ac:dyDescent="0.25">
      <c r="A161" s="30">
        <v>14</v>
      </c>
      <c r="B161" s="71"/>
      <c r="C161" s="72"/>
      <c r="D161" s="72"/>
      <c r="E161" s="73"/>
      <c r="F161" s="72"/>
      <c r="G161" s="72"/>
      <c r="H161" s="72"/>
      <c r="I161" s="34" t="s">
        <v>10</v>
      </c>
      <c r="J161" s="34" t="s">
        <v>10</v>
      </c>
      <c r="K161" s="33"/>
      <c r="L161" s="34" t="s">
        <v>10</v>
      </c>
      <c r="M161" s="34" t="s">
        <v>10</v>
      </c>
      <c r="N161" s="30">
        <f t="shared" si="18"/>
        <v>0</v>
      </c>
      <c r="O161" s="30">
        <f t="shared" si="19"/>
        <v>0</v>
      </c>
    </row>
    <row r="162" spans="1:15" ht="14.1" customHeight="1" x14ac:dyDescent="0.25">
      <c r="A162" s="30">
        <v>15</v>
      </c>
      <c r="B162" s="71"/>
      <c r="C162" s="72"/>
      <c r="D162" s="72"/>
      <c r="E162" s="73"/>
      <c r="F162" s="72"/>
      <c r="G162" s="72"/>
      <c r="H162" s="72"/>
      <c r="I162" s="34" t="s">
        <v>10</v>
      </c>
      <c r="J162" s="34" t="s">
        <v>10</v>
      </c>
      <c r="K162" s="33"/>
      <c r="L162" s="34" t="s">
        <v>10</v>
      </c>
      <c r="M162" s="34" t="s">
        <v>10</v>
      </c>
      <c r="N162" s="30">
        <f t="shared" si="18"/>
        <v>0</v>
      </c>
      <c r="O162" s="30">
        <f t="shared" si="19"/>
        <v>0</v>
      </c>
    </row>
    <row r="163" spans="1:15" ht="14.1" customHeight="1" x14ac:dyDescent="0.25">
      <c r="A163" s="30">
        <v>16</v>
      </c>
      <c r="B163" s="71"/>
      <c r="C163" s="72"/>
      <c r="D163" s="72"/>
      <c r="E163" s="73"/>
      <c r="F163" s="72"/>
      <c r="G163" s="72"/>
      <c r="H163" s="72"/>
      <c r="I163" s="34" t="s">
        <v>10</v>
      </c>
      <c r="J163" s="34" t="s">
        <v>10</v>
      </c>
      <c r="K163" s="33"/>
      <c r="L163" s="34" t="s">
        <v>10</v>
      </c>
      <c r="M163" s="34" t="s">
        <v>10</v>
      </c>
      <c r="N163" s="30">
        <f t="shared" si="18"/>
        <v>0</v>
      </c>
      <c r="O163" s="30">
        <f t="shared" si="19"/>
        <v>0</v>
      </c>
    </row>
    <row r="164" spans="1:15" ht="14.1" customHeight="1" x14ac:dyDescent="0.25">
      <c r="A164" s="30">
        <v>17</v>
      </c>
      <c r="B164" s="71"/>
      <c r="C164" s="72"/>
      <c r="D164" s="72"/>
      <c r="E164" s="73"/>
      <c r="F164" s="72"/>
      <c r="G164" s="72"/>
      <c r="H164" s="72"/>
      <c r="I164" s="34" t="s">
        <v>10</v>
      </c>
      <c r="J164" s="34" t="s">
        <v>10</v>
      </c>
      <c r="K164" s="33"/>
      <c r="L164" s="34" t="s">
        <v>10</v>
      </c>
      <c r="M164" s="34" t="s">
        <v>10</v>
      </c>
      <c r="N164" s="30">
        <f t="shared" si="18"/>
        <v>0</v>
      </c>
      <c r="O164" s="30">
        <f t="shared" si="19"/>
        <v>0</v>
      </c>
    </row>
    <row r="165" spans="1:15" ht="14.1" customHeight="1" x14ac:dyDescent="0.25">
      <c r="A165" s="30">
        <v>18</v>
      </c>
      <c r="B165" s="71"/>
      <c r="C165" s="72"/>
      <c r="D165" s="72"/>
      <c r="E165" s="73"/>
      <c r="F165" s="72"/>
      <c r="G165" s="72"/>
      <c r="H165" s="72"/>
      <c r="I165" s="34" t="s">
        <v>10</v>
      </c>
      <c r="J165" s="34" t="s">
        <v>10</v>
      </c>
      <c r="K165" s="33"/>
      <c r="L165" s="34" t="s">
        <v>10</v>
      </c>
      <c r="M165" s="34" t="s">
        <v>10</v>
      </c>
      <c r="N165" s="30">
        <f t="shared" si="18"/>
        <v>0</v>
      </c>
      <c r="O165" s="30">
        <f t="shared" si="19"/>
        <v>0</v>
      </c>
    </row>
    <row r="166" spans="1:15" ht="14.1" customHeight="1" x14ac:dyDescent="0.25">
      <c r="A166" s="30">
        <v>19</v>
      </c>
      <c r="B166" s="71"/>
      <c r="C166" s="72"/>
      <c r="D166" s="72"/>
      <c r="E166" s="73"/>
      <c r="F166" s="72"/>
      <c r="G166" s="72"/>
      <c r="H166" s="72"/>
      <c r="I166" s="34" t="s">
        <v>10</v>
      </c>
      <c r="J166" s="34" t="s">
        <v>10</v>
      </c>
      <c r="K166" s="33"/>
      <c r="L166" s="34" t="s">
        <v>10</v>
      </c>
      <c r="M166" s="34" t="s">
        <v>10</v>
      </c>
      <c r="N166" s="30">
        <f t="shared" si="18"/>
        <v>0</v>
      </c>
      <c r="O166" s="30">
        <f t="shared" si="19"/>
        <v>0</v>
      </c>
    </row>
    <row r="167" spans="1:15" ht="14.1" customHeight="1" x14ac:dyDescent="0.25">
      <c r="A167" s="30">
        <v>20</v>
      </c>
      <c r="B167" s="71"/>
      <c r="C167" s="72"/>
      <c r="D167" s="72"/>
      <c r="E167" s="73"/>
      <c r="F167" s="72"/>
      <c r="G167" s="72"/>
      <c r="H167" s="72"/>
      <c r="I167" s="34" t="s">
        <v>10</v>
      </c>
      <c r="J167" s="34" t="s">
        <v>10</v>
      </c>
      <c r="K167" s="33"/>
      <c r="L167" s="34" t="s">
        <v>10</v>
      </c>
      <c r="M167" s="34" t="s">
        <v>10</v>
      </c>
      <c r="N167" s="30">
        <f t="shared" si="18"/>
        <v>0</v>
      </c>
      <c r="O167" s="30">
        <f t="shared" si="19"/>
        <v>0</v>
      </c>
    </row>
    <row r="168" spans="1:15" ht="18" customHeight="1" x14ac:dyDescent="0.25">
      <c r="A168" s="110" t="s">
        <v>551</v>
      </c>
      <c r="B168" s="110"/>
      <c r="C168" s="110"/>
      <c r="D168" s="111" t="s">
        <v>710</v>
      </c>
      <c r="E168" s="112"/>
      <c r="F168" s="112"/>
      <c r="G168" s="24"/>
      <c r="H168" s="24"/>
      <c r="L168" s="108" t="s">
        <v>552</v>
      </c>
      <c r="M168" s="109"/>
      <c r="N168" s="41">
        <f>SUM(N6:N125)</f>
        <v>640.5</v>
      </c>
      <c r="O168" s="41">
        <f>SUM(O6:O125)</f>
        <v>0</v>
      </c>
    </row>
    <row r="169" spans="1:15" ht="18" customHeight="1" x14ac:dyDescent="0.25">
      <c r="A169" s="42"/>
      <c r="B169" s="42"/>
      <c r="C169" s="42"/>
      <c r="D169" s="43"/>
      <c r="E169" s="42"/>
      <c r="F169" s="42"/>
      <c r="G169" s="24"/>
      <c r="H169" s="24"/>
      <c r="L169" s="108" t="s">
        <v>553</v>
      </c>
      <c r="M169" s="109"/>
      <c r="N169" s="44">
        <f>SUM(N127:N146)</f>
        <v>0.17</v>
      </c>
      <c r="O169" s="44">
        <f>SUM(O127:O146)</f>
        <v>0</v>
      </c>
    </row>
    <row r="170" spans="1:15" ht="18" customHeight="1" x14ac:dyDescent="0.25">
      <c r="A170" s="42"/>
      <c r="B170" s="42"/>
      <c r="C170" s="42"/>
      <c r="D170" s="42"/>
      <c r="E170" s="42"/>
      <c r="F170" s="42"/>
      <c r="G170" s="24"/>
      <c r="H170" s="24"/>
      <c r="L170" s="108" t="s">
        <v>554</v>
      </c>
      <c r="M170" s="109"/>
      <c r="N170" s="41">
        <f>SUM(N148:N167)</f>
        <v>100</v>
      </c>
      <c r="O170" s="41">
        <f>SUM(O148:O167)</f>
        <v>0</v>
      </c>
    </row>
    <row r="173" spans="1:15" x14ac:dyDescent="0.25">
      <c r="D173" s="67"/>
      <c r="F173" s="67"/>
    </row>
    <row r="174" spans="1:15" x14ac:dyDescent="0.25">
      <c r="D174" s="67"/>
      <c r="F174" s="67"/>
    </row>
    <row r="175" spans="1:15" x14ac:dyDescent="0.25">
      <c r="D175" s="67"/>
      <c r="F175" s="67"/>
    </row>
    <row r="176" spans="1:15" x14ac:dyDescent="0.25">
      <c r="D176" s="67"/>
      <c r="F176" s="67"/>
    </row>
    <row r="177" spans="4:6" x14ac:dyDescent="0.25">
      <c r="D177" s="67"/>
      <c r="F177" s="67"/>
    </row>
    <row r="178" spans="4:6" x14ac:dyDescent="0.25">
      <c r="D178" s="67"/>
      <c r="F178" s="67"/>
    </row>
    <row r="179" spans="4:6" x14ac:dyDescent="0.25">
      <c r="D179" s="67"/>
      <c r="F179" s="67"/>
    </row>
    <row r="180" spans="4:6" x14ac:dyDescent="0.25">
      <c r="D180" s="67"/>
      <c r="F180" s="67"/>
    </row>
    <row r="181" spans="4:6" x14ac:dyDescent="0.25">
      <c r="D181" s="67"/>
      <c r="F181" s="67"/>
    </row>
    <row r="182" spans="4:6" x14ac:dyDescent="0.25">
      <c r="D182" s="67"/>
      <c r="F182" s="67"/>
    </row>
    <row r="183" spans="4:6" x14ac:dyDescent="0.25">
      <c r="D183" s="67"/>
      <c r="F183" s="67"/>
    </row>
    <row r="184" spans="4:6" x14ac:dyDescent="0.25">
      <c r="D184" s="67"/>
      <c r="F184" s="67"/>
    </row>
    <row r="185" spans="4:6" x14ac:dyDescent="0.25">
      <c r="D185" s="67"/>
      <c r="F185" s="67"/>
    </row>
    <row r="186" spans="4:6" x14ac:dyDescent="0.25">
      <c r="D186" s="67"/>
      <c r="F186" s="67"/>
    </row>
    <row r="187" spans="4:6" x14ac:dyDescent="0.25">
      <c r="D187" s="67"/>
      <c r="F187" s="67"/>
    </row>
    <row r="188" spans="4:6" x14ac:dyDescent="0.25">
      <c r="D188" s="67"/>
      <c r="F188" s="67"/>
    </row>
    <row r="189" spans="4:6" x14ac:dyDescent="0.25">
      <c r="D189" s="67"/>
      <c r="F189" s="67"/>
    </row>
    <row r="190" spans="4:6" x14ac:dyDescent="0.25">
      <c r="D190" s="67"/>
      <c r="F190" s="67"/>
    </row>
    <row r="191" spans="4:6" x14ac:dyDescent="0.25">
      <c r="D191" s="67"/>
      <c r="F191" s="67"/>
    </row>
    <row r="192" spans="4:6" x14ac:dyDescent="0.25">
      <c r="D192" s="67"/>
      <c r="F192" s="67"/>
    </row>
    <row r="193" spans="4:6" x14ac:dyDescent="0.25">
      <c r="D193" s="67"/>
      <c r="F193" s="67"/>
    </row>
    <row r="194" spans="4:6" x14ac:dyDescent="0.25">
      <c r="D194" s="67"/>
      <c r="F194" s="67"/>
    </row>
    <row r="195" spans="4:6" x14ac:dyDescent="0.25">
      <c r="D195" s="67"/>
      <c r="F195" s="67"/>
    </row>
    <row r="196" spans="4:6" x14ac:dyDescent="0.25">
      <c r="D196" s="67"/>
      <c r="F196" s="67"/>
    </row>
    <row r="197" spans="4:6" x14ac:dyDescent="0.25">
      <c r="D197" s="67"/>
      <c r="F197" s="67"/>
    </row>
    <row r="198" spans="4:6" x14ac:dyDescent="0.25">
      <c r="D198" s="67"/>
      <c r="F198" s="67"/>
    </row>
    <row r="199" spans="4:6" x14ac:dyDescent="0.25">
      <c r="D199" s="67"/>
    </row>
    <row r="200" spans="4:6" x14ac:dyDescent="0.25">
      <c r="D200" s="67"/>
    </row>
    <row r="201" spans="4:6" x14ac:dyDescent="0.25">
      <c r="D201" s="67"/>
    </row>
    <row r="202" spans="4:6" x14ac:dyDescent="0.25">
      <c r="D202" s="67"/>
    </row>
    <row r="203" spans="4:6" x14ac:dyDescent="0.25">
      <c r="D203" s="67"/>
    </row>
    <row r="204" spans="4:6" x14ac:dyDescent="0.25">
      <c r="D204" s="67"/>
    </row>
    <row r="205" spans="4:6" x14ac:dyDescent="0.25">
      <c r="D205" s="67"/>
    </row>
    <row r="206" spans="4:6" x14ac:dyDescent="0.25">
      <c r="D206" s="67"/>
    </row>
    <row r="207" spans="4:6" x14ac:dyDescent="0.25">
      <c r="D207" s="67"/>
    </row>
  </sheetData>
  <sheetProtection algorithmName="SHA-512" hashValue="+Ufgv/vfhMK+p7OUi3vXDSvLA5b0rqmKZ3huiSU5O7BY3Rb1zR9W3Y15e9cQhUskntv6/EhL7V8xJSPoTw8Cbg==" saltValue="3V4qedkQTUSXNbJb8JnN7A==" spinCount="100000" sheet="1" objects="1" scenarios="1" selectLockedCells="1"/>
  <mergeCells count="68">
    <mergeCell ref="C142:H142"/>
    <mergeCell ref="C118:H118"/>
    <mergeCell ref="C119:H119"/>
    <mergeCell ref="C143:H143"/>
    <mergeCell ref="C120:H120"/>
    <mergeCell ref="C121:H121"/>
    <mergeCell ref="C141:H141"/>
    <mergeCell ref="C113:H113"/>
    <mergeCell ref="C114:H114"/>
    <mergeCell ref="C139:H139"/>
    <mergeCell ref="C140:H140"/>
    <mergeCell ref="C133:H133"/>
    <mergeCell ref="C128:H128"/>
    <mergeCell ref="C129:H129"/>
    <mergeCell ref="C130:H130"/>
    <mergeCell ref="C131:H131"/>
    <mergeCell ref="C132:H132"/>
    <mergeCell ref="C134:H134"/>
    <mergeCell ref="C135:H135"/>
    <mergeCell ref="C136:H136"/>
    <mergeCell ref="L169:M169"/>
    <mergeCell ref="L170:M170"/>
    <mergeCell ref="L147:O147"/>
    <mergeCell ref="C157:H157"/>
    <mergeCell ref="C158:H158"/>
    <mergeCell ref="C159:H159"/>
    <mergeCell ref="A168:C168"/>
    <mergeCell ref="D168:F168"/>
    <mergeCell ref="L168:M168"/>
    <mergeCell ref="A147:J147"/>
    <mergeCell ref="C127:H127"/>
    <mergeCell ref="A126:J126"/>
    <mergeCell ref="C95:H95"/>
    <mergeCell ref="C96:H96"/>
    <mergeCell ref="C97:H97"/>
    <mergeCell ref="C98:H98"/>
    <mergeCell ref="C99:H99"/>
    <mergeCell ref="C100:H100"/>
    <mergeCell ref="C106:H106"/>
    <mergeCell ref="C101:H101"/>
    <mergeCell ref="C102:H102"/>
    <mergeCell ref="C103:H103"/>
    <mergeCell ref="C107:H107"/>
    <mergeCell ref="C108:H108"/>
    <mergeCell ref="C109:H109"/>
    <mergeCell ref="C115:H115"/>
    <mergeCell ref="C90:H90"/>
    <mergeCell ref="C91:H91"/>
    <mergeCell ref="C92:H92"/>
    <mergeCell ref="C93:H93"/>
    <mergeCell ref="L126:O126"/>
    <mergeCell ref="C116:H116"/>
    <mergeCell ref="C137:H137"/>
    <mergeCell ref="C138:H138"/>
    <mergeCell ref="C81:H81"/>
    <mergeCell ref="A2:O2"/>
    <mergeCell ref="L3:M3"/>
    <mergeCell ref="A5:J5"/>
    <mergeCell ref="L5:O5"/>
    <mergeCell ref="C80:H80"/>
    <mergeCell ref="C94:H94"/>
    <mergeCell ref="C82:H82"/>
    <mergeCell ref="C83:H83"/>
    <mergeCell ref="C84:H84"/>
    <mergeCell ref="C85:H85"/>
    <mergeCell ref="C86:H86"/>
    <mergeCell ref="C87:H87"/>
    <mergeCell ref="C89:H89"/>
  </mergeCells>
  <conditionalFormatting sqref="B148:B167 B6:B114 B127:B142 B144:B146 B118:B125">
    <cfRule type="expression" dxfId="29" priority="16">
      <formula>N6=O6</formula>
    </cfRule>
  </conditionalFormatting>
  <conditionalFormatting sqref="L1:M2 L4:M114 L144:M1048576 L118:M142">
    <cfRule type="containsText" dxfId="28" priority="17" operator="containsText" text="Yes">
      <formula>NOT(ISERROR(SEARCH("Yes",L1)))</formula>
    </cfRule>
    <cfRule type="containsText" dxfId="27" priority="18" operator="containsText" text="No">
      <formula>NOT(ISERROR(SEARCH("No",L1)))</formula>
    </cfRule>
  </conditionalFormatting>
  <conditionalFormatting sqref="B1:B2 B5:B114 B144:B1048576 B118:B142">
    <cfRule type="expression" dxfId="26" priority="19">
      <formula>O1&gt;0</formula>
    </cfRule>
  </conditionalFormatting>
  <conditionalFormatting sqref="A148:O167 A6:O112 A141:C141 A113:C114 I113:O114 I141:O141 A127:O140 A115:A117 N115:O117 A142:O142 A144:O146 A143 A118:O125">
    <cfRule type="expression" dxfId="25" priority="20">
      <formula>MOD(ROW(),2)=0</formula>
    </cfRule>
  </conditionalFormatting>
  <conditionalFormatting sqref="B115:B116">
    <cfRule type="expression" dxfId="24" priority="11">
      <formula>N115=O115</formula>
    </cfRule>
  </conditionalFormatting>
  <conditionalFormatting sqref="L115:M116">
    <cfRule type="containsText" dxfId="23" priority="12" operator="containsText" text="Yes">
      <formula>NOT(ISERROR(SEARCH("Yes",L115)))</formula>
    </cfRule>
    <cfRule type="containsText" dxfId="22" priority="13" operator="containsText" text="No">
      <formula>NOT(ISERROR(SEARCH("No",L115)))</formula>
    </cfRule>
  </conditionalFormatting>
  <conditionalFormatting sqref="B115:B116">
    <cfRule type="expression" dxfId="21" priority="14">
      <formula>O115&gt;0</formula>
    </cfRule>
  </conditionalFormatting>
  <conditionalFormatting sqref="B115:M116">
    <cfRule type="expression" dxfId="20" priority="15">
      <formula>MOD(ROW(),2)=0</formula>
    </cfRule>
  </conditionalFormatting>
  <conditionalFormatting sqref="B117">
    <cfRule type="expression" dxfId="19" priority="6">
      <formula>N117=O117</formula>
    </cfRule>
  </conditionalFormatting>
  <conditionalFormatting sqref="L117:M117">
    <cfRule type="containsText" dxfId="18" priority="7" operator="containsText" text="Yes">
      <formula>NOT(ISERROR(SEARCH("Yes",L117)))</formula>
    </cfRule>
    <cfRule type="containsText" dxfId="17" priority="8" operator="containsText" text="No">
      <formula>NOT(ISERROR(SEARCH("No",L117)))</formula>
    </cfRule>
  </conditionalFormatting>
  <conditionalFormatting sqref="B117">
    <cfRule type="expression" dxfId="16" priority="9">
      <formula>O117&gt;0</formula>
    </cfRule>
  </conditionalFormatting>
  <conditionalFormatting sqref="B117:M117">
    <cfRule type="expression" dxfId="15" priority="10">
      <formula>MOD(ROW(),2)=0</formula>
    </cfRule>
  </conditionalFormatting>
  <conditionalFormatting sqref="B143">
    <cfRule type="expression" dxfId="14" priority="1">
      <formula>N143=O143</formula>
    </cfRule>
  </conditionalFormatting>
  <conditionalFormatting sqref="L143:M143">
    <cfRule type="containsText" dxfId="13" priority="2" operator="containsText" text="Yes">
      <formula>NOT(ISERROR(SEARCH("Yes",L143)))</formula>
    </cfRule>
    <cfRule type="containsText" dxfId="12" priority="3" operator="containsText" text="No">
      <formula>NOT(ISERROR(SEARCH("No",L143)))</formula>
    </cfRule>
  </conditionalFormatting>
  <conditionalFormatting sqref="B143">
    <cfRule type="expression" dxfId="11" priority="4">
      <formula>O143&gt;0</formula>
    </cfRule>
  </conditionalFormatting>
  <conditionalFormatting sqref="B143:O143">
    <cfRule type="expression" dxfId="10" priority="5">
      <formula>MOD(ROW(),2)=0</formula>
    </cfRule>
  </conditionalFormatting>
  <dataValidations count="2">
    <dataValidation type="list" allowBlank="1" showInputMessage="1" showErrorMessage="1" sqref="M8:M10 M6 L7 M13 M15:M18 L19:L22 M23 L24:L25 M26 L27 M28 L29:L38 M39:M40 M46 L41:L58 M58:M59 L60 M61:M62 L63:L69 M70:M71 L71:L72 L11:L15 L74 L76 M77 L78 M79:M87 L88 M89:M98 L99 M100:M104 M148:M159 M127:M130 L131:L136 M73 M75 M137:M139 L105:L106 M107:M109 L110 M111 L112:L114 L140:L141 M115:M116 L117 M142:M143 M118:M122" xr:uid="{3B90507E-6099-4851-85A3-20B3DB2F7A80}">
      <formula1>$Z$4:$Z$5</formula1>
    </dataValidation>
    <dataValidation type="list" allowBlank="1" showInputMessage="1" showErrorMessage="1" sqref="L160:M167 L144:M146 L123:M125" xr:uid="{63035296-A038-4092-AD90-6E51695F7DAE}">
      <formula1>$Z$3:$Z$5</formula1>
    </dataValidation>
  </dataValidations>
  <pageMargins left="0.7" right="0.7" top="0.75" bottom="0.75" header="0.3" footer="0.3"/>
  <pageSetup paperSize="9" scale="69" fitToHeight="0" orientation="landscape" r:id="rId1"/>
  <rowBreaks count="1" manualBreakCount="1">
    <brk id="138" max="14" man="1"/>
  </rowBreaks>
  <colBreaks count="1" manualBreakCount="1">
    <brk id="13" min="1" max="159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0A8D-1BF9-479E-A9AB-724CBBCB1A5F}">
  <sheetPr>
    <pageSetUpPr fitToPage="1"/>
  </sheetPr>
  <dimension ref="A2:M89"/>
  <sheetViews>
    <sheetView tabSelected="1" view="pageBreakPreview" zoomScaleNormal="70" zoomScaleSheetLayoutView="100" workbookViewId="0">
      <pane ySplit="4" topLeftCell="A60" activePane="bottomLeft" state="frozen"/>
      <selection activeCell="D13" sqref="D13"/>
      <selection pane="bottomLeft" activeCell="H62" sqref="H62"/>
    </sheetView>
  </sheetViews>
  <sheetFormatPr defaultRowHeight="15" x14ac:dyDescent="0.25"/>
  <cols>
    <col min="1" max="1" width="3.5703125" style="6" customWidth="1"/>
    <col min="2" max="2" width="19" style="67" customWidth="1"/>
    <col min="3" max="3" width="29" style="6" customWidth="1"/>
    <col min="4" max="5" width="6.7109375" style="6" customWidth="1"/>
    <col min="6" max="6" width="0.5703125" style="6" customWidth="1"/>
    <col min="7" max="8" width="6.7109375" style="6" customWidth="1"/>
    <col min="9" max="9" width="9.42578125" style="6" customWidth="1"/>
    <col min="10" max="10" width="10.28515625" style="6" customWidth="1"/>
    <col min="11" max="16384" width="9.140625" style="59"/>
  </cols>
  <sheetData>
    <row r="2" spans="1:13" ht="24.95" customHeight="1" x14ac:dyDescent="0.25">
      <c r="A2" s="98" t="s">
        <v>555</v>
      </c>
      <c r="B2" s="98"/>
      <c r="C2" s="98"/>
      <c r="D2" s="98"/>
      <c r="E2" s="98"/>
      <c r="F2" s="98"/>
      <c r="G2" s="98"/>
      <c r="H2" s="98"/>
      <c r="I2" s="98"/>
      <c r="J2" s="98"/>
    </row>
    <row r="3" spans="1:13" ht="20.100000000000001" customHeight="1" x14ac:dyDescent="0.25">
      <c r="A3" s="1"/>
      <c r="B3" s="1"/>
      <c r="C3" s="1"/>
      <c r="D3" s="1"/>
      <c r="E3" s="1"/>
      <c r="G3" s="90" t="s">
        <v>709</v>
      </c>
      <c r="H3" s="90"/>
      <c r="I3" s="10"/>
      <c r="J3" s="10" t="s">
        <v>24</v>
      </c>
    </row>
    <row r="4" spans="1:13" ht="29.25" customHeight="1" x14ac:dyDescent="0.25">
      <c r="A4" s="13" t="s">
        <v>25</v>
      </c>
      <c r="B4" s="13" t="s">
        <v>556</v>
      </c>
      <c r="C4" s="13" t="s">
        <v>557</v>
      </c>
      <c r="D4" s="13" t="s">
        <v>126</v>
      </c>
      <c r="E4" s="13" t="s">
        <v>127</v>
      </c>
      <c r="F4" s="12"/>
      <c r="G4" s="13" t="s">
        <v>128</v>
      </c>
      <c r="H4" s="13" t="s">
        <v>129</v>
      </c>
      <c r="I4" s="13" t="s">
        <v>130</v>
      </c>
      <c r="J4" s="13" t="s">
        <v>131</v>
      </c>
    </row>
    <row r="5" spans="1:13" ht="18" customHeight="1" x14ac:dyDescent="0.25">
      <c r="A5" s="99" t="s">
        <v>741</v>
      </c>
      <c r="B5" s="100"/>
      <c r="C5" s="100"/>
      <c r="D5" s="100"/>
      <c r="E5" s="101"/>
      <c r="F5" s="12"/>
      <c r="G5" s="102"/>
      <c r="H5" s="103"/>
      <c r="I5" s="103"/>
      <c r="J5" s="104"/>
    </row>
    <row r="6" spans="1:13" ht="14.1" customHeight="1" x14ac:dyDescent="0.25">
      <c r="A6" s="30">
        <v>1</v>
      </c>
      <c r="B6" s="31" t="s">
        <v>558</v>
      </c>
      <c r="C6" s="30" t="s">
        <v>154</v>
      </c>
      <c r="D6" s="30">
        <v>3</v>
      </c>
      <c r="E6" s="30">
        <v>4.5</v>
      </c>
      <c r="F6" s="33"/>
      <c r="G6" s="34" t="s">
        <v>152</v>
      </c>
      <c r="H6" s="34" t="s">
        <v>152</v>
      </c>
      <c r="I6" s="30">
        <f>SUM(D6:E6)</f>
        <v>7.5</v>
      </c>
      <c r="J6" s="30">
        <f>IF(G6="Yes",D6,0)+IF(H6="Yes",E6,0)</f>
        <v>0</v>
      </c>
      <c r="M6" s="6"/>
    </row>
    <row r="7" spans="1:13" ht="14.1" customHeight="1" x14ac:dyDescent="0.25">
      <c r="A7" s="30">
        <v>2</v>
      </c>
      <c r="B7" s="31" t="s">
        <v>559</v>
      </c>
      <c r="C7" s="30" t="s">
        <v>560</v>
      </c>
      <c r="D7" s="30">
        <v>3</v>
      </c>
      <c r="E7" s="30" t="s">
        <v>10</v>
      </c>
      <c r="F7" s="33"/>
      <c r="G7" s="34" t="s">
        <v>152</v>
      </c>
      <c r="H7" s="30" t="s">
        <v>10</v>
      </c>
      <c r="I7" s="30">
        <f t="shared" ref="I7:I60" si="0">SUM(D7:E7)</f>
        <v>3</v>
      </c>
      <c r="J7" s="30">
        <f t="shared" ref="J7:J60" si="1">IF(G7="Yes",D7,0)+IF(H7="Yes",E7,0)</f>
        <v>0</v>
      </c>
    </row>
    <row r="8" spans="1:13" ht="14.1" customHeight="1" x14ac:dyDescent="0.25">
      <c r="A8" s="30">
        <v>3</v>
      </c>
      <c r="B8" s="31" t="s">
        <v>561</v>
      </c>
      <c r="C8" s="30" t="s">
        <v>562</v>
      </c>
      <c r="D8" s="30">
        <v>3</v>
      </c>
      <c r="E8" s="30" t="s">
        <v>10</v>
      </c>
      <c r="F8" s="33"/>
      <c r="G8" s="34" t="s">
        <v>152</v>
      </c>
      <c r="H8" s="30" t="s">
        <v>10</v>
      </c>
      <c r="I8" s="30">
        <f t="shared" si="0"/>
        <v>3</v>
      </c>
      <c r="J8" s="30">
        <f t="shared" si="1"/>
        <v>0</v>
      </c>
    </row>
    <row r="9" spans="1:13" ht="14.1" customHeight="1" x14ac:dyDescent="0.25">
      <c r="A9" s="30">
        <v>4</v>
      </c>
      <c r="B9" s="31" t="s">
        <v>563</v>
      </c>
      <c r="C9" s="30" t="s">
        <v>564</v>
      </c>
      <c r="D9" s="30">
        <v>3</v>
      </c>
      <c r="E9" s="30" t="s">
        <v>10</v>
      </c>
      <c r="F9" s="33"/>
      <c r="G9" s="34" t="s">
        <v>152</v>
      </c>
      <c r="H9" s="30" t="s">
        <v>10</v>
      </c>
      <c r="I9" s="30">
        <f t="shared" si="0"/>
        <v>3</v>
      </c>
      <c r="J9" s="30">
        <f t="shared" si="1"/>
        <v>0</v>
      </c>
    </row>
    <row r="10" spans="1:13" ht="14.1" customHeight="1" x14ac:dyDescent="0.25">
      <c r="A10" s="30">
        <v>5</v>
      </c>
      <c r="B10" s="31" t="s">
        <v>565</v>
      </c>
      <c r="C10" s="30" t="s">
        <v>566</v>
      </c>
      <c r="D10" s="30">
        <v>6</v>
      </c>
      <c r="E10" s="30" t="s">
        <v>10</v>
      </c>
      <c r="F10" s="33"/>
      <c r="G10" s="34" t="s">
        <v>152</v>
      </c>
      <c r="H10" s="30" t="s">
        <v>10</v>
      </c>
      <c r="I10" s="30">
        <f t="shared" si="0"/>
        <v>6</v>
      </c>
      <c r="J10" s="30">
        <f t="shared" si="1"/>
        <v>0</v>
      </c>
    </row>
    <row r="11" spans="1:13" ht="14.1" customHeight="1" x14ac:dyDescent="0.25">
      <c r="A11" s="30">
        <v>6</v>
      </c>
      <c r="B11" s="31" t="s">
        <v>567</v>
      </c>
      <c r="C11" s="30" t="s">
        <v>568</v>
      </c>
      <c r="D11" s="30">
        <v>6</v>
      </c>
      <c r="E11" s="30" t="s">
        <v>10</v>
      </c>
      <c r="F11" s="33"/>
      <c r="G11" s="34" t="s">
        <v>152</v>
      </c>
      <c r="H11" s="30" t="s">
        <v>10</v>
      </c>
      <c r="I11" s="30">
        <f t="shared" si="0"/>
        <v>6</v>
      </c>
      <c r="J11" s="30">
        <f t="shared" si="1"/>
        <v>0</v>
      </c>
    </row>
    <row r="12" spans="1:13" ht="14.1" customHeight="1" x14ac:dyDescent="0.25">
      <c r="A12" s="30">
        <v>7</v>
      </c>
      <c r="B12" s="31" t="s">
        <v>569</v>
      </c>
      <c r="C12" s="30" t="s">
        <v>570</v>
      </c>
      <c r="D12" s="30" t="s">
        <v>10</v>
      </c>
      <c r="E12" s="30">
        <v>6</v>
      </c>
      <c r="F12" s="33"/>
      <c r="G12" s="30" t="s">
        <v>10</v>
      </c>
      <c r="H12" s="34" t="s">
        <v>152</v>
      </c>
      <c r="I12" s="30">
        <f t="shared" si="0"/>
        <v>6</v>
      </c>
      <c r="J12" s="30">
        <f t="shared" si="1"/>
        <v>0</v>
      </c>
    </row>
    <row r="13" spans="1:13" ht="14.1" customHeight="1" x14ac:dyDescent="0.25">
      <c r="A13" s="30">
        <v>8</v>
      </c>
      <c r="B13" s="31" t="s">
        <v>571</v>
      </c>
      <c r="C13" s="30" t="s">
        <v>572</v>
      </c>
      <c r="D13" s="30">
        <v>3</v>
      </c>
      <c r="E13" s="30">
        <v>4.5</v>
      </c>
      <c r="F13" s="33"/>
      <c r="G13" s="34" t="s">
        <v>152</v>
      </c>
      <c r="H13" s="34" t="s">
        <v>152</v>
      </c>
      <c r="I13" s="30">
        <f t="shared" si="0"/>
        <v>7.5</v>
      </c>
      <c r="J13" s="30">
        <f t="shared" si="1"/>
        <v>0</v>
      </c>
    </row>
    <row r="14" spans="1:13" ht="14.1" customHeight="1" x14ac:dyDescent="0.25">
      <c r="A14" s="30">
        <v>9</v>
      </c>
      <c r="B14" s="45" t="s">
        <v>573</v>
      </c>
      <c r="C14" s="30" t="s">
        <v>574</v>
      </c>
      <c r="D14" s="30">
        <v>8</v>
      </c>
      <c r="E14" s="30" t="s">
        <v>10</v>
      </c>
      <c r="F14" s="33"/>
      <c r="G14" s="34" t="s">
        <v>152</v>
      </c>
      <c r="H14" s="30" t="s">
        <v>10</v>
      </c>
      <c r="I14" s="30">
        <f t="shared" si="0"/>
        <v>8</v>
      </c>
      <c r="J14" s="30">
        <f t="shared" si="1"/>
        <v>0</v>
      </c>
    </row>
    <row r="15" spans="1:13" ht="14.1" customHeight="1" x14ac:dyDescent="0.25">
      <c r="A15" s="30">
        <v>10</v>
      </c>
      <c r="B15" s="31" t="s">
        <v>575</v>
      </c>
      <c r="C15" s="30" t="s">
        <v>576</v>
      </c>
      <c r="D15" s="30" t="s">
        <v>10</v>
      </c>
      <c r="E15" s="30">
        <v>7.5</v>
      </c>
      <c r="F15" s="33"/>
      <c r="G15" s="30" t="s">
        <v>10</v>
      </c>
      <c r="H15" s="34" t="s">
        <v>152</v>
      </c>
      <c r="I15" s="30">
        <f t="shared" si="0"/>
        <v>7.5</v>
      </c>
      <c r="J15" s="30">
        <f t="shared" si="1"/>
        <v>0</v>
      </c>
    </row>
    <row r="16" spans="1:13" ht="14.1" customHeight="1" x14ac:dyDescent="0.25">
      <c r="A16" s="30">
        <v>11</v>
      </c>
      <c r="B16" s="31" t="s">
        <v>577</v>
      </c>
      <c r="C16" s="30" t="s">
        <v>578</v>
      </c>
      <c r="D16" s="30">
        <v>6</v>
      </c>
      <c r="E16" s="30">
        <v>9</v>
      </c>
      <c r="F16" s="33"/>
      <c r="G16" s="34" t="s">
        <v>152</v>
      </c>
      <c r="H16" s="34" t="s">
        <v>152</v>
      </c>
      <c r="I16" s="30">
        <f t="shared" si="0"/>
        <v>15</v>
      </c>
      <c r="J16" s="30">
        <f t="shared" si="1"/>
        <v>0</v>
      </c>
    </row>
    <row r="17" spans="1:10" ht="14.1" customHeight="1" x14ac:dyDescent="0.25">
      <c r="A17" s="30">
        <v>12</v>
      </c>
      <c r="B17" s="31" t="s">
        <v>579</v>
      </c>
      <c r="C17" s="30" t="s">
        <v>580</v>
      </c>
      <c r="D17" s="30">
        <v>3</v>
      </c>
      <c r="E17" s="30" t="s">
        <v>10</v>
      </c>
      <c r="F17" s="33"/>
      <c r="G17" s="34" t="s">
        <v>152</v>
      </c>
      <c r="H17" s="30" t="s">
        <v>10</v>
      </c>
      <c r="I17" s="30">
        <f t="shared" si="0"/>
        <v>3</v>
      </c>
      <c r="J17" s="30">
        <f t="shared" si="1"/>
        <v>0</v>
      </c>
    </row>
    <row r="18" spans="1:10" ht="14.1" customHeight="1" x14ac:dyDescent="0.25">
      <c r="A18" s="30">
        <v>13</v>
      </c>
      <c r="B18" s="31" t="s">
        <v>581</v>
      </c>
      <c r="C18" s="30" t="s">
        <v>582</v>
      </c>
      <c r="D18" s="30">
        <v>4</v>
      </c>
      <c r="E18" s="30" t="s">
        <v>10</v>
      </c>
      <c r="F18" s="33"/>
      <c r="G18" s="34" t="s">
        <v>152</v>
      </c>
      <c r="H18" s="30" t="s">
        <v>10</v>
      </c>
      <c r="I18" s="30">
        <f t="shared" si="0"/>
        <v>4</v>
      </c>
      <c r="J18" s="30">
        <f t="shared" si="1"/>
        <v>0</v>
      </c>
    </row>
    <row r="19" spans="1:10" ht="14.1" customHeight="1" x14ac:dyDescent="0.25">
      <c r="A19" s="30">
        <v>14</v>
      </c>
      <c r="B19" s="45" t="s">
        <v>583</v>
      </c>
      <c r="C19" s="30" t="s">
        <v>584</v>
      </c>
      <c r="D19" s="30">
        <v>12</v>
      </c>
      <c r="E19" s="30" t="s">
        <v>10</v>
      </c>
      <c r="F19" s="33"/>
      <c r="G19" s="34" t="s">
        <v>152</v>
      </c>
      <c r="H19" s="30" t="s">
        <v>10</v>
      </c>
      <c r="I19" s="30">
        <f t="shared" si="0"/>
        <v>12</v>
      </c>
      <c r="J19" s="30">
        <f t="shared" si="1"/>
        <v>0</v>
      </c>
    </row>
    <row r="20" spans="1:10" ht="14.1" customHeight="1" x14ac:dyDescent="0.25">
      <c r="A20" s="30">
        <v>15</v>
      </c>
      <c r="B20" s="31" t="s">
        <v>585</v>
      </c>
      <c r="C20" s="30" t="s">
        <v>586</v>
      </c>
      <c r="D20" s="30">
        <v>6</v>
      </c>
      <c r="E20" s="30">
        <v>9</v>
      </c>
      <c r="F20" s="33"/>
      <c r="G20" s="34" t="s">
        <v>152</v>
      </c>
      <c r="H20" s="34" t="s">
        <v>152</v>
      </c>
      <c r="I20" s="30">
        <f t="shared" si="0"/>
        <v>15</v>
      </c>
      <c r="J20" s="30">
        <f t="shared" si="1"/>
        <v>0</v>
      </c>
    </row>
    <row r="21" spans="1:10" ht="14.1" customHeight="1" x14ac:dyDescent="0.25">
      <c r="A21" s="30">
        <v>16</v>
      </c>
      <c r="B21" s="45" t="s">
        <v>587</v>
      </c>
      <c r="C21" s="30" t="s">
        <v>588</v>
      </c>
      <c r="D21" s="30">
        <v>8</v>
      </c>
      <c r="E21" s="30">
        <v>10</v>
      </c>
      <c r="F21" s="33"/>
      <c r="G21" s="34" t="s">
        <v>152</v>
      </c>
      <c r="H21" s="34" t="s">
        <v>152</v>
      </c>
      <c r="I21" s="30">
        <f t="shared" si="0"/>
        <v>18</v>
      </c>
      <c r="J21" s="30">
        <f t="shared" si="1"/>
        <v>0</v>
      </c>
    </row>
    <row r="22" spans="1:10" ht="14.1" customHeight="1" x14ac:dyDescent="0.25">
      <c r="A22" s="30">
        <v>17</v>
      </c>
      <c r="B22" s="31" t="s">
        <v>589</v>
      </c>
      <c r="C22" s="30" t="s">
        <v>590</v>
      </c>
      <c r="D22" s="30">
        <v>3</v>
      </c>
      <c r="E22" s="30">
        <v>4.5</v>
      </c>
      <c r="F22" s="33"/>
      <c r="G22" s="34" t="s">
        <v>152</v>
      </c>
      <c r="H22" s="34" t="s">
        <v>152</v>
      </c>
      <c r="I22" s="30">
        <f t="shared" si="0"/>
        <v>7.5</v>
      </c>
      <c r="J22" s="30">
        <f t="shared" si="1"/>
        <v>0</v>
      </c>
    </row>
    <row r="23" spans="1:10" ht="14.1" customHeight="1" x14ac:dyDescent="0.25">
      <c r="A23" s="30">
        <v>18</v>
      </c>
      <c r="B23" s="31" t="s">
        <v>591</v>
      </c>
      <c r="C23" s="30" t="s">
        <v>592</v>
      </c>
      <c r="D23" s="30">
        <v>8</v>
      </c>
      <c r="E23" s="30" t="s">
        <v>10</v>
      </c>
      <c r="F23" s="33"/>
      <c r="G23" s="34" t="s">
        <v>152</v>
      </c>
      <c r="H23" s="30" t="s">
        <v>10</v>
      </c>
      <c r="I23" s="30">
        <f t="shared" si="0"/>
        <v>8</v>
      </c>
      <c r="J23" s="30">
        <f t="shared" si="1"/>
        <v>0</v>
      </c>
    </row>
    <row r="24" spans="1:10" ht="14.1" customHeight="1" x14ac:dyDescent="0.25">
      <c r="A24" s="30">
        <v>19</v>
      </c>
      <c r="B24" s="45" t="s">
        <v>593</v>
      </c>
      <c r="C24" s="30" t="s">
        <v>594</v>
      </c>
      <c r="D24" s="30">
        <v>8</v>
      </c>
      <c r="E24" s="30" t="s">
        <v>10</v>
      </c>
      <c r="F24" s="33"/>
      <c r="G24" s="34" t="s">
        <v>152</v>
      </c>
      <c r="H24" s="30" t="s">
        <v>10</v>
      </c>
      <c r="I24" s="30">
        <f t="shared" si="0"/>
        <v>8</v>
      </c>
      <c r="J24" s="30">
        <f t="shared" si="1"/>
        <v>0</v>
      </c>
    </row>
    <row r="25" spans="1:10" ht="14.1" customHeight="1" x14ac:dyDescent="0.25">
      <c r="A25" s="30">
        <v>20</v>
      </c>
      <c r="B25" s="31" t="s">
        <v>595</v>
      </c>
      <c r="C25" s="30" t="s">
        <v>220</v>
      </c>
      <c r="D25" s="30" t="s">
        <v>10</v>
      </c>
      <c r="E25" s="30">
        <v>3</v>
      </c>
      <c r="F25" s="33"/>
      <c r="G25" s="30" t="s">
        <v>10</v>
      </c>
      <c r="H25" s="34" t="s">
        <v>152</v>
      </c>
      <c r="I25" s="30">
        <f t="shared" si="0"/>
        <v>3</v>
      </c>
      <c r="J25" s="30">
        <f t="shared" si="1"/>
        <v>0</v>
      </c>
    </row>
    <row r="26" spans="1:10" ht="14.1" customHeight="1" x14ac:dyDescent="0.25">
      <c r="A26" s="30">
        <v>21</v>
      </c>
      <c r="B26" s="31" t="s">
        <v>596</v>
      </c>
      <c r="C26" s="30" t="s">
        <v>597</v>
      </c>
      <c r="D26" s="30" t="s">
        <v>10</v>
      </c>
      <c r="E26" s="30">
        <v>6</v>
      </c>
      <c r="F26" s="33"/>
      <c r="G26" s="30" t="s">
        <v>10</v>
      </c>
      <c r="H26" s="34" t="s">
        <v>152</v>
      </c>
      <c r="I26" s="30">
        <f t="shared" si="0"/>
        <v>6</v>
      </c>
      <c r="J26" s="30">
        <f t="shared" si="1"/>
        <v>0</v>
      </c>
    </row>
    <row r="27" spans="1:10" ht="14.1" customHeight="1" x14ac:dyDescent="0.25">
      <c r="A27" s="30">
        <v>22</v>
      </c>
      <c r="B27" s="45" t="s">
        <v>598</v>
      </c>
      <c r="C27" s="30" t="s">
        <v>599</v>
      </c>
      <c r="D27" s="30">
        <v>12</v>
      </c>
      <c r="E27" s="30" t="s">
        <v>10</v>
      </c>
      <c r="F27" s="33"/>
      <c r="G27" s="34" t="s">
        <v>152</v>
      </c>
      <c r="H27" s="30" t="s">
        <v>10</v>
      </c>
      <c r="I27" s="30">
        <f t="shared" si="0"/>
        <v>12</v>
      </c>
      <c r="J27" s="30">
        <f t="shared" si="1"/>
        <v>0</v>
      </c>
    </row>
    <row r="28" spans="1:10" ht="14.1" customHeight="1" x14ac:dyDescent="0.25">
      <c r="A28" s="30">
        <v>23</v>
      </c>
      <c r="B28" s="45" t="s">
        <v>600</v>
      </c>
      <c r="C28" s="30" t="s">
        <v>601</v>
      </c>
      <c r="D28" s="30">
        <v>8</v>
      </c>
      <c r="E28" s="30" t="s">
        <v>10</v>
      </c>
      <c r="F28" s="33"/>
      <c r="G28" s="34" t="s">
        <v>152</v>
      </c>
      <c r="H28" s="30" t="s">
        <v>10</v>
      </c>
      <c r="I28" s="30">
        <f t="shared" si="0"/>
        <v>8</v>
      </c>
      <c r="J28" s="30">
        <f t="shared" si="1"/>
        <v>0</v>
      </c>
    </row>
    <row r="29" spans="1:10" ht="14.1" customHeight="1" x14ac:dyDescent="0.25">
      <c r="A29" s="30">
        <v>24</v>
      </c>
      <c r="B29" s="45" t="s">
        <v>602</v>
      </c>
      <c r="C29" s="30" t="s">
        <v>240</v>
      </c>
      <c r="D29" s="30" t="s">
        <v>10</v>
      </c>
      <c r="E29" s="30">
        <v>12</v>
      </c>
      <c r="F29" s="33"/>
      <c r="G29" s="30" t="s">
        <v>10</v>
      </c>
      <c r="H29" s="34" t="s">
        <v>152</v>
      </c>
      <c r="I29" s="30">
        <f t="shared" si="0"/>
        <v>12</v>
      </c>
      <c r="J29" s="30">
        <f t="shared" si="1"/>
        <v>0</v>
      </c>
    </row>
    <row r="30" spans="1:10" ht="14.1" customHeight="1" x14ac:dyDescent="0.25">
      <c r="A30" s="30">
        <v>25</v>
      </c>
      <c r="B30" s="31" t="s">
        <v>603</v>
      </c>
      <c r="C30" s="30" t="s">
        <v>604</v>
      </c>
      <c r="D30" s="30">
        <v>8</v>
      </c>
      <c r="E30" s="30" t="s">
        <v>10</v>
      </c>
      <c r="F30" s="33"/>
      <c r="G30" s="34" t="s">
        <v>152</v>
      </c>
      <c r="H30" s="30" t="s">
        <v>10</v>
      </c>
      <c r="I30" s="30">
        <f t="shared" si="0"/>
        <v>8</v>
      </c>
      <c r="J30" s="30">
        <f t="shared" si="1"/>
        <v>0</v>
      </c>
    </row>
    <row r="31" spans="1:10" ht="14.1" customHeight="1" x14ac:dyDescent="0.25">
      <c r="A31" s="30">
        <v>26</v>
      </c>
      <c r="B31" s="31" t="s">
        <v>605</v>
      </c>
      <c r="C31" s="30" t="s">
        <v>606</v>
      </c>
      <c r="D31" s="30">
        <v>8</v>
      </c>
      <c r="E31" s="30" t="s">
        <v>10</v>
      </c>
      <c r="F31" s="33"/>
      <c r="G31" s="34" t="s">
        <v>152</v>
      </c>
      <c r="H31" s="30" t="s">
        <v>10</v>
      </c>
      <c r="I31" s="30">
        <f t="shared" si="0"/>
        <v>8</v>
      </c>
      <c r="J31" s="30">
        <f t="shared" si="1"/>
        <v>0</v>
      </c>
    </row>
    <row r="32" spans="1:10" ht="14.1" customHeight="1" x14ac:dyDescent="0.25">
      <c r="A32" s="30">
        <v>27</v>
      </c>
      <c r="B32" s="45" t="s">
        <v>607</v>
      </c>
      <c r="C32" s="30" t="s">
        <v>608</v>
      </c>
      <c r="D32" s="30" t="s">
        <v>10</v>
      </c>
      <c r="E32" s="30">
        <v>10</v>
      </c>
      <c r="F32" s="33"/>
      <c r="G32" s="30" t="s">
        <v>10</v>
      </c>
      <c r="H32" s="34" t="s">
        <v>152</v>
      </c>
      <c r="I32" s="30">
        <f t="shared" si="0"/>
        <v>10</v>
      </c>
      <c r="J32" s="30">
        <f t="shared" si="1"/>
        <v>0</v>
      </c>
    </row>
    <row r="33" spans="1:10" ht="14.1" customHeight="1" x14ac:dyDescent="0.25">
      <c r="A33" s="30">
        <v>28</v>
      </c>
      <c r="B33" s="31" t="s">
        <v>609</v>
      </c>
      <c r="C33" s="30" t="s">
        <v>568</v>
      </c>
      <c r="D33" s="30" t="s">
        <v>10</v>
      </c>
      <c r="E33" s="30">
        <v>4.5</v>
      </c>
      <c r="F33" s="33"/>
      <c r="G33" s="30" t="s">
        <v>10</v>
      </c>
      <c r="H33" s="34" t="s">
        <v>152</v>
      </c>
      <c r="I33" s="30">
        <f t="shared" si="0"/>
        <v>4.5</v>
      </c>
      <c r="J33" s="30">
        <f t="shared" si="1"/>
        <v>0</v>
      </c>
    </row>
    <row r="34" spans="1:10" ht="14.1" customHeight="1" x14ac:dyDescent="0.25">
      <c r="A34" s="30">
        <v>29</v>
      </c>
      <c r="B34" s="45" t="s">
        <v>610</v>
      </c>
      <c r="C34" s="30" t="s">
        <v>310</v>
      </c>
      <c r="D34" s="30">
        <v>10</v>
      </c>
      <c r="E34" s="30" t="s">
        <v>10</v>
      </c>
      <c r="F34" s="33"/>
      <c r="G34" s="34" t="s">
        <v>152</v>
      </c>
      <c r="H34" s="30" t="s">
        <v>10</v>
      </c>
      <c r="I34" s="30">
        <f t="shared" si="0"/>
        <v>10</v>
      </c>
      <c r="J34" s="30">
        <f t="shared" si="1"/>
        <v>0</v>
      </c>
    </row>
    <row r="35" spans="1:10" ht="14.1" customHeight="1" x14ac:dyDescent="0.25">
      <c r="A35" s="30">
        <v>30</v>
      </c>
      <c r="B35" s="45" t="s">
        <v>611</v>
      </c>
      <c r="C35" s="30" t="s">
        <v>612</v>
      </c>
      <c r="D35" s="30" t="s">
        <v>10</v>
      </c>
      <c r="E35" s="30">
        <v>12</v>
      </c>
      <c r="F35" s="33"/>
      <c r="G35" s="30" t="s">
        <v>10</v>
      </c>
      <c r="H35" s="34" t="s">
        <v>152</v>
      </c>
      <c r="I35" s="30">
        <f t="shared" si="0"/>
        <v>12</v>
      </c>
      <c r="J35" s="30">
        <f t="shared" si="1"/>
        <v>0</v>
      </c>
    </row>
    <row r="36" spans="1:10" ht="14.1" customHeight="1" x14ac:dyDescent="0.25">
      <c r="A36" s="30">
        <v>31</v>
      </c>
      <c r="B36" s="31" t="s">
        <v>613</v>
      </c>
      <c r="C36" s="30" t="s">
        <v>362</v>
      </c>
      <c r="D36" s="30">
        <v>1.5</v>
      </c>
      <c r="E36" s="30">
        <v>6</v>
      </c>
      <c r="F36" s="33"/>
      <c r="G36" s="34" t="s">
        <v>152</v>
      </c>
      <c r="H36" s="34" t="s">
        <v>152</v>
      </c>
      <c r="I36" s="30">
        <f t="shared" si="0"/>
        <v>7.5</v>
      </c>
      <c r="J36" s="30">
        <f t="shared" si="1"/>
        <v>0</v>
      </c>
    </row>
    <row r="37" spans="1:10" ht="14.1" customHeight="1" x14ac:dyDescent="0.25">
      <c r="A37" s="30">
        <v>32</v>
      </c>
      <c r="B37" s="45" t="s">
        <v>614</v>
      </c>
      <c r="C37" s="30" t="s">
        <v>615</v>
      </c>
      <c r="D37" s="30">
        <v>6</v>
      </c>
      <c r="E37" s="30" t="s">
        <v>10</v>
      </c>
      <c r="F37" s="33"/>
      <c r="G37" s="34" t="s">
        <v>152</v>
      </c>
      <c r="H37" s="30" t="s">
        <v>10</v>
      </c>
      <c r="I37" s="30">
        <f t="shared" si="0"/>
        <v>6</v>
      </c>
      <c r="J37" s="30">
        <f t="shared" si="1"/>
        <v>0</v>
      </c>
    </row>
    <row r="38" spans="1:10" ht="14.1" customHeight="1" x14ac:dyDescent="0.25">
      <c r="A38" s="30">
        <v>33</v>
      </c>
      <c r="B38" s="45" t="s">
        <v>616</v>
      </c>
      <c r="C38" s="30" t="s">
        <v>367</v>
      </c>
      <c r="D38" s="30" t="s">
        <v>10</v>
      </c>
      <c r="E38" s="30">
        <v>10</v>
      </c>
      <c r="F38" s="33"/>
      <c r="G38" s="30" t="s">
        <v>10</v>
      </c>
      <c r="H38" s="34" t="s">
        <v>152</v>
      </c>
      <c r="I38" s="30">
        <f t="shared" si="0"/>
        <v>10</v>
      </c>
      <c r="J38" s="30">
        <f t="shared" si="1"/>
        <v>0</v>
      </c>
    </row>
    <row r="39" spans="1:10" ht="14.1" customHeight="1" x14ac:dyDescent="0.25">
      <c r="A39" s="30">
        <v>34</v>
      </c>
      <c r="B39" s="45" t="s">
        <v>617</v>
      </c>
      <c r="C39" s="30" t="s">
        <v>618</v>
      </c>
      <c r="D39" s="30" t="s">
        <v>10</v>
      </c>
      <c r="E39" s="30">
        <v>12</v>
      </c>
      <c r="F39" s="33"/>
      <c r="G39" s="30" t="s">
        <v>10</v>
      </c>
      <c r="H39" s="34" t="s">
        <v>152</v>
      </c>
      <c r="I39" s="30">
        <f t="shared" si="0"/>
        <v>12</v>
      </c>
      <c r="J39" s="30">
        <f t="shared" si="1"/>
        <v>0</v>
      </c>
    </row>
    <row r="40" spans="1:10" ht="14.1" customHeight="1" x14ac:dyDescent="0.25">
      <c r="A40" s="30">
        <v>35</v>
      </c>
      <c r="B40" s="45" t="s">
        <v>619</v>
      </c>
      <c r="C40" s="30" t="s">
        <v>620</v>
      </c>
      <c r="D40" s="30" t="s">
        <v>10</v>
      </c>
      <c r="E40" s="30">
        <v>10</v>
      </c>
      <c r="F40" s="33"/>
      <c r="G40" s="30" t="s">
        <v>10</v>
      </c>
      <c r="H40" s="34" t="s">
        <v>152</v>
      </c>
      <c r="I40" s="30">
        <f t="shared" si="0"/>
        <v>10</v>
      </c>
      <c r="J40" s="30">
        <f t="shared" si="1"/>
        <v>0</v>
      </c>
    </row>
    <row r="41" spans="1:10" ht="14.1" customHeight="1" x14ac:dyDescent="0.25">
      <c r="A41" s="30">
        <v>36</v>
      </c>
      <c r="B41" s="31" t="s">
        <v>621</v>
      </c>
      <c r="C41" s="30" t="s">
        <v>622</v>
      </c>
      <c r="D41" s="30" t="s">
        <v>10</v>
      </c>
      <c r="E41" s="30">
        <v>7.5</v>
      </c>
      <c r="F41" s="33"/>
      <c r="G41" s="30" t="s">
        <v>10</v>
      </c>
      <c r="H41" s="34" t="s">
        <v>152</v>
      </c>
      <c r="I41" s="30">
        <f t="shared" si="0"/>
        <v>7.5</v>
      </c>
      <c r="J41" s="30">
        <f t="shared" si="1"/>
        <v>0</v>
      </c>
    </row>
    <row r="42" spans="1:10" ht="14.1" customHeight="1" x14ac:dyDescent="0.25">
      <c r="A42" s="30">
        <v>37</v>
      </c>
      <c r="B42" s="31" t="s">
        <v>623</v>
      </c>
      <c r="C42" s="30" t="s">
        <v>624</v>
      </c>
      <c r="D42" s="30">
        <v>6</v>
      </c>
      <c r="E42" s="30" t="s">
        <v>10</v>
      </c>
      <c r="F42" s="33"/>
      <c r="G42" s="34" t="s">
        <v>152</v>
      </c>
      <c r="H42" s="30" t="s">
        <v>10</v>
      </c>
      <c r="I42" s="30">
        <f t="shared" si="0"/>
        <v>6</v>
      </c>
      <c r="J42" s="30">
        <f t="shared" si="1"/>
        <v>0</v>
      </c>
    </row>
    <row r="43" spans="1:10" ht="14.1" customHeight="1" x14ac:dyDescent="0.25">
      <c r="A43" s="30">
        <v>38</v>
      </c>
      <c r="B43" s="31" t="s">
        <v>625</v>
      </c>
      <c r="C43" s="30" t="s">
        <v>626</v>
      </c>
      <c r="D43" s="30">
        <v>4.5</v>
      </c>
      <c r="E43" s="30" t="s">
        <v>10</v>
      </c>
      <c r="F43" s="33"/>
      <c r="G43" s="34" t="s">
        <v>152</v>
      </c>
      <c r="H43" s="30" t="s">
        <v>10</v>
      </c>
      <c r="I43" s="30">
        <f t="shared" si="0"/>
        <v>4.5</v>
      </c>
      <c r="J43" s="30">
        <f t="shared" si="1"/>
        <v>0</v>
      </c>
    </row>
    <row r="44" spans="1:10" ht="14.1" customHeight="1" x14ac:dyDescent="0.25">
      <c r="A44" s="30">
        <v>39</v>
      </c>
      <c r="B44" s="31" t="s">
        <v>627</v>
      </c>
      <c r="C44" s="30" t="s">
        <v>381</v>
      </c>
      <c r="D44" s="30" t="s">
        <v>10</v>
      </c>
      <c r="E44" s="30">
        <v>4.5</v>
      </c>
      <c r="F44" s="33"/>
      <c r="G44" s="30" t="s">
        <v>10</v>
      </c>
      <c r="H44" s="34" t="s">
        <v>152</v>
      </c>
      <c r="I44" s="30">
        <f t="shared" si="0"/>
        <v>4.5</v>
      </c>
      <c r="J44" s="30">
        <f t="shared" si="1"/>
        <v>0</v>
      </c>
    </row>
    <row r="45" spans="1:10" ht="14.1" customHeight="1" x14ac:dyDescent="0.25">
      <c r="A45" s="30">
        <v>40</v>
      </c>
      <c r="B45" s="31" t="s">
        <v>628</v>
      </c>
      <c r="C45" s="30" t="s">
        <v>385</v>
      </c>
      <c r="D45" s="30">
        <v>4.5</v>
      </c>
      <c r="E45" s="30" t="s">
        <v>10</v>
      </c>
      <c r="F45" s="33"/>
      <c r="G45" s="34" t="s">
        <v>152</v>
      </c>
      <c r="H45" s="30" t="s">
        <v>10</v>
      </c>
      <c r="I45" s="30">
        <f t="shared" si="0"/>
        <v>4.5</v>
      </c>
      <c r="J45" s="30">
        <f t="shared" si="1"/>
        <v>0</v>
      </c>
    </row>
    <row r="46" spans="1:10" ht="14.1" customHeight="1" x14ac:dyDescent="0.25">
      <c r="A46" s="30">
        <v>41</v>
      </c>
      <c r="B46" s="31" t="s">
        <v>629</v>
      </c>
      <c r="C46" s="30" t="s">
        <v>630</v>
      </c>
      <c r="D46" s="30" t="s">
        <v>10</v>
      </c>
      <c r="E46" s="30">
        <v>7.5</v>
      </c>
      <c r="F46" s="33"/>
      <c r="G46" s="30" t="s">
        <v>10</v>
      </c>
      <c r="H46" s="34" t="s">
        <v>152</v>
      </c>
      <c r="I46" s="30">
        <f t="shared" si="0"/>
        <v>7.5</v>
      </c>
      <c r="J46" s="30">
        <f t="shared" si="1"/>
        <v>0</v>
      </c>
    </row>
    <row r="47" spans="1:10" ht="14.1" customHeight="1" x14ac:dyDescent="0.25">
      <c r="A47" s="30">
        <v>42</v>
      </c>
      <c r="B47" s="31" t="s">
        <v>631</v>
      </c>
      <c r="C47" s="30" t="s">
        <v>568</v>
      </c>
      <c r="D47" s="30" t="s">
        <v>10</v>
      </c>
      <c r="E47" s="30">
        <v>10</v>
      </c>
      <c r="F47" s="33"/>
      <c r="G47" s="30" t="s">
        <v>10</v>
      </c>
      <c r="H47" s="34" t="s">
        <v>152</v>
      </c>
      <c r="I47" s="30">
        <f t="shared" si="0"/>
        <v>10</v>
      </c>
      <c r="J47" s="30">
        <f t="shared" si="1"/>
        <v>0</v>
      </c>
    </row>
    <row r="48" spans="1:10" ht="14.1" customHeight="1" x14ac:dyDescent="0.25">
      <c r="A48" s="30">
        <v>43</v>
      </c>
      <c r="B48" s="31" t="s">
        <v>632</v>
      </c>
      <c r="C48" s="30" t="s">
        <v>633</v>
      </c>
      <c r="D48" s="30">
        <v>12</v>
      </c>
      <c r="E48" s="30" t="s">
        <v>10</v>
      </c>
      <c r="F48" s="33"/>
      <c r="G48" s="34" t="s">
        <v>152</v>
      </c>
      <c r="H48" s="30" t="s">
        <v>10</v>
      </c>
      <c r="I48" s="30">
        <f t="shared" si="0"/>
        <v>12</v>
      </c>
      <c r="J48" s="30">
        <f t="shared" si="1"/>
        <v>0</v>
      </c>
    </row>
    <row r="49" spans="1:10" ht="14.1" customHeight="1" x14ac:dyDescent="0.25">
      <c r="A49" s="30">
        <v>44</v>
      </c>
      <c r="B49" s="31" t="s">
        <v>634</v>
      </c>
      <c r="C49" s="30" t="s">
        <v>633</v>
      </c>
      <c r="D49" s="30" t="s">
        <v>10</v>
      </c>
      <c r="E49" s="30">
        <v>9</v>
      </c>
      <c r="F49" s="33"/>
      <c r="G49" s="30" t="s">
        <v>10</v>
      </c>
      <c r="H49" s="34" t="s">
        <v>152</v>
      </c>
      <c r="I49" s="30">
        <f t="shared" si="0"/>
        <v>9</v>
      </c>
      <c r="J49" s="30">
        <f t="shared" si="1"/>
        <v>0</v>
      </c>
    </row>
    <row r="50" spans="1:10" ht="14.1" customHeight="1" x14ac:dyDescent="0.25">
      <c r="A50" s="30">
        <v>45</v>
      </c>
      <c r="B50" s="31" t="s">
        <v>635</v>
      </c>
      <c r="C50" s="30" t="s">
        <v>633</v>
      </c>
      <c r="D50" s="30" t="s">
        <v>10</v>
      </c>
      <c r="E50" s="30">
        <v>12</v>
      </c>
      <c r="F50" s="33"/>
      <c r="G50" s="30" t="s">
        <v>10</v>
      </c>
      <c r="H50" s="34" t="s">
        <v>152</v>
      </c>
      <c r="I50" s="30">
        <f t="shared" si="0"/>
        <v>12</v>
      </c>
      <c r="J50" s="30">
        <f t="shared" si="1"/>
        <v>0</v>
      </c>
    </row>
    <row r="51" spans="1:10" ht="14.1" customHeight="1" x14ac:dyDescent="0.25">
      <c r="A51" s="30">
        <v>46</v>
      </c>
      <c r="B51" s="31" t="s">
        <v>636</v>
      </c>
      <c r="C51" s="30" t="s">
        <v>633</v>
      </c>
      <c r="D51" s="30" t="s">
        <v>10</v>
      </c>
      <c r="E51" s="30">
        <v>8</v>
      </c>
      <c r="F51" s="33"/>
      <c r="G51" s="30" t="s">
        <v>10</v>
      </c>
      <c r="H51" s="34" t="s">
        <v>152</v>
      </c>
      <c r="I51" s="30">
        <f t="shared" si="0"/>
        <v>8</v>
      </c>
      <c r="J51" s="30">
        <f t="shared" si="1"/>
        <v>0</v>
      </c>
    </row>
    <row r="52" spans="1:10" ht="14.1" customHeight="1" x14ac:dyDescent="0.25">
      <c r="A52" s="30">
        <v>47</v>
      </c>
      <c r="B52" s="31" t="s">
        <v>637</v>
      </c>
      <c r="C52" s="30" t="s">
        <v>638</v>
      </c>
      <c r="D52" s="30" t="s">
        <v>10</v>
      </c>
      <c r="E52" s="30">
        <v>6</v>
      </c>
      <c r="F52" s="33"/>
      <c r="G52" s="30" t="s">
        <v>10</v>
      </c>
      <c r="H52" s="34" t="s">
        <v>152</v>
      </c>
      <c r="I52" s="30">
        <f t="shared" si="0"/>
        <v>6</v>
      </c>
      <c r="J52" s="30">
        <f t="shared" si="1"/>
        <v>0</v>
      </c>
    </row>
    <row r="53" spans="1:10" ht="14.1" customHeight="1" x14ac:dyDescent="0.25">
      <c r="A53" s="30">
        <v>48</v>
      </c>
      <c r="B53" s="31" t="s">
        <v>639</v>
      </c>
      <c r="C53" s="30" t="s">
        <v>633</v>
      </c>
      <c r="D53" s="30">
        <v>8</v>
      </c>
      <c r="E53" s="30" t="s">
        <v>10</v>
      </c>
      <c r="F53" s="33"/>
      <c r="G53" s="34" t="s">
        <v>152</v>
      </c>
      <c r="H53" s="30" t="s">
        <v>10</v>
      </c>
      <c r="I53" s="30">
        <f t="shared" si="0"/>
        <v>8</v>
      </c>
      <c r="J53" s="30">
        <f t="shared" si="1"/>
        <v>0</v>
      </c>
    </row>
    <row r="54" spans="1:10" ht="14.1" customHeight="1" x14ac:dyDescent="0.25">
      <c r="A54" s="30">
        <v>49</v>
      </c>
      <c r="B54" s="31" t="s">
        <v>640</v>
      </c>
      <c r="C54" s="30" t="s">
        <v>633</v>
      </c>
      <c r="D54" s="30">
        <v>4.5</v>
      </c>
      <c r="E54" s="30" t="s">
        <v>10</v>
      </c>
      <c r="F54" s="33"/>
      <c r="G54" s="34" t="s">
        <v>152</v>
      </c>
      <c r="H54" s="30" t="s">
        <v>10</v>
      </c>
      <c r="I54" s="30">
        <f t="shared" si="0"/>
        <v>4.5</v>
      </c>
      <c r="J54" s="30">
        <f t="shared" si="1"/>
        <v>0</v>
      </c>
    </row>
    <row r="55" spans="1:10" ht="14.1" customHeight="1" x14ac:dyDescent="0.25">
      <c r="A55" s="30">
        <v>50</v>
      </c>
      <c r="B55" s="38" t="s">
        <v>641</v>
      </c>
      <c r="C55" s="30" t="s">
        <v>642</v>
      </c>
      <c r="D55" s="30" t="s">
        <v>10</v>
      </c>
      <c r="E55" s="30">
        <v>3</v>
      </c>
      <c r="F55" s="33"/>
      <c r="G55" s="30" t="s">
        <v>10</v>
      </c>
      <c r="H55" s="34" t="s">
        <v>152</v>
      </c>
      <c r="I55" s="30">
        <f t="shared" si="0"/>
        <v>3</v>
      </c>
      <c r="J55" s="30">
        <f t="shared" si="1"/>
        <v>0</v>
      </c>
    </row>
    <row r="56" spans="1:10" ht="14.1" customHeight="1" x14ac:dyDescent="0.25">
      <c r="A56" s="30">
        <v>51</v>
      </c>
      <c r="B56" s="38" t="s">
        <v>643</v>
      </c>
      <c r="C56" s="30" t="s">
        <v>644</v>
      </c>
      <c r="D56" s="30" t="s">
        <v>10</v>
      </c>
      <c r="E56" s="30">
        <v>6</v>
      </c>
      <c r="F56" s="33"/>
      <c r="G56" s="30" t="s">
        <v>10</v>
      </c>
      <c r="H56" s="34" t="s">
        <v>152</v>
      </c>
      <c r="I56" s="30">
        <f t="shared" si="0"/>
        <v>6</v>
      </c>
      <c r="J56" s="30">
        <f t="shared" si="1"/>
        <v>0</v>
      </c>
    </row>
    <row r="57" spans="1:10" ht="14.1" customHeight="1" x14ac:dyDescent="0.25">
      <c r="A57" s="30">
        <v>52</v>
      </c>
      <c r="B57" s="38" t="s">
        <v>645</v>
      </c>
      <c r="C57" s="30" t="s">
        <v>646</v>
      </c>
      <c r="D57" s="30">
        <v>3</v>
      </c>
      <c r="E57" s="30" t="s">
        <v>10</v>
      </c>
      <c r="F57" s="33"/>
      <c r="G57" s="34" t="s">
        <v>152</v>
      </c>
      <c r="H57" s="30" t="s">
        <v>10</v>
      </c>
      <c r="I57" s="30">
        <f t="shared" si="0"/>
        <v>3</v>
      </c>
      <c r="J57" s="30">
        <f t="shared" si="1"/>
        <v>0</v>
      </c>
    </row>
    <row r="58" spans="1:10" ht="14.1" customHeight="1" x14ac:dyDescent="0.25">
      <c r="A58" s="30">
        <v>53</v>
      </c>
      <c r="B58" s="38" t="s">
        <v>647</v>
      </c>
      <c r="C58" s="30" t="s">
        <v>648</v>
      </c>
      <c r="D58" s="30" t="s">
        <v>10</v>
      </c>
      <c r="E58" s="30">
        <v>3</v>
      </c>
      <c r="F58" s="33"/>
      <c r="G58" s="30" t="s">
        <v>10</v>
      </c>
      <c r="H58" s="34" t="s">
        <v>152</v>
      </c>
      <c r="I58" s="30">
        <f t="shared" si="0"/>
        <v>3</v>
      </c>
      <c r="J58" s="30">
        <f t="shared" si="1"/>
        <v>0</v>
      </c>
    </row>
    <row r="59" spans="1:10" ht="14.1" customHeight="1" x14ac:dyDescent="0.25">
      <c r="A59" s="30">
        <v>54</v>
      </c>
      <c r="B59" s="38" t="s">
        <v>649</v>
      </c>
      <c r="C59" s="30" t="s">
        <v>650</v>
      </c>
      <c r="D59" s="30">
        <v>8</v>
      </c>
      <c r="E59" s="30" t="s">
        <v>10</v>
      </c>
      <c r="F59" s="33"/>
      <c r="G59" s="34" t="s">
        <v>152</v>
      </c>
      <c r="H59" s="30" t="s">
        <v>10</v>
      </c>
      <c r="I59" s="30">
        <f t="shared" si="0"/>
        <v>8</v>
      </c>
      <c r="J59" s="30">
        <f t="shared" si="1"/>
        <v>0</v>
      </c>
    </row>
    <row r="60" spans="1:10" ht="14.1" customHeight="1" x14ac:dyDescent="0.25">
      <c r="A60" s="30">
        <v>55</v>
      </c>
      <c r="B60" s="38" t="s">
        <v>651</v>
      </c>
      <c r="C60" s="30" t="s">
        <v>650</v>
      </c>
      <c r="D60" s="30" t="s">
        <v>10</v>
      </c>
      <c r="E60" s="30">
        <v>12</v>
      </c>
      <c r="F60" s="33"/>
      <c r="G60" s="30" t="s">
        <v>10</v>
      </c>
      <c r="H60" s="34" t="s">
        <v>152</v>
      </c>
      <c r="I60" s="30">
        <f t="shared" si="0"/>
        <v>12</v>
      </c>
      <c r="J60" s="30">
        <f t="shared" si="1"/>
        <v>0</v>
      </c>
    </row>
    <row r="61" spans="1:10" ht="14.1" customHeight="1" x14ac:dyDescent="0.25">
      <c r="A61" s="30">
        <v>56</v>
      </c>
      <c r="B61" s="31" t="s">
        <v>718</v>
      </c>
      <c r="C61" s="30" t="s">
        <v>719</v>
      </c>
      <c r="D61" s="30">
        <v>2</v>
      </c>
      <c r="E61" s="30" t="s">
        <v>10</v>
      </c>
      <c r="F61" s="33"/>
      <c r="G61" s="34" t="s">
        <v>152</v>
      </c>
      <c r="H61" s="30" t="s">
        <v>10</v>
      </c>
      <c r="I61" s="30">
        <f t="shared" ref="I61:I65" si="2">SUM(D61:E61)</f>
        <v>2</v>
      </c>
      <c r="J61" s="30">
        <f t="shared" ref="J61:J65" si="3">IF(G61="Yes",D61,0)+IF(H61="Yes",E61,0)</f>
        <v>0</v>
      </c>
    </row>
    <row r="62" spans="1:10" ht="14.1" customHeight="1" x14ac:dyDescent="0.25">
      <c r="A62" s="30">
        <v>57</v>
      </c>
      <c r="B62" s="31" t="s">
        <v>772</v>
      </c>
      <c r="C62" s="30" t="s">
        <v>773</v>
      </c>
      <c r="D62" s="30" t="s">
        <v>10</v>
      </c>
      <c r="E62" s="30">
        <v>3</v>
      </c>
      <c r="F62" s="33"/>
      <c r="G62" s="30" t="s">
        <v>10</v>
      </c>
      <c r="H62" s="34" t="s">
        <v>152</v>
      </c>
      <c r="I62" s="30">
        <f t="shared" si="2"/>
        <v>3</v>
      </c>
      <c r="J62" s="30">
        <f t="shared" si="3"/>
        <v>0</v>
      </c>
    </row>
    <row r="63" spans="1:10" ht="14.1" customHeight="1" x14ac:dyDescent="0.25">
      <c r="A63" s="30">
        <v>58</v>
      </c>
      <c r="B63" s="71"/>
      <c r="C63" s="34"/>
      <c r="D63" s="34" t="s">
        <v>10</v>
      </c>
      <c r="E63" s="34" t="s">
        <v>10</v>
      </c>
      <c r="F63" s="33"/>
      <c r="G63" s="34" t="s">
        <v>10</v>
      </c>
      <c r="H63" s="34" t="s">
        <v>10</v>
      </c>
      <c r="I63" s="30">
        <f t="shared" si="2"/>
        <v>0</v>
      </c>
      <c r="J63" s="30">
        <f t="shared" si="3"/>
        <v>0</v>
      </c>
    </row>
    <row r="64" spans="1:10" ht="14.1" customHeight="1" x14ac:dyDescent="0.25">
      <c r="A64" s="30">
        <v>59</v>
      </c>
      <c r="B64" s="71"/>
      <c r="C64" s="34"/>
      <c r="D64" s="34" t="s">
        <v>10</v>
      </c>
      <c r="E64" s="34" t="s">
        <v>10</v>
      </c>
      <c r="F64" s="33"/>
      <c r="G64" s="34" t="s">
        <v>10</v>
      </c>
      <c r="H64" s="34" t="s">
        <v>10</v>
      </c>
      <c r="I64" s="30">
        <f t="shared" si="2"/>
        <v>0</v>
      </c>
      <c r="J64" s="30">
        <f t="shared" si="3"/>
        <v>0</v>
      </c>
    </row>
    <row r="65" spans="1:10" ht="14.1" customHeight="1" x14ac:dyDescent="0.25">
      <c r="A65" s="30">
        <v>60</v>
      </c>
      <c r="B65" s="71"/>
      <c r="C65" s="34"/>
      <c r="D65" s="34" t="s">
        <v>10</v>
      </c>
      <c r="E65" s="34" t="s">
        <v>10</v>
      </c>
      <c r="F65" s="33"/>
      <c r="G65" s="34" t="s">
        <v>10</v>
      </c>
      <c r="H65" s="34" t="s">
        <v>10</v>
      </c>
      <c r="I65" s="30">
        <f t="shared" si="2"/>
        <v>0</v>
      </c>
      <c r="J65" s="30">
        <f t="shared" si="3"/>
        <v>0</v>
      </c>
    </row>
    <row r="66" spans="1:10" ht="18" customHeight="1" x14ac:dyDescent="0.25">
      <c r="A66" s="99" t="s">
        <v>740</v>
      </c>
      <c r="B66" s="100"/>
      <c r="C66" s="100"/>
      <c r="D66" s="100"/>
      <c r="E66" s="101"/>
      <c r="F66" s="33"/>
      <c r="G66" s="105"/>
      <c r="H66" s="106"/>
      <c r="I66" s="106"/>
      <c r="J66" s="107"/>
    </row>
    <row r="67" spans="1:10" ht="14.1" customHeight="1" x14ac:dyDescent="0.25">
      <c r="A67" s="30">
        <v>1</v>
      </c>
      <c r="B67" s="31" t="s">
        <v>573</v>
      </c>
      <c r="C67" s="37" t="s">
        <v>574</v>
      </c>
      <c r="D67" s="30" t="s">
        <v>10</v>
      </c>
      <c r="E67" s="39">
        <v>0.01</v>
      </c>
      <c r="F67" s="33"/>
      <c r="G67" s="30" t="s">
        <v>10</v>
      </c>
      <c r="H67" s="34" t="s">
        <v>152</v>
      </c>
      <c r="I67" s="39">
        <f t="shared" ref="I67:I68" si="4">SUM(D67:E67)</f>
        <v>0.01</v>
      </c>
      <c r="J67" s="39">
        <f t="shared" ref="J67:J68" si="5">IF(G67="Yes",D67,0)+IF(H67="Yes",E67,0)</f>
        <v>0</v>
      </c>
    </row>
    <row r="68" spans="1:10" ht="14.1" customHeight="1" x14ac:dyDescent="0.25">
      <c r="A68" s="30">
        <v>2</v>
      </c>
      <c r="B68" s="31" t="s">
        <v>652</v>
      </c>
      <c r="C68" s="37" t="s">
        <v>653</v>
      </c>
      <c r="D68" s="39">
        <v>0.01</v>
      </c>
      <c r="E68" s="39">
        <v>0.02</v>
      </c>
      <c r="F68" s="33"/>
      <c r="G68" s="34" t="s">
        <v>152</v>
      </c>
      <c r="H68" s="34" t="s">
        <v>152</v>
      </c>
      <c r="I68" s="39">
        <f t="shared" si="4"/>
        <v>0.03</v>
      </c>
      <c r="J68" s="39">
        <f t="shared" si="5"/>
        <v>0</v>
      </c>
    </row>
    <row r="69" spans="1:10" ht="14.1" customHeight="1" x14ac:dyDescent="0.25">
      <c r="A69" s="30">
        <v>3</v>
      </c>
      <c r="B69" s="71"/>
      <c r="C69" s="72"/>
      <c r="D69" s="81" t="s">
        <v>10</v>
      </c>
      <c r="E69" s="81" t="s">
        <v>10</v>
      </c>
      <c r="F69" s="33"/>
      <c r="G69" s="34" t="s">
        <v>10</v>
      </c>
      <c r="H69" s="34" t="s">
        <v>10</v>
      </c>
      <c r="I69" s="39">
        <f t="shared" ref="I69:I71" si="6">SUM(D69:E69)</f>
        <v>0</v>
      </c>
      <c r="J69" s="39">
        <f t="shared" ref="J69:J71" si="7">IF(G69="Yes",D69,0)+IF(H69="Yes",E69,0)</f>
        <v>0</v>
      </c>
    </row>
    <row r="70" spans="1:10" ht="14.1" customHeight="1" x14ac:dyDescent="0.25">
      <c r="A70" s="30">
        <v>4</v>
      </c>
      <c r="B70" s="71"/>
      <c r="C70" s="72"/>
      <c r="D70" s="81" t="s">
        <v>10</v>
      </c>
      <c r="E70" s="81" t="s">
        <v>10</v>
      </c>
      <c r="F70" s="33"/>
      <c r="G70" s="34" t="s">
        <v>10</v>
      </c>
      <c r="H70" s="34" t="s">
        <v>10</v>
      </c>
      <c r="I70" s="39">
        <f t="shared" si="6"/>
        <v>0</v>
      </c>
      <c r="J70" s="39">
        <f t="shared" si="7"/>
        <v>0</v>
      </c>
    </row>
    <row r="71" spans="1:10" ht="14.1" customHeight="1" x14ac:dyDescent="0.25">
      <c r="A71" s="30">
        <v>5</v>
      </c>
      <c r="B71" s="71"/>
      <c r="C71" s="72"/>
      <c r="D71" s="81" t="s">
        <v>10</v>
      </c>
      <c r="E71" s="81" t="s">
        <v>10</v>
      </c>
      <c r="F71" s="33"/>
      <c r="G71" s="34" t="s">
        <v>10</v>
      </c>
      <c r="H71" s="34" t="s">
        <v>10</v>
      </c>
      <c r="I71" s="39">
        <f t="shared" si="6"/>
        <v>0</v>
      </c>
      <c r="J71" s="39">
        <f t="shared" si="7"/>
        <v>0</v>
      </c>
    </row>
    <row r="72" spans="1:10" ht="18" customHeight="1" x14ac:dyDescent="0.25">
      <c r="A72" s="99" t="s">
        <v>739</v>
      </c>
      <c r="B72" s="100"/>
      <c r="C72" s="100"/>
      <c r="D72" s="100"/>
      <c r="E72" s="101"/>
      <c r="F72" s="33"/>
      <c r="G72" s="105"/>
      <c r="H72" s="106"/>
      <c r="I72" s="106"/>
      <c r="J72" s="107"/>
    </row>
    <row r="73" spans="1:10" ht="14.1" customHeight="1" x14ac:dyDescent="0.25">
      <c r="A73" s="30">
        <v>1</v>
      </c>
      <c r="B73" s="31" t="s">
        <v>654</v>
      </c>
      <c r="C73" s="32" t="s">
        <v>655</v>
      </c>
      <c r="D73" s="30">
        <v>1</v>
      </c>
      <c r="E73" s="30" t="s">
        <v>10</v>
      </c>
      <c r="F73" s="33"/>
      <c r="G73" s="34" t="s">
        <v>152</v>
      </c>
      <c r="H73" s="30" t="s">
        <v>10</v>
      </c>
      <c r="I73" s="30">
        <f t="shared" ref="I73:I74" si="8">SUM(D73:E73)</f>
        <v>1</v>
      </c>
      <c r="J73" s="30">
        <f t="shared" ref="J73:J74" si="9">IF(G73="Yes",D73,0)+IF(H73="Yes",E73,0)</f>
        <v>0</v>
      </c>
    </row>
    <row r="74" spans="1:10" ht="14.1" customHeight="1" x14ac:dyDescent="0.25">
      <c r="A74" s="30">
        <v>2</v>
      </c>
      <c r="B74" s="31" t="s">
        <v>617</v>
      </c>
      <c r="C74" s="30" t="s">
        <v>618</v>
      </c>
      <c r="D74" s="30">
        <v>5</v>
      </c>
      <c r="E74" s="30" t="s">
        <v>10</v>
      </c>
      <c r="F74" s="33"/>
      <c r="G74" s="34" t="s">
        <v>152</v>
      </c>
      <c r="H74" s="30" t="s">
        <v>10</v>
      </c>
      <c r="I74" s="30">
        <f t="shared" si="8"/>
        <v>5</v>
      </c>
      <c r="J74" s="30">
        <f t="shared" si="9"/>
        <v>0</v>
      </c>
    </row>
    <row r="75" spans="1:10" ht="14.1" customHeight="1" x14ac:dyDescent="0.25">
      <c r="A75" s="30">
        <v>3</v>
      </c>
      <c r="B75" s="71"/>
      <c r="C75" s="72"/>
      <c r="D75" s="34" t="s">
        <v>10</v>
      </c>
      <c r="E75" s="34" t="s">
        <v>10</v>
      </c>
      <c r="F75" s="33"/>
      <c r="G75" s="34" t="s">
        <v>10</v>
      </c>
      <c r="H75" s="34" t="s">
        <v>10</v>
      </c>
      <c r="I75" s="30">
        <f t="shared" ref="I75:I77" si="10">SUM(D75:E75)</f>
        <v>0</v>
      </c>
      <c r="J75" s="30">
        <f t="shared" ref="J75:J77" si="11">IF(G75="Yes",D75,0)+IF(H75="Yes",E75,0)</f>
        <v>0</v>
      </c>
    </row>
    <row r="76" spans="1:10" ht="14.1" customHeight="1" x14ac:dyDescent="0.25">
      <c r="A76" s="30">
        <v>4</v>
      </c>
      <c r="B76" s="71"/>
      <c r="C76" s="72"/>
      <c r="D76" s="34" t="s">
        <v>10</v>
      </c>
      <c r="E76" s="34" t="s">
        <v>10</v>
      </c>
      <c r="F76" s="33"/>
      <c r="G76" s="34" t="s">
        <v>10</v>
      </c>
      <c r="H76" s="34" t="s">
        <v>10</v>
      </c>
      <c r="I76" s="30">
        <f t="shared" si="10"/>
        <v>0</v>
      </c>
      <c r="J76" s="30">
        <f t="shared" si="11"/>
        <v>0</v>
      </c>
    </row>
    <row r="77" spans="1:10" ht="14.1" customHeight="1" x14ac:dyDescent="0.25">
      <c r="A77" s="30">
        <v>5</v>
      </c>
      <c r="B77" s="71"/>
      <c r="C77" s="72"/>
      <c r="D77" s="34" t="s">
        <v>10</v>
      </c>
      <c r="E77" s="34" t="s">
        <v>10</v>
      </c>
      <c r="F77" s="33"/>
      <c r="G77" s="34" t="s">
        <v>10</v>
      </c>
      <c r="H77" s="34" t="s">
        <v>10</v>
      </c>
      <c r="I77" s="30">
        <f t="shared" si="10"/>
        <v>0</v>
      </c>
      <c r="J77" s="30">
        <f t="shared" si="11"/>
        <v>0</v>
      </c>
    </row>
    <row r="78" spans="1:10" ht="18" customHeight="1" x14ac:dyDescent="0.25">
      <c r="A78" s="46"/>
      <c r="B78" s="40" t="s">
        <v>551</v>
      </c>
      <c r="C78" s="46" t="s">
        <v>710</v>
      </c>
      <c r="G78" s="108" t="s">
        <v>552</v>
      </c>
      <c r="H78" s="109"/>
      <c r="I78" s="41">
        <f>SUM(I6:I65)</f>
        <v>431</v>
      </c>
      <c r="J78" s="41">
        <f>SUM(J6:J65)</f>
        <v>0</v>
      </c>
    </row>
    <row r="79" spans="1:10" ht="18" customHeight="1" x14ac:dyDescent="0.25">
      <c r="A79" s="42"/>
      <c r="B79" s="42"/>
      <c r="C79" s="42"/>
      <c r="G79" s="108" t="s">
        <v>553</v>
      </c>
      <c r="H79" s="109"/>
      <c r="I79" s="44">
        <f>SUM(I67:I71)</f>
        <v>0.04</v>
      </c>
      <c r="J79" s="44">
        <f>SUM(J67:J71)</f>
        <v>0</v>
      </c>
    </row>
    <row r="80" spans="1:10" ht="18" customHeight="1" x14ac:dyDescent="0.25">
      <c r="A80" s="42"/>
      <c r="B80" s="42"/>
      <c r="C80" s="42"/>
      <c r="G80" s="108" t="s">
        <v>554</v>
      </c>
      <c r="H80" s="109"/>
      <c r="I80" s="41">
        <f>SUM(I73:I77)</f>
        <v>6</v>
      </c>
      <c r="J80" s="41">
        <f>SUM(J73:J77)</f>
        <v>0</v>
      </c>
    </row>
    <row r="89" spans="3:3" x14ac:dyDescent="0.25">
      <c r="C89" s="80"/>
    </row>
  </sheetData>
  <sheetProtection algorithmName="SHA-512" hashValue="Zbz0xrPA7OYE7k2AV3ihPo0slSU8DHkH/jIp6YiKKaG9I90k3JNIejqnGBlquQKMtQB37sMvI9E2mdwTKzMbaA==" saltValue="ctYZ8cHBBZmNR4ru8swA1w==" spinCount="100000" sheet="1" objects="1" scenarios="1" selectLockedCells="1"/>
  <mergeCells count="11">
    <mergeCell ref="A72:E72"/>
    <mergeCell ref="G72:J72"/>
    <mergeCell ref="G78:H78"/>
    <mergeCell ref="G79:H79"/>
    <mergeCell ref="G80:H80"/>
    <mergeCell ref="A2:J2"/>
    <mergeCell ref="G3:H3"/>
    <mergeCell ref="A5:E5"/>
    <mergeCell ref="G5:J5"/>
    <mergeCell ref="A66:E66"/>
    <mergeCell ref="G66:J66"/>
  </mergeCells>
  <conditionalFormatting sqref="B67:B71 B73:B77 B6:B65">
    <cfRule type="expression" dxfId="9" priority="3">
      <formula>I6=J6</formula>
    </cfRule>
  </conditionalFormatting>
  <conditionalFormatting sqref="B1:B2 B5:B1048576">
    <cfRule type="expression" dxfId="8" priority="28">
      <formula>J1&gt;0</formula>
    </cfRule>
  </conditionalFormatting>
  <conditionalFormatting sqref="A67:J71 A73:J77 A6:J65">
    <cfRule type="expression" dxfId="7" priority="33">
      <formula>MOD(ROW(),2)=0</formula>
    </cfRule>
  </conditionalFormatting>
  <conditionalFormatting sqref="G1:H2 G4:H1048576">
    <cfRule type="containsText" dxfId="6" priority="1" operator="containsText" text="No">
      <formula>NOT(ISERROR(SEARCH("No",G1)))</formula>
    </cfRule>
    <cfRule type="containsText" dxfId="5" priority="2" operator="containsText" text="Yes">
      <formula>NOT(ISERROR(SEARCH("Yes",G1)))</formula>
    </cfRule>
  </conditionalFormatting>
  <pageMargins left="0.7" right="0.7" top="0.75" bottom="0.75" header="0.3" footer="0.3"/>
  <pageSetup paperSize="9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340923-1358-418F-BE99-244F8ED4C638}">
          <x14:formula1>
            <xm:f>'ATK Headgear'!$Z$4:$Z$5</xm:f>
          </x14:formula1>
          <xm:sqref>G6:H6 G7:G11 H12:H13 G13:G14 H15:H16 G16:G24 H20:H22 H25:H26 G27:G28 H29 G30:G31 H32:H33 G34 H35:H36 G36:G37 H38:H41 G42:G43 H44 G45 H46:H47 G48 H49:H52 G53:G54 H55:H56 G57 H58 G59 H60 H67:H68 G68 G73:G74 G61 H62</xm:sqref>
        </x14:dataValidation>
        <x14:dataValidation type="list" allowBlank="1" showInputMessage="1" showErrorMessage="1" xr:uid="{177EC564-CDA7-4E26-904E-6A0C381864FD}">
          <x14:formula1>
            <xm:f>'ATK Headgear'!$Z$3:$Z$5</xm:f>
          </x14:formula1>
          <xm:sqref>G75:H77 G69:H71 G63:H65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83CE-EABF-4B4A-8367-DF6A2C21A2CD}">
  <sheetPr>
    <pageSetUpPr fitToPage="1"/>
  </sheetPr>
  <dimension ref="A2:K26"/>
  <sheetViews>
    <sheetView view="pageBreakPreview" zoomScaleNormal="70" zoomScaleSheetLayoutView="100" workbookViewId="0">
      <pane ySplit="4" topLeftCell="A5" activePane="bottomLeft" state="frozen"/>
      <selection activeCell="D13" sqref="D13"/>
      <selection pane="bottomLeft" activeCell="G8" sqref="G8"/>
    </sheetView>
  </sheetViews>
  <sheetFormatPr defaultRowHeight="15" x14ac:dyDescent="0.25"/>
  <cols>
    <col min="1" max="1" width="3.5703125" style="6" customWidth="1"/>
    <col min="2" max="3" width="19" style="67" customWidth="1"/>
    <col min="4" max="4" width="52.85546875" style="6" bestFit="1" customWidth="1"/>
    <col min="5" max="5" width="6.7109375" style="6" customWidth="1"/>
    <col min="6" max="6" width="0.5703125" style="6" customWidth="1"/>
    <col min="7" max="8" width="10.7109375" style="6" customWidth="1"/>
    <col min="9" max="16384" width="9.140625" style="59"/>
  </cols>
  <sheetData>
    <row r="2" spans="1:11" ht="24.95" customHeight="1" x14ac:dyDescent="0.25">
      <c r="A2" s="98" t="s">
        <v>656</v>
      </c>
      <c r="B2" s="98"/>
      <c r="C2" s="98"/>
      <c r="D2" s="98"/>
      <c r="E2" s="98"/>
      <c r="F2" s="98"/>
      <c r="G2" s="98"/>
      <c r="H2" s="98"/>
    </row>
    <row r="3" spans="1:11" ht="20.100000000000001" customHeight="1" x14ac:dyDescent="0.25">
      <c r="A3" s="1"/>
      <c r="B3" s="1"/>
      <c r="C3" s="1"/>
      <c r="D3" s="1"/>
      <c r="E3" s="1"/>
      <c r="G3" s="9" t="s">
        <v>709</v>
      </c>
      <c r="H3" s="10" t="s">
        <v>24</v>
      </c>
    </row>
    <row r="4" spans="1:11" ht="29.25" customHeight="1" x14ac:dyDescent="0.25">
      <c r="A4" s="13" t="s">
        <v>25</v>
      </c>
      <c r="B4" s="13" t="s">
        <v>657</v>
      </c>
      <c r="C4" s="13" t="s">
        <v>658</v>
      </c>
      <c r="D4" s="13" t="s">
        <v>659</v>
      </c>
      <c r="E4" s="47" t="s">
        <v>660</v>
      </c>
      <c r="F4" s="12"/>
      <c r="G4" s="13" t="s">
        <v>128</v>
      </c>
      <c r="H4" s="13" t="s">
        <v>131</v>
      </c>
    </row>
    <row r="5" spans="1:11" ht="18" customHeight="1" x14ac:dyDescent="0.25">
      <c r="A5" s="99" t="s">
        <v>661</v>
      </c>
      <c r="B5" s="100"/>
      <c r="C5" s="100"/>
      <c r="D5" s="100"/>
      <c r="E5" s="101"/>
      <c r="F5" s="12"/>
      <c r="G5" s="102"/>
      <c r="H5" s="104"/>
    </row>
    <row r="6" spans="1:11" ht="14.1" customHeight="1" x14ac:dyDescent="0.25">
      <c r="A6" s="30">
        <v>1</v>
      </c>
      <c r="B6" s="31" t="s">
        <v>662</v>
      </c>
      <c r="C6" s="31" t="s">
        <v>663</v>
      </c>
      <c r="D6" s="30" t="s">
        <v>664</v>
      </c>
      <c r="E6" s="30">
        <v>2</v>
      </c>
      <c r="F6" s="33"/>
      <c r="G6" s="34" t="s">
        <v>152</v>
      </c>
      <c r="H6" s="30">
        <f>IF(G6="Yes",E6,0)</f>
        <v>0</v>
      </c>
      <c r="K6" s="6"/>
    </row>
    <row r="7" spans="1:11" ht="14.1" customHeight="1" x14ac:dyDescent="0.25">
      <c r="A7" s="30">
        <v>2</v>
      </c>
      <c r="B7" s="31" t="s">
        <v>665</v>
      </c>
      <c r="C7" s="31" t="s">
        <v>666</v>
      </c>
      <c r="D7" s="30" t="s">
        <v>667</v>
      </c>
      <c r="E7" s="30">
        <v>1.5</v>
      </c>
      <c r="F7" s="33"/>
      <c r="G7" s="34" t="s">
        <v>152</v>
      </c>
      <c r="H7" s="30">
        <f t="shared" ref="H7:H25" si="0">IF(G7="Yes",E7,0)</f>
        <v>0</v>
      </c>
    </row>
    <row r="8" spans="1:11" ht="14.1" customHeight="1" x14ac:dyDescent="0.25">
      <c r="A8" s="30">
        <v>3</v>
      </c>
      <c r="B8" s="31" t="s">
        <v>668</v>
      </c>
      <c r="C8" s="31" t="s">
        <v>669</v>
      </c>
      <c r="D8" s="30" t="s">
        <v>670</v>
      </c>
      <c r="E8" s="30">
        <v>1.5</v>
      </c>
      <c r="F8" s="33"/>
      <c r="G8" s="34" t="s">
        <v>152</v>
      </c>
      <c r="H8" s="30">
        <f t="shared" si="0"/>
        <v>0</v>
      </c>
    </row>
    <row r="9" spans="1:11" ht="14.1" customHeight="1" x14ac:dyDescent="0.25">
      <c r="A9" s="30">
        <v>4</v>
      </c>
      <c r="B9" s="31" t="s">
        <v>671</v>
      </c>
      <c r="C9" s="31" t="s">
        <v>672</v>
      </c>
      <c r="D9" s="30" t="s">
        <v>673</v>
      </c>
      <c r="E9" s="30">
        <v>1.5</v>
      </c>
      <c r="F9" s="33"/>
      <c r="G9" s="34" t="s">
        <v>152</v>
      </c>
      <c r="H9" s="30">
        <f t="shared" si="0"/>
        <v>0</v>
      </c>
    </row>
    <row r="10" spans="1:11" ht="14.1" customHeight="1" x14ac:dyDescent="0.25">
      <c r="A10" s="30">
        <v>5</v>
      </c>
      <c r="B10" s="31" t="s">
        <v>674</v>
      </c>
      <c r="C10" s="31" t="s">
        <v>675</v>
      </c>
      <c r="D10" s="30" t="s">
        <v>676</v>
      </c>
      <c r="E10" s="30">
        <v>1.5</v>
      </c>
      <c r="F10" s="33"/>
      <c r="G10" s="34" t="s">
        <v>152</v>
      </c>
      <c r="H10" s="30">
        <f t="shared" si="0"/>
        <v>0</v>
      </c>
    </row>
    <row r="11" spans="1:11" ht="14.1" customHeight="1" x14ac:dyDescent="0.25">
      <c r="A11" s="30">
        <v>6</v>
      </c>
      <c r="B11" s="31" t="s">
        <v>677</v>
      </c>
      <c r="C11" s="31" t="s">
        <v>678</v>
      </c>
      <c r="D11" s="30" t="s">
        <v>679</v>
      </c>
      <c r="E11" s="30">
        <v>2</v>
      </c>
      <c r="F11" s="33"/>
      <c r="G11" s="34" t="s">
        <v>152</v>
      </c>
      <c r="H11" s="30">
        <f t="shared" si="0"/>
        <v>0</v>
      </c>
    </row>
    <row r="12" spans="1:11" ht="14.1" customHeight="1" x14ac:dyDescent="0.25">
      <c r="A12" s="30">
        <v>7</v>
      </c>
      <c r="B12" s="31" t="s">
        <v>680</v>
      </c>
      <c r="C12" s="31" t="s">
        <v>681</v>
      </c>
      <c r="D12" s="30" t="s">
        <v>682</v>
      </c>
      <c r="E12" s="30">
        <v>3</v>
      </c>
      <c r="F12" s="33"/>
      <c r="G12" s="34" t="s">
        <v>152</v>
      </c>
      <c r="H12" s="30">
        <f t="shared" si="0"/>
        <v>0</v>
      </c>
    </row>
    <row r="13" spans="1:11" ht="14.1" customHeight="1" x14ac:dyDescent="0.25">
      <c r="A13" s="30">
        <v>8</v>
      </c>
      <c r="B13" s="31" t="s">
        <v>683</v>
      </c>
      <c r="C13" s="31" t="s">
        <v>684</v>
      </c>
      <c r="D13" s="30" t="s">
        <v>685</v>
      </c>
      <c r="E13" s="30">
        <v>2</v>
      </c>
      <c r="F13" s="33"/>
      <c r="G13" s="34" t="s">
        <v>152</v>
      </c>
      <c r="H13" s="30">
        <f t="shared" si="0"/>
        <v>0</v>
      </c>
    </row>
    <row r="14" spans="1:11" ht="14.1" customHeight="1" x14ac:dyDescent="0.25">
      <c r="A14" s="30">
        <v>9</v>
      </c>
      <c r="B14" s="31" t="s">
        <v>686</v>
      </c>
      <c r="C14" s="31" t="s">
        <v>687</v>
      </c>
      <c r="D14" s="30" t="s">
        <v>688</v>
      </c>
      <c r="E14" s="30">
        <v>2</v>
      </c>
      <c r="F14" s="33"/>
      <c r="G14" s="34" t="s">
        <v>152</v>
      </c>
      <c r="H14" s="30">
        <f t="shared" si="0"/>
        <v>0</v>
      </c>
    </row>
    <row r="15" spans="1:11" ht="14.1" customHeight="1" x14ac:dyDescent="0.25">
      <c r="A15" s="30">
        <v>10</v>
      </c>
      <c r="B15" s="31" t="s">
        <v>689</v>
      </c>
      <c r="C15" s="31" t="s">
        <v>690</v>
      </c>
      <c r="D15" s="30" t="s">
        <v>691</v>
      </c>
      <c r="E15" s="30">
        <v>2</v>
      </c>
      <c r="F15" s="33"/>
      <c r="G15" s="34" t="s">
        <v>152</v>
      </c>
      <c r="H15" s="30">
        <f t="shared" si="0"/>
        <v>0</v>
      </c>
    </row>
    <row r="16" spans="1:11" ht="14.1" customHeight="1" x14ac:dyDescent="0.25">
      <c r="A16" s="30">
        <v>11</v>
      </c>
      <c r="B16" s="31" t="s">
        <v>692</v>
      </c>
      <c r="C16" s="31" t="s">
        <v>693</v>
      </c>
      <c r="D16" s="30" t="s">
        <v>694</v>
      </c>
      <c r="E16" s="30">
        <v>2</v>
      </c>
      <c r="F16" s="33"/>
      <c r="G16" s="34" t="s">
        <v>152</v>
      </c>
      <c r="H16" s="30">
        <f t="shared" si="0"/>
        <v>0</v>
      </c>
    </row>
    <row r="17" spans="1:8" ht="14.1" customHeight="1" x14ac:dyDescent="0.25">
      <c r="A17" s="30">
        <v>12</v>
      </c>
      <c r="B17" s="31" t="s">
        <v>695</v>
      </c>
      <c r="C17" s="31" t="s">
        <v>696</v>
      </c>
      <c r="D17" s="30" t="s">
        <v>697</v>
      </c>
      <c r="E17" s="30">
        <v>2</v>
      </c>
      <c r="F17" s="33"/>
      <c r="G17" s="34" t="s">
        <v>152</v>
      </c>
      <c r="H17" s="30">
        <f t="shared" si="0"/>
        <v>0</v>
      </c>
    </row>
    <row r="18" spans="1:8" ht="14.1" customHeight="1" x14ac:dyDescent="0.25">
      <c r="A18" s="30">
        <v>13</v>
      </c>
      <c r="B18" s="31" t="s">
        <v>698</v>
      </c>
      <c r="C18" s="31" t="s">
        <v>699</v>
      </c>
      <c r="D18" s="30" t="s">
        <v>700</v>
      </c>
      <c r="E18" s="30">
        <v>2</v>
      </c>
      <c r="F18" s="33"/>
      <c r="G18" s="34" t="s">
        <v>152</v>
      </c>
      <c r="H18" s="30">
        <f t="shared" si="0"/>
        <v>0</v>
      </c>
    </row>
    <row r="19" spans="1:8" ht="14.1" customHeight="1" x14ac:dyDescent="0.25">
      <c r="A19" s="30">
        <v>14</v>
      </c>
      <c r="B19" s="31" t="s">
        <v>701</v>
      </c>
      <c r="C19" s="31" t="s">
        <v>702</v>
      </c>
      <c r="D19" s="30" t="s">
        <v>703</v>
      </c>
      <c r="E19" s="30">
        <v>3</v>
      </c>
      <c r="F19" s="33"/>
      <c r="G19" s="34" t="s">
        <v>152</v>
      </c>
      <c r="H19" s="30">
        <f t="shared" si="0"/>
        <v>0</v>
      </c>
    </row>
    <row r="20" spans="1:8" ht="14.1" customHeight="1" x14ac:dyDescent="0.25">
      <c r="A20" s="30">
        <v>15</v>
      </c>
      <c r="B20" s="31" t="s">
        <v>704</v>
      </c>
      <c r="C20" s="31" t="s">
        <v>705</v>
      </c>
      <c r="D20" s="30" t="s">
        <v>706</v>
      </c>
      <c r="E20" s="30">
        <v>6</v>
      </c>
      <c r="F20" s="33"/>
      <c r="G20" s="34" t="s">
        <v>152</v>
      </c>
      <c r="H20" s="30">
        <f t="shared" si="0"/>
        <v>0</v>
      </c>
    </row>
    <row r="21" spans="1:8" ht="14.1" customHeight="1" x14ac:dyDescent="0.25">
      <c r="A21" s="30">
        <v>16</v>
      </c>
      <c r="B21" s="82"/>
      <c r="C21" s="82"/>
      <c r="D21" s="34"/>
      <c r="E21" s="34" t="s">
        <v>10</v>
      </c>
      <c r="F21" s="33"/>
      <c r="G21" s="34" t="s">
        <v>10</v>
      </c>
      <c r="H21" s="30">
        <f t="shared" si="0"/>
        <v>0</v>
      </c>
    </row>
    <row r="22" spans="1:8" ht="14.1" customHeight="1" x14ac:dyDescent="0.25">
      <c r="A22" s="30">
        <v>17</v>
      </c>
      <c r="B22" s="71"/>
      <c r="C22" s="71"/>
      <c r="D22" s="34"/>
      <c r="E22" s="34" t="s">
        <v>10</v>
      </c>
      <c r="F22" s="33"/>
      <c r="G22" s="34" t="s">
        <v>10</v>
      </c>
      <c r="H22" s="30">
        <f t="shared" si="0"/>
        <v>0</v>
      </c>
    </row>
    <row r="23" spans="1:8" ht="14.1" customHeight="1" x14ac:dyDescent="0.25">
      <c r="A23" s="30">
        <v>18</v>
      </c>
      <c r="B23" s="71"/>
      <c r="C23" s="71"/>
      <c r="D23" s="34"/>
      <c r="E23" s="34" t="s">
        <v>10</v>
      </c>
      <c r="F23" s="33"/>
      <c r="G23" s="34" t="s">
        <v>10</v>
      </c>
      <c r="H23" s="30">
        <f t="shared" si="0"/>
        <v>0</v>
      </c>
    </row>
    <row r="24" spans="1:8" ht="14.1" customHeight="1" x14ac:dyDescent="0.25">
      <c r="A24" s="30">
        <v>19</v>
      </c>
      <c r="B24" s="82"/>
      <c r="C24" s="82"/>
      <c r="D24" s="34"/>
      <c r="E24" s="34" t="s">
        <v>10</v>
      </c>
      <c r="F24" s="33"/>
      <c r="G24" s="34" t="s">
        <v>10</v>
      </c>
      <c r="H24" s="30">
        <f t="shared" si="0"/>
        <v>0</v>
      </c>
    </row>
    <row r="25" spans="1:8" ht="14.1" customHeight="1" x14ac:dyDescent="0.25">
      <c r="A25" s="30">
        <v>20</v>
      </c>
      <c r="B25" s="71"/>
      <c r="C25" s="71"/>
      <c r="D25" s="34"/>
      <c r="E25" s="34" t="s">
        <v>10</v>
      </c>
      <c r="F25" s="33"/>
      <c r="G25" s="34" t="s">
        <v>10</v>
      </c>
      <c r="H25" s="30">
        <f t="shared" si="0"/>
        <v>0</v>
      </c>
    </row>
    <row r="26" spans="1:8" ht="18" customHeight="1" x14ac:dyDescent="0.25">
      <c r="A26" s="46"/>
      <c r="B26" s="40" t="s">
        <v>551</v>
      </c>
      <c r="C26" s="46" t="s">
        <v>710</v>
      </c>
      <c r="D26" s="46"/>
      <c r="E26" s="48" t="s">
        <v>552</v>
      </c>
      <c r="G26" s="41">
        <f>SUM(E6:E25)</f>
        <v>34</v>
      </c>
      <c r="H26" s="41">
        <f>SUM(H6:H25)</f>
        <v>0</v>
      </c>
    </row>
  </sheetData>
  <sheetProtection algorithmName="SHA-512" hashValue="n/HsPlTpedKHFEt3BNZbTJnJG8SN8DHlvsUHJF5VhiqiLQsCZ38I+Pwrf8xEC0bBjmBdBqBjP1dZ5eHVZu/Xsg==" saltValue="cYVZcoCSuT1kzpb4LmDUig==" spinCount="100000" sheet="1" objects="1" scenarios="1" selectLockedCells="1"/>
  <mergeCells count="3">
    <mergeCell ref="A2:H2"/>
    <mergeCell ref="A5:E5"/>
    <mergeCell ref="G5:H5"/>
  </mergeCells>
  <conditionalFormatting sqref="A6:H25">
    <cfRule type="expression" dxfId="4" priority="16">
      <formula>MOD(ROW(),2)=0</formula>
    </cfRule>
  </conditionalFormatting>
  <conditionalFormatting sqref="G1:G2 G4:G1048576">
    <cfRule type="containsText" dxfId="3" priority="3" operator="containsText" text="Yes">
      <formula>NOT(ISERROR(SEARCH("Yes",G1)))</formula>
    </cfRule>
    <cfRule type="containsText" dxfId="2" priority="4" operator="containsText" text="No">
      <formula>NOT(ISERROR(SEARCH("No",G1)))</formula>
    </cfRule>
  </conditionalFormatting>
  <conditionalFormatting sqref="B6:B25">
    <cfRule type="expression" dxfId="1" priority="2">
      <formula>E6=H6</formula>
    </cfRule>
  </conditionalFormatting>
  <conditionalFormatting sqref="C6:C25">
    <cfRule type="expression" dxfId="0" priority="1">
      <formula>E6=H6</formula>
    </cfRule>
  </conditionalFormatting>
  <pageMargins left="0.7" right="0.7" top="0.75" bottom="0.75" header="0.3" footer="0.3"/>
  <pageSetup paperSize="9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D266590-BF93-41B4-813E-B9E3696964A9}">
          <x14:formula1>
            <xm:f>'ATK Headgear'!$Z$4:$Z$5</xm:f>
          </x14:formula1>
          <xm:sqref>G6:G20</xm:sqref>
        </x14:dataValidation>
        <x14:dataValidation type="list" allowBlank="1" showInputMessage="1" showErrorMessage="1" xr:uid="{9AD4E5D4-80FA-4260-A2BC-2A959A5DCB54}">
          <x14:formula1>
            <xm:f>'ATK Headgear'!$Z$3:$Z$5</xm:f>
          </x14:formula1>
          <xm:sqref>G21:G25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ATK Summary</vt:lpstr>
      <vt:lpstr>ATK Food</vt:lpstr>
      <vt:lpstr>ATK Headgear</vt:lpstr>
      <vt:lpstr>ATK Card</vt:lpstr>
      <vt:lpstr>ATK Achievement</vt:lpstr>
      <vt:lpstr>'ATK Achievement'!Print_Area</vt:lpstr>
      <vt:lpstr>'ATK Card'!Print_Area</vt:lpstr>
      <vt:lpstr>'ATK Food'!Print_Area</vt:lpstr>
      <vt:lpstr>'ATK Headgear'!Print_Area</vt:lpstr>
      <vt:lpstr>'ATK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 Maninang</dc:creator>
  <cp:lastModifiedBy>Renz Maninang</cp:lastModifiedBy>
  <dcterms:created xsi:type="dcterms:W3CDTF">2019-03-05T12:51:47Z</dcterms:created>
  <dcterms:modified xsi:type="dcterms:W3CDTF">2019-04-16T06:47:47Z</dcterms:modified>
</cp:coreProperties>
</file>