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025" windowHeight="7785" activeTab="1"/>
  </bookViews>
  <sheets>
    <sheet name="Overview" sheetId="1" r:id="rId1"/>
    <sheet name="Findings" sheetId="2" r:id="rId2"/>
    <sheet name="Testing" sheetId="3" r:id="rId3"/>
    <sheet name="Tech Details" sheetId="4" r:id="rId4"/>
    <sheet name="Result Details" sheetId="5" r:id="rId5"/>
  </sheets>
  <calcPr calcId="145621"/>
</workbook>
</file>

<file path=xl/calcChain.xml><?xml version="1.0" encoding="utf-8"?>
<calcChain xmlns="http://schemas.openxmlformats.org/spreadsheetml/2006/main">
  <c r="F32" i="2" l="1"/>
  <c r="H32" i="2"/>
  <c r="F26" i="2" l="1"/>
  <c r="F25" i="2"/>
  <c r="D26" i="2"/>
  <c r="D25" i="2"/>
  <c r="C28" i="5"/>
  <c r="B28" i="5"/>
  <c r="C14" i="5" l="1"/>
  <c r="B14" i="5"/>
  <c r="H29" i="1" l="1"/>
  <c r="H28" i="1"/>
  <c r="H27" i="1"/>
  <c r="H26" i="1"/>
  <c r="H30" i="1"/>
  <c r="C30" i="1"/>
  <c r="C29" i="1"/>
  <c r="C28" i="1"/>
  <c r="C27" i="1"/>
  <c r="C26" i="1"/>
</calcChain>
</file>

<file path=xl/sharedStrings.xml><?xml version="1.0" encoding="utf-8"?>
<sst xmlns="http://schemas.openxmlformats.org/spreadsheetml/2006/main" count="144" uniqueCount="113">
  <si>
    <t>Notre Dame University in conjunction with Internet 2 and Rackspace is working to build  infrastructure and processes which will enable Notre Dame to scale its compute resource needs from Notre Dame local datacenter servers to cloud servers hosted at Rackspace via a high-speed connection provided by Internet 2.</t>
  </si>
  <si>
    <t>Once fully deployed the combined system will use a combination of several HW components, software, processes, etc. to accomplish the goals of the combined compute resources.  Much of this is based on NFS technology, however, and it is at this level that these initial tests are focused. The Internet 2 circuit capacity is 10 GB however the local infrastructure on each side of the circuit has a limitation of 1 GB.  Theoretical peak of throughput on a 1 GB connection is 125 MB/s.  Because of TCP overhead, segmentation, encapsulation and other factors an adjusted throughput of 100 MB/s (1 Gbps) is considered to be an optimal condition.  This throughput metric of 1 Gbps is the goal of these initial tests.</t>
  </si>
  <si>
    <t>Methodology</t>
  </si>
  <si>
    <t>Goals</t>
  </si>
  <si>
    <t>Summary</t>
  </si>
  <si>
    <t>Testing methodology included setting up a dedicated NFS server at Notre Dame (ossn01) and several cloud servers on the Rackspace side (jtg-test1, 2, 3, etc.) and performing read and write testing between the various nodes.  Randomized files of various sizes (10 MB, 100 MB, 1 GB, 10 GB, etc.) and various block sizes (4K, 32K, 1M, 2M, etc.) were used while performing these tests.</t>
  </si>
  <si>
    <t>Notes</t>
  </si>
  <si>
    <t>Name</t>
  </si>
  <si>
    <t>CPU</t>
  </si>
  <si>
    <t>jtg-test1</t>
  </si>
  <si>
    <t>jtg-test2</t>
  </si>
  <si>
    <t>jtg-test3</t>
  </si>
  <si>
    <t>jtg-test4</t>
  </si>
  <si>
    <t>RAM (GB)</t>
  </si>
  <si>
    <t>Network (Mbps)</t>
  </si>
  <si>
    <t>*1250</t>
  </si>
  <si>
    <t>*5000</t>
  </si>
  <si>
    <t>*2500</t>
  </si>
  <si>
    <t>Test Systems</t>
  </si>
  <si>
    <t>File and block size</t>
  </si>
  <si>
    <t>Optimal size for file and block have been found to consistently be 500 MB and 2048 KB</t>
  </si>
  <si>
    <t>* Expected network throughput is expected to be 40% of actual</t>
  </si>
  <si>
    <t>Determining averages</t>
  </si>
  <si>
    <t>To determine throughput averages 10 jobs were ran, each with 100 transfers of 500 MB at 2048 KB block size.</t>
  </si>
  <si>
    <t>Additional file sizes (MB) tested - 10, 100, 250, 500, 1000, 10000</t>
  </si>
  <si>
    <t>Additional block sizes (KB) tested - 4, 8, 16, 32, 64, 128, 256, 512, 1024, 2048, 4096, 8192, 16384</t>
  </si>
  <si>
    <t>Average results were combined from all 10 jobs and once again the top and bottom 10% results were removed.</t>
  </si>
  <si>
    <t>The remaining results were averaged and this then was considered the average throughput speed.</t>
  </si>
  <si>
    <t>jtg-test1,2</t>
  </si>
  <si>
    <t>Results summary - single server / single thread</t>
  </si>
  <si>
    <t>* Many of these tasks are only being documented now after much work has already been done, the</t>
  </si>
  <si>
    <t>earlier work, testing, and findings will have less detail</t>
  </si>
  <si>
    <t>* We observed about a 10-15% throughput increase moving from the 15G to the 30G to the 60G server</t>
  </si>
  <si>
    <t>* Command to run the test 10 times</t>
  </si>
  <si>
    <t>count=0; while [ $count -lt 10 ]; do echo "Pass # $count"; /root/nd-iotest.sh; let count=$count+1; done</t>
  </si>
  <si>
    <t>* We also observed a 10-15% throughput increase with kernel and NFS server tuning</t>
  </si>
  <si>
    <t>* Our best results to date are a peak of 99.9 MB/s and an average throughput of 86.7 MB/s</t>
  </si>
  <si>
    <t>This is a single thread / single server test on jtg-test3 - 500 MB file size, 2048 KB block size</t>
  </si>
  <si>
    <t>classes.  We're fairly certain that this is due to the amount of bandwidth available at each tier. Note</t>
  </si>
  <si>
    <t>that we only get 40-50% of published throughput on each tier, this is due to the way they have to</t>
  </si>
  <si>
    <t>apply QoS to a physical, not virtual (bonded) device which has multiple physical interfaces.  If they</t>
  </si>
  <si>
    <t>gave 100% available bandwidth to both adapters then they would exceed the limit provided.</t>
  </si>
  <si>
    <t>* NFS mount options</t>
  </si>
  <si>
    <t>rw sync nfsvers=4 port=6111 proto=tcp retrans=2 retry=2 bg hard rsize=32768 wsize=32768 bsize=32768 sharecache mountproto=tcp sec=sys addr=129.74.246.249 clientaddr=162.242.168.146</t>
  </si>
  <si>
    <t>* Kernel tunables</t>
  </si>
  <si>
    <t>vm.swappiness = 0</t>
  </si>
  <si>
    <t>fs.aio-max-nr = 3145728</t>
  </si>
  <si>
    <t>fs.file-max = 6815744</t>
  </si>
  <si>
    <t>kernel.exec-shield = 1</t>
  </si>
  <si>
    <t>kernel.core_uses_pid = 1</t>
  </si>
  <si>
    <t>kernel.msgmni = 2878</t>
  </si>
  <si>
    <t>kernel.randomize_va_space = 0</t>
  </si>
  <si>
    <t>kernel.sem = 250 32000 100 128</t>
  </si>
  <si>
    <t>kernel.shmmni = 4096</t>
  </si>
  <si>
    <t>kernel.sysrq = 0</t>
  </si>
  <si>
    <t>net.core.rmem_default = 16777216</t>
  </si>
  <si>
    <t>net.core.rmem_max = 16777216</t>
  </si>
  <si>
    <t>net.core.wmem_default = 16777216</t>
  </si>
  <si>
    <t>net.core.wmem_max = 16777216</t>
  </si>
  <si>
    <t>net.ipv4.conf.all.accept_redirects = 0</t>
  </si>
  <si>
    <t>net.ipv4.conf.all.accept_source_route = 1</t>
  </si>
  <si>
    <t>net.ipv4.conf.all.arp_announce = 2</t>
  </si>
  <si>
    <t>net.ipv4.conf.all.arp_ignore = 1</t>
  </si>
  <si>
    <t>net.ipv4.conf.default.accept_source_route = 1</t>
  </si>
  <si>
    <t>net.ipv4.conf.default.rp_filter = 1</t>
  </si>
  <si>
    <t>net.ipv4.conf.all.rp_filter = 1</t>
  </si>
  <si>
    <t>net.ipv4.ip_forward = 1</t>
  </si>
  <si>
    <t>net.ipv4.conf.all.send_redirects = 0</t>
  </si>
  <si>
    <t>net.ipv4.conf.default.accept_redirects = 0</t>
  </si>
  <si>
    <t>net.ipv4.icmp_echo_ignore_broadcasts = 1</t>
  </si>
  <si>
    <t>net.ipv4.icmp_ignore_bogus_error_messages = 1</t>
  </si>
  <si>
    <t>net.ipv4.ip_local_port_range = 9000 65500</t>
  </si>
  <si>
    <t>net.ipv4.tcp_rmem = 4096 87380 16777216</t>
  </si>
  <si>
    <t>net.ipv4.tcp_wmem = 4096 65536 16777216</t>
  </si>
  <si>
    <t>net.ipv4.tcp_max_syn_backlog = 4096</t>
  </si>
  <si>
    <t>net.ipv4.netfilter.ip_conntrack_tcp_be_liberal = 1</t>
  </si>
  <si>
    <t>net.ipv4.tcp_syncookies = 1</t>
  </si>
  <si>
    <t>vm.min_free_kbytes = 131072</t>
  </si>
  <si>
    <t>vm.pagecache = 1 15 30</t>
  </si>
  <si>
    <t>* More thorough testing of the smaller servers as well as multi-server multi-thread is in process</t>
  </si>
  <si>
    <t>test 1,2,3</t>
  </si>
  <si>
    <t>test 1,2</t>
  </si>
  <si>
    <t>test 1,2,3,4</t>
  </si>
  <si>
    <t>* Test results</t>
  </si>
  <si>
    <t>All test results are available at http://jtg-test3.cloudheresy.com/ndrax</t>
  </si>
  <si>
    <t>The username is ndrax and the password is 314159</t>
  </si>
  <si>
    <t>jtg-test3 (60 GB)</t>
  </si>
  <si>
    <t>Middle 80% average</t>
  </si>
  <si>
    <t>Middle 80% average from each run</t>
  </si>
  <si>
    <t>jtg-test4 (30 GB)</t>
  </si>
  <si>
    <t>Within each job the top and bottom 10% throughput results were removed, and average calculated from the middle 80%.</t>
  </si>
  <si>
    <t>test 3,4</t>
  </si>
  <si>
    <t>Results summary - multi server / single thread per server</t>
  </si>
  <si>
    <t>Command to run multi-server, single thread</t>
  </si>
  <si>
    <t>count=1</t>
  </si>
  <si>
    <t>while [ $count -lt 3 ]; do</t>
  </si>
  <si>
    <t>(/root/nd-iotest.sh &amp;) &amp;&amp; (ssh jtg-test4 "/root/nd-iotest.sh &amp;")</t>
  </si>
  <si>
    <t>sleep 15</t>
  </si>
  <si>
    <t>echo -e -n ",,,,,,,RESULT # $count,\"=SUM((INDIRECT(ADDRESS(ROW()-1,COLUMN()))),(INDIRECT(ADDRESS(ROW()-2,COLUMN()))))\""</t>
  </si>
  <si>
    <t>echo -e -n ",\"=SUM((INDIRECT(ADDRESS(ROW()-1,COLUMN()))),(INDIRECT(ADDRESS(ROW()-2,COLUMN()))))\"" &gt;&gt; /mnt/ossn01/result.csv</t>
  </si>
  <si>
    <t>echo "" &gt;&gt; /mnt/ossn01/result.csv</t>
  </si>
  <si>
    <t>let count=$count+1</t>
  </si>
  <si>
    <t>done</t>
  </si>
  <si>
    <t>cp -f /mnt/ossn01/result.csv /var/www/html/ndrax/result.csv</t>
  </si>
  <si>
    <t>count=1; while [ $count -lt 101 ]; do (/root/nd-iotest.sh &amp;) &amp;&amp; (ssh jtg-test4 "/root/nd-iotest.sh &amp;"); sleep 35; echo ",,,,,,,RESULT # $count,\"=SUM((INDIRECT(ADDRESS(ROW()-1,COLUMN()))),(INDIRECT(ADDRESS(ROW()-2,COLUMN()))))\",\"=SUM((INDIRECT(ADDRESS(ROW()-1,COLUMN()))),(INDIRECT(ADDRESS(ROW()-2,COLUMN()))))\"" &gt;&gt; /mnt/ossn01/result.csv; echo "" &gt;&gt; /mnt/ossn01/result.csv; let count=$count+1; done; cp -f -n /mnt/ossn01/result.csv /var/www/html/ndrax/result.csv</t>
  </si>
  <si>
    <t>Count 1000, 500 MB File, 2MB Block Size, 80% Averaged</t>
  </si>
  <si>
    <t>Avg MBps</t>
  </si>
  <si>
    <t>Avg  Mbps</t>
  </si>
  <si>
    <t>Top MBps</t>
  </si>
  <si>
    <t>Top  Mbps</t>
  </si>
  <si>
    <t>Count 50, 500 MB File, 2MB Block Size, 80% Averaged</t>
  </si>
  <si>
    <t>Count 100, 1000 MB File, 2MB Block Size, 80% Averaged</t>
  </si>
  <si>
    <t>Results summary - multi server / dual thread per server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</si>
</sst>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0.5"/>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applyAlignment="1">
      <alignment horizontal="center" vertical="center"/>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4" borderId="0" xfId="0" applyFill="1"/>
    <xf numFmtId="0" fontId="1" fillId="2" borderId="1" xfId="0" applyFont="1" applyFill="1" applyBorder="1" applyAlignment="1">
      <alignment horizontal="center"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1"/>
    <xf numFmtId="164" fontId="0" fillId="0" borderId="0" xfId="0" applyNumberFormat="1"/>
    <xf numFmtId="2" fontId="0" fillId="0" borderId="0" xfId="0" applyNumberFormat="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3" fillId="0" borderId="0" xfId="0" applyFont="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jtg-test3.cloudheresy.com/ndr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workbookViewId="0">
      <selection activeCell="O14" sqref="O14"/>
    </sheetView>
  </sheetViews>
  <sheetFormatPr defaultRowHeight="15" x14ac:dyDescent="0.25"/>
  <cols>
    <col min="1" max="1" width="3.140625" style="12" customWidth="1"/>
    <col min="2" max="2" width="1.5703125" style="12" customWidth="1"/>
    <col min="3" max="3" width="12.85546875" style="12" customWidth="1"/>
    <col min="4" max="4" width="9.140625" style="12" customWidth="1"/>
    <col min="5" max="6" width="9.140625" style="12"/>
    <col min="7" max="7" width="4.85546875" style="12" customWidth="1"/>
    <col min="8" max="10" width="9.140625" style="12"/>
    <col min="11" max="11" width="16.42578125" style="12" customWidth="1"/>
    <col min="12" max="12" width="1.42578125" style="12" customWidth="1"/>
    <col min="13" max="16384" width="9.140625" style="12"/>
  </cols>
  <sheetData>
    <row r="2" spans="2:12" ht="6.75" customHeight="1" x14ac:dyDescent="0.25">
      <c r="B2" s="14"/>
      <c r="C2" s="15"/>
      <c r="D2" s="15"/>
      <c r="E2" s="15"/>
      <c r="F2" s="15"/>
      <c r="G2" s="15"/>
      <c r="H2" s="15"/>
      <c r="I2" s="15"/>
      <c r="J2" s="15"/>
      <c r="K2" s="15"/>
      <c r="L2" s="16"/>
    </row>
    <row r="3" spans="2:12" x14ac:dyDescent="0.25">
      <c r="B3" s="19"/>
      <c r="C3" s="13" t="s">
        <v>4</v>
      </c>
      <c r="D3" s="17"/>
      <c r="E3" s="17"/>
      <c r="F3" s="17"/>
      <c r="G3" s="17"/>
      <c r="H3" s="17"/>
      <c r="I3" s="17"/>
      <c r="J3" s="17"/>
      <c r="K3" s="17"/>
      <c r="L3" s="18"/>
    </row>
    <row r="4" spans="2:12" x14ac:dyDescent="0.25">
      <c r="B4" s="19"/>
      <c r="C4" s="29" t="s">
        <v>0</v>
      </c>
      <c r="D4" s="30"/>
      <c r="E4" s="30"/>
      <c r="F4" s="30"/>
      <c r="G4" s="30"/>
      <c r="H4" s="30"/>
      <c r="I4" s="30"/>
      <c r="J4" s="30"/>
      <c r="K4" s="31"/>
      <c r="L4" s="18"/>
    </row>
    <row r="5" spans="2:12" x14ac:dyDescent="0.25">
      <c r="B5" s="19"/>
      <c r="C5" s="32"/>
      <c r="D5" s="33"/>
      <c r="E5" s="33"/>
      <c r="F5" s="33"/>
      <c r="G5" s="33"/>
      <c r="H5" s="33"/>
      <c r="I5" s="33"/>
      <c r="J5" s="33"/>
      <c r="K5" s="34"/>
      <c r="L5" s="18"/>
    </row>
    <row r="6" spans="2:12" x14ac:dyDescent="0.25">
      <c r="B6" s="19"/>
      <c r="C6" s="32"/>
      <c r="D6" s="33"/>
      <c r="E6" s="33"/>
      <c r="F6" s="33"/>
      <c r="G6" s="33"/>
      <c r="H6" s="33"/>
      <c r="I6" s="33"/>
      <c r="J6" s="33"/>
      <c r="K6" s="34"/>
      <c r="L6" s="18"/>
    </row>
    <row r="7" spans="2:12" x14ac:dyDescent="0.25">
      <c r="B7" s="19"/>
      <c r="C7" s="35"/>
      <c r="D7" s="36"/>
      <c r="E7" s="36"/>
      <c r="F7" s="36"/>
      <c r="G7" s="36"/>
      <c r="H7" s="36"/>
      <c r="I7" s="36"/>
      <c r="J7" s="36"/>
      <c r="K7" s="37"/>
      <c r="L7" s="18"/>
    </row>
    <row r="8" spans="2:12" ht="8.25" customHeight="1" x14ac:dyDescent="0.25">
      <c r="B8" s="19"/>
      <c r="C8" s="17"/>
      <c r="D8" s="17"/>
      <c r="E8" s="17"/>
      <c r="F8" s="17"/>
      <c r="G8" s="17"/>
      <c r="H8" s="17"/>
      <c r="I8" s="17"/>
      <c r="J8" s="17"/>
      <c r="K8" s="17"/>
      <c r="L8" s="18"/>
    </row>
    <row r="9" spans="2:12" x14ac:dyDescent="0.25">
      <c r="B9" s="19"/>
      <c r="C9" s="13" t="s">
        <v>3</v>
      </c>
      <c r="D9" s="17"/>
      <c r="E9" s="17"/>
      <c r="F9" s="17"/>
      <c r="G9" s="17"/>
      <c r="H9" s="17"/>
      <c r="I9" s="17"/>
      <c r="J9" s="17"/>
      <c r="K9" s="17"/>
      <c r="L9" s="18"/>
    </row>
    <row r="10" spans="2:12" ht="15" customHeight="1" x14ac:dyDescent="0.25">
      <c r="B10" s="19"/>
      <c r="C10" s="29" t="s">
        <v>1</v>
      </c>
      <c r="D10" s="30"/>
      <c r="E10" s="30"/>
      <c r="F10" s="30"/>
      <c r="G10" s="30"/>
      <c r="H10" s="30"/>
      <c r="I10" s="30"/>
      <c r="J10" s="30"/>
      <c r="K10" s="31"/>
      <c r="L10" s="18"/>
    </row>
    <row r="11" spans="2:12" x14ac:dyDescent="0.25">
      <c r="B11" s="19"/>
      <c r="C11" s="32"/>
      <c r="D11" s="33"/>
      <c r="E11" s="33"/>
      <c r="F11" s="33"/>
      <c r="G11" s="33"/>
      <c r="H11" s="33"/>
      <c r="I11" s="33"/>
      <c r="J11" s="33"/>
      <c r="K11" s="34"/>
      <c r="L11" s="18"/>
    </row>
    <row r="12" spans="2:12" x14ac:dyDescent="0.25">
      <c r="B12" s="19"/>
      <c r="C12" s="32"/>
      <c r="D12" s="33"/>
      <c r="E12" s="33"/>
      <c r="F12" s="33"/>
      <c r="G12" s="33"/>
      <c r="H12" s="33"/>
      <c r="I12" s="33"/>
      <c r="J12" s="33"/>
      <c r="K12" s="34"/>
      <c r="L12" s="18"/>
    </row>
    <row r="13" spans="2:12" x14ac:dyDescent="0.25">
      <c r="B13" s="19"/>
      <c r="C13" s="32"/>
      <c r="D13" s="33"/>
      <c r="E13" s="33"/>
      <c r="F13" s="33"/>
      <c r="G13" s="33"/>
      <c r="H13" s="33"/>
      <c r="I13" s="33"/>
      <c r="J13" s="33"/>
      <c r="K13" s="34"/>
      <c r="L13" s="18"/>
    </row>
    <row r="14" spans="2:12" x14ac:dyDescent="0.25">
      <c r="B14" s="19"/>
      <c r="C14" s="32"/>
      <c r="D14" s="33"/>
      <c r="E14" s="33"/>
      <c r="F14" s="33"/>
      <c r="G14" s="33"/>
      <c r="H14" s="33"/>
      <c r="I14" s="33"/>
      <c r="J14" s="33"/>
      <c r="K14" s="34"/>
      <c r="L14" s="18"/>
    </row>
    <row r="15" spans="2:12" x14ac:dyDescent="0.25">
      <c r="B15" s="19"/>
      <c r="C15" s="32"/>
      <c r="D15" s="33"/>
      <c r="E15" s="33"/>
      <c r="F15" s="33"/>
      <c r="G15" s="33"/>
      <c r="H15" s="33"/>
      <c r="I15" s="33"/>
      <c r="J15" s="33"/>
      <c r="K15" s="34"/>
      <c r="L15" s="18"/>
    </row>
    <row r="16" spans="2:12" x14ac:dyDescent="0.25">
      <c r="B16" s="19"/>
      <c r="C16" s="32"/>
      <c r="D16" s="33"/>
      <c r="E16" s="33"/>
      <c r="F16" s="33"/>
      <c r="G16" s="33"/>
      <c r="H16" s="33"/>
      <c r="I16" s="33"/>
      <c r="J16" s="33"/>
      <c r="K16" s="34"/>
      <c r="L16" s="18"/>
    </row>
    <row r="17" spans="2:12" x14ac:dyDescent="0.25">
      <c r="B17" s="19"/>
      <c r="C17" s="35"/>
      <c r="D17" s="36"/>
      <c r="E17" s="36"/>
      <c r="F17" s="36"/>
      <c r="G17" s="36"/>
      <c r="H17" s="36"/>
      <c r="I17" s="36"/>
      <c r="J17" s="36"/>
      <c r="K17" s="37"/>
      <c r="L17" s="18"/>
    </row>
    <row r="18" spans="2:12" ht="8.25" customHeight="1" x14ac:dyDescent="0.25">
      <c r="B18" s="19"/>
      <c r="C18" s="17"/>
      <c r="D18" s="17"/>
      <c r="E18" s="17"/>
      <c r="F18" s="17"/>
      <c r="G18" s="17"/>
      <c r="H18" s="17"/>
      <c r="I18" s="17"/>
      <c r="J18" s="17"/>
      <c r="K18" s="17"/>
      <c r="L18" s="18"/>
    </row>
    <row r="19" spans="2:12" x14ac:dyDescent="0.25">
      <c r="B19" s="19"/>
      <c r="C19" s="13" t="s">
        <v>2</v>
      </c>
      <c r="D19" s="17"/>
      <c r="E19" s="17"/>
      <c r="F19" s="17"/>
      <c r="G19" s="17"/>
      <c r="H19" s="17"/>
      <c r="I19" s="17"/>
      <c r="J19" s="17"/>
      <c r="K19" s="17"/>
      <c r="L19" s="18"/>
    </row>
    <row r="20" spans="2:12" x14ac:dyDescent="0.25">
      <c r="B20" s="19"/>
      <c r="C20" s="29" t="s">
        <v>5</v>
      </c>
      <c r="D20" s="30"/>
      <c r="E20" s="30"/>
      <c r="F20" s="30"/>
      <c r="G20" s="30"/>
      <c r="H20" s="30"/>
      <c r="I20" s="30"/>
      <c r="J20" s="30"/>
      <c r="K20" s="31"/>
      <c r="L20" s="18"/>
    </row>
    <row r="21" spans="2:12" x14ac:dyDescent="0.25">
      <c r="B21" s="19"/>
      <c r="C21" s="32"/>
      <c r="D21" s="33"/>
      <c r="E21" s="33"/>
      <c r="F21" s="33"/>
      <c r="G21" s="33"/>
      <c r="H21" s="33"/>
      <c r="I21" s="33"/>
      <c r="J21" s="33"/>
      <c r="K21" s="34"/>
      <c r="L21" s="18"/>
    </row>
    <row r="22" spans="2:12" x14ac:dyDescent="0.25">
      <c r="B22" s="19"/>
      <c r="C22" s="32"/>
      <c r="D22" s="33"/>
      <c r="E22" s="33"/>
      <c r="F22" s="33"/>
      <c r="G22" s="33"/>
      <c r="H22" s="33"/>
      <c r="I22" s="33"/>
      <c r="J22" s="33"/>
      <c r="K22" s="34"/>
      <c r="L22" s="18"/>
    </row>
    <row r="23" spans="2:12" x14ac:dyDescent="0.25">
      <c r="B23" s="19"/>
      <c r="C23" s="35"/>
      <c r="D23" s="36"/>
      <c r="E23" s="36"/>
      <c r="F23" s="36"/>
      <c r="G23" s="36"/>
      <c r="H23" s="36"/>
      <c r="I23" s="36"/>
      <c r="J23" s="36"/>
      <c r="K23" s="37"/>
      <c r="L23" s="18"/>
    </row>
    <row r="24" spans="2:12" ht="7.5" customHeight="1" x14ac:dyDescent="0.25">
      <c r="B24" s="19"/>
      <c r="C24" s="17"/>
      <c r="D24" s="17"/>
      <c r="E24" s="17"/>
      <c r="F24" s="17"/>
      <c r="G24" s="17"/>
      <c r="H24" s="17"/>
      <c r="I24" s="17"/>
      <c r="J24" s="17"/>
      <c r="K24" s="17"/>
      <c r="L24" s="18"/>
    </row>
    <row r="25" spans="2:12" x14ac:dyDescent="0.25">
      <c r="B25" s="19"/>
      <c r="C25" s="13" t="s">
        <v>6</v>
      </c>
      <c r="D25" s="17"/>
      <c r="E25" s="17"/>
      <c r="F25" s="17"/>
      <c r="G25" s="17"/>
      <c r="H25" s="17"/>
      <c r="I25" s="17"/>
      <c r="J25" s="17"/>
      <c r="K25" s="17"/>
      <c r="L25" s="18"/>
    </row>
    <row r="26" spans="2:12" x14ac:dyDescent="0.25">
      <c r="B26" s="19"/>
      <c r="C26" s="3" t="str">
        <f>"- Source and target systems are RHEL 6.x"</f>
        <v>- Source and target systems are RHEL 6.x</v>
      </c>
      <c r="D26" s="4"/>
      <c r="E26" s="4"/>
      <c r="F26" s="4"/>
      <c r="G26" s="4"/>
      <c r="H26" s="4" t="str">
        <f>"- Minor NFS server and kernel tuning used"</f>
        <v>- Minor NFS server and kernel tuning used</v>
      </c>
      <c r="I26" s="4"/>
      <c r="J26" s="4"/>
      <c r="K26" s="5"/>
      <c r="L26" s="18"/>
    </row>
    <row r="27" spans="2:12" x14ac:dyDescent="0.25">
      <c r="B27" s="19"/>
      <c r="C27" s="6" t="str">
        <f>"- Randomized files were used to prevent caching"</f>
        <v>- Randomized files were used to prevent caching</v>
      </c>
      <c r="D27" s="7"/>
      <c r="E27" s="7"/>
      <c r="F27" s="7"/>
      <c r="G27" s="7"/>
      <c r="H27" s="7" t="str">
        <f>"- No network bonding or trunking"</f>
        <v>- No network bonding or trunking</v>
      </c>
      <c r="I27" s="7"/>
      <c r="J27" s="7"/>
      <c r="K27" s="8"/>
      <c r="L27" s="18"/>
    </row>
    <row r="28" spans="2:12" x14ac:dyDescent="0.25">
      <c r="B28" s="19"/>
      <c r="C28" s="6" t="str">
        <f>"- Native NFS server and client binaries"</f>
        <v>- Native NFS server and client binaries</v>
      </c>
      <c r="D28" s="7"/>
      <c r="E28" s="7"/>
      <c r="F28" s="7"/>
      <c r="G28" s="7"/>
      <c r="H28" s="7" t="str">
        <f>"- No MTU modifications"</f>
        <v>- No MTU modifications</v>
      </c>
      <c r="I28" s="7"/>
      <c r="J28" s="7"/>
      <c r="K28" s="8"/>
      <c r="L28" s="18"/>
    </row>
    <row r="29" spans="2:12" x14ac:dyDescent="0.25">
      <c r="B29" s="19"/>
      <c r="C29" s="6" t="str">
        <f>"- Only synchronous NFS mounts"</f>
        <v>- Only synchronous NFS mounts</v>
      </c>
      <c r="D29" s="7"/>
      <c r="E29" s="7"/>
      <c r="F29" s="7"/>
      <c r="G29" s="7"/>
      <c r="H29" s="7" t="str">
        <f>"- Standard x86 commodity servers"</f>
        <v>- Standard x86 commodity servers</v>
      </c>
      <c r="I29" s="7"/>
      <c r="J29" s="7"/>
      <c r="K29" s="8"/>
      <c r="L29" s="18"/>
    </row>
    <row r="30" spans="2:12" x14ac:dyDescent="0.25">
      <c r="B30" s="19"/>
      <c r="C30" s="9" t="str">
        <f>"- No network or other acceleration HW or SW"</f>
        <v>- No network or other acceleration HW or SW</v>
      </c>
      <c r="D30" s="10"/>
      <c r="E30" s="10"/>
      <c r="F30" s="10"/>
      <c r="G30" s="10"/>
      <c r="H30" s="10" t="str">
        <f>"- No network or other acceleration HW or SW"</f>
        <v>- No network or other acceleration HW or SW</v>
      </c>
      <c r="I30" s="10"/>
      <c r="J30" s="10"/>
      <c r="K30" s="11"/>
      <c r="L30" s="18"/>
    </row>
    <row r="31" spans="2:12" ht="7.5" customHeight="1" x14ac:dyDescent="0.25">
      <c r="B31" s="20"/>
      <c r="C31" s="21"/>
      <c r="D31" s="21"/>
      <c r="E31" s="21"/>
      <c r="F31" s="21"/>
      <c r="G31" s="21"/>
      <c r="H31" s="21"/>
      <c r="I31" s="21"/>
      <c r="J31" s="21"/>
      <c r="K31" s="21"/>
      <c r="L31" s="22"/>
    </row>
  </sheetData>
  <mergeCells count="3">
    <mergeCell ref="C4:K7"/>
    <mergeCell ref="C20:K23"/>
    <mergeCell ref="C10:K17"/>
  </mergeCells>
  <pageMargins left="0.7" right="0.7" top="0.75" bottom="0.75" header="0.3" footer="0.3"/>
  <pageSetup paperSize="15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2"/>
  <sheetViews>
    <sheetView tabSelected="1" topLeftCell="A16" workbookViewId="0">
      <selection activeCell="F32" sqref="F32"/>
    </sheetView>
  </sheetViews>
  <sheetFormatPr defaultRowHeight="15" x14ac:dyDescent="0.25"/>
  <cols>
    <col min="1" max="1" width="3.28515625" style="23" customWidth="1"/>
    <col min="2" max="2" width="12.42578125" style="23" bestFit="1" customWidth="1"/>
    <col min="3" max="4" width="12.28515625" style="23" customWidth="1"/>
    <col min="5" max="5" width="15.5703125" style="23" bestFit="1" customWidth="1"/>
    <col min="6" max="6" width="12.28515625" style="23" customWidth="1"/>
    <col min="7" max="10" width="12.7109375" style="23" customWidth="1"/>
    <col min="11" max="16384" width="9.140625" style="23"/>
  </cols>
  <sheetData>
    <row r="2" spans="2:5" x14ac:dyDescent="0.25">
      <c r="B2" s="25" t="s">
        <v>18</v>
      </c>
    </row>
    <row r="3" spans="2:5" x14ac:dyDescent="0.25">
      <c r="B3" s="1" t="s">
        <v>7</v>
      </c>
      <c r="C3" s="1" t="s">
        <v>8</v>
      </c>
      <c r="D3" s="1" t="s">
        <v>13</v>
      </c>
      <c r="E3" s="1" t="s">
        <v>14</v>
      </c>
    </row>
    <row r="4" spans="2:5" x14ac:dyDescent="0.25">
      <c r="B4" s="1" t="s">
        <v>9</v>
      </c>
      <c r="C4" s="1">
        <v>4</v>
      </c>
      <c r="D4" s="1">
        <v>15</v>
      </c>
      <c r="E4" s="1" t="s">
        <v>15</v>
      </c>
    </row>
    <row r="5" spans="2:5" x14ac:dyDescent="0.25">
      <c r="B5" s="1" t="s">
        <v>10</v>
      </c>
      <c r="C5" s="1">
        <v>4</v>
      </c>
      <c r="D5" s="1">
        <v>15</v>
      </c>
      <c r="E5" s="1" t="s">
        <v>15</v>
      </c>
    </row>
    <row r="6" spans="2:5" x14ac:dyDescent="0.25">
      <c r="B6" s="1" t="s">
        <v>11</v>
      </c>
      <c r="C6" s="1">
        <v>16</v>
      </c>
      <c r="D6" s="1">
        <v>60</v>
      </c>
      <c r="E6" s="1" t="s">
        <v>16</v>
      </c>
    </row>
    <row r="7" spans="2:5" x14ac:dyDescent="0.25">
      <c r="B7" s="1" t="s">
        <v>12</v>
      </c>
      <c r="C7" s="1">
        <v>8</v>
      </c>
      <c r="D7" s="1">
        <v>30</v>
      </c>
      <c r="E7" s="1" t="s">
        <v>17</v>
      </c>
    </row>
    <row r="8" spans="2:5" x14ac:dyDescent="0.25">
      <c r="B8" s="24" t="s">
        <v>21</v>
      </c>
    </row>
    <row r="10" spans="2:5" x14ac:dyDescent="0.25">
      <c r="B10" s="25" t="s">
        <v>19</v>
      </c>
    </row>
    <row r="11" spans="2:5" x14ac:dyDescent="0.25">
      <c r="B11" s="24" t="s">
        <v>20</v>
      </c>
    </row>
    <row r="12" spans="2:5" x14ac:dyDescent="0.25">
      <c r="B12" s="24" t="s">
        <v>24</v>
      </c>
    </row>
    <row r="13" spans="2:5" x14ac:dyDescent="0.25">
      <c r="B13" s="24" t="s">
        <v>25</v>
      </c>
    </row>
    <row r="14" spans="2:5" x14ac:dyDescent="0.25">
      <c r="B14" s="24"/>
    </row>
    <row r="15" spans="2:5" x14ac:dyDescent="0.25">
      <c r="B15" s="25" t="s">
        <v>22</v>
      </c>
    </row>
    <row r="16" spans="2:5" x14ac:dyDescent="0.25">
      <c r="B16" s="24" t="s">
        <v>23</v>
      </c>
    </row>
    <row r="17" spans="2:10" x14ac:dyDescent="0.25">
      <c r="B17" s="24" t="s">
        <v>90</v>
      </c>
    </row>
    <row r="18" spans="2:10" x14ac:dyDescent="0.25">
      <c r="B18" s="24" t="s">
        <v>26</v>
      </c>
    </row>
    <row r="19" spans="2:10" x14ac:dyDescent="0.25">
      <c r="B19" s="24" t="s">
        <v>27</v>
      </c>
    </row>
    <row r="20" spans="2:10" x14ac:dyDescent="0.25">
      <c r="B20" s="24"/>
    </row>
    <row r="21" spans="2:10" x14ac:dyDescent="0.25">
      <c r="B21" s="25" t="s">
        <v>29</v>
      </c>
    </row>
    <row r="22" spans="2:10" x14ac:dyDescent="0.25">
      <c r="B22" s="25"/>
      <c r="C22" s="39" t="s">
        <v>105</v>
      </c>
      <c r="D22" s="40"/>
      <c r="E22" s="40"/>
      <c r="F22" s="41"/>
    </row>
    <row r="23" spans="2:10" x14ac:dyDescent="0.25">
      <c r="B23" s="1" t="s">
        <v>7</v>
      </c>
      <c r="C23" s="1" t="s">
        <v>106</v>
      </c>
      <c r="D23" s="1" t="s">
        <v>107</v>
      </c>
      <c r="E23" s="1" t="s">
        <v>108</v>
      </c>
      <c r="F23" s="1" t="s">
        <v>109</v>
      </c>
    </row>
    <row r="24" spans="2:10" x14ac:dyDescent="0.25">
      <c r="B24" s="1" t="s">
        <v>28</v>
      </c>
      <c r="C24" s="1"/>
      <c r="D24" s="1"/>
      <c r="E24" s="1"/>
      <c r="F24" s="1"/>
    </row>
    <row r="25" spans="2:10" x14ac:dyDescent="0.25">
      <c r="B25" s="1" t="s">
        <v>11</v>
      </c>
      <c r="C25" s="1">
        <v>86.19</v>
      </c>
      <c r="D25" s="1">
        <f>C25*8</f>
        <v>689.52</v>
      </c>
      <c r="E25" s="1">
        <v>99.9</v>
      </c>
      <c r="F25" s="1">
        <f>E25*8</f>
        <v>799.2</v>
      </c>
    </row>
    <row r="26" spans="2:10" x14ac:dyDescent="0.25">
      <c r="B26" s="1" t="s">
        <v>12</v>
      </c>
      <c r="C26" s="1">
        <v>55.8</v>
      </c>
      <c r="D26" s="1">
        <f>C26*8</f>
        <v>446.4</v>
      </c>
      <c r="E26" s="1">
        <v>59.9</v>
      </c>
      <c r="F26" s="1">
        <f>E26*8</f>
        <v>479.2</v>
      </c>
    </row>
    <row r="28" spans="2:10" x14ac:dyDescent="0.25">
      <c r="B28" s="25" t="s">
        <v>92</v>
      </c>
    </row>
    <row r="29" spans="2:10" x14ac:dyDescent="0.25">
      <c r="B29" s="25"/>
      <c r="C29" s="39" t="s">
        <v>110</v>
      </c>
      <c r="D29" s="40"/>
      <c r="E29" s="40"/>
      <c r="F29" s="41"/>
      <c r="G29" s="39" t="s">
        <v>111</v>
      </c>
      <c r="H29" s="40"/>
      <c r="I29" s="40"/>
      <c r="J29" s="41"/>
    </row>
    <row r="30" spans="2:10" x14ac:dyDescent="0.25">
      <c r="B30" s="1" t="s">
        <v>7</v>
      </c>
      <c r="C30" s="1" t="s">
        <v>106</v>
      </c>
      <c r="D30" s="1" t="s">
        <v>107</v>
      </c>
      <c r="E30" s="1" t="s">
        <v>108</v>
      </c>
      <c r="F30" s="1" t="s">
        <v>109</v>
      </c>
      <c r="G30" s="1" t="s">
        <v>106</v>
      </c>
      <c r="H30" s="1" t="s">
        <v>107</v>
      </c>
      <c r="I30" s="1" t="s">
        <v>108</v>
      </c>
      <c r="J30" s="1" t="s">
        <v>109</v>
      </c>
    </row>
    <row r="31" spans="2:10" x14ac:dyDescent="0.25">
      <c r="B31" s="1" t="s">
        <v>81</v>
      </c>
      <c r="C31" s="1"/>
      <c r="D31" s="1"/>
      <c r="E31" s="1"/>
      <c r="F31" s="1"/>
      <c r="G31" s="1"/>
      <c r="H31" s="1"/>
      <c r="I31" s="1"/>
      <c r="J31" s="1"/>
    </row>
    <row r="32" spans="2:10" x14ac:dyDescent="0.25">
      <c r="B32" s="1" t="s">
        <v>91</v>
      </c>
      <c r="C32" s="1">
        <v>89.35</v>
      </c>
      <c r="D32" s="1">
        <v>714.81</v>
      </c>
      <c r="E32" s="1">
        <v>105.6</v>
      </c>
      <c r="F32" s="1">
        <f>E32*8</f>
        <v>844.8</v>
      </c>
      <c r="G32" s="1">
        <v>91.19</v>
      </c>
      <c r="H32" s="1">
        <f>G32*8</f>
        <v>729.52</v>
      </c>
      <c r="I32" s="1">
        <v>117.3</v>
      </c>
      <c r="J32" s="1">
        <v>938.4</v>
      </c>
    </row>
    <row r="33" spans="2:10" x14ac:dyDescent="0.25">
      <c r="B33" s="1" t="s">
        <v>80</v>
      </c>
      <c r="C33" s="1"/>
      <c r="D33" s="1"/>
      <c r="E33" s="1"/>
      <c r="F33" s="1"/>
      <c r="G33" s="1"/>
      <c r="H33" s="1"/>
      <c r="I33" s="1"/>
      <c r="J33" s="1"/>
    </row>
    <row r="34" spans="2:10" x14ac:dyDescent="0.25">
      <c r="B34" s="1" t="s">
        <v>82</v>
      </c>
      <c r="C34" s="1"/>
      <c r="D34" s="1"/>
      <c r="E34" s="1"/>
      <c r="F34" s="1"/>
      <c r="G34" s="1"/>
      <c r="H34" s="1"/>
      <c r="I34" s="1"/>
      <c r="J34" s="1"/>
    </row>
    <row r="36" spans="2:10" x14ac:dyDescent="0.25">
      <c r="B36" s="25" t="s">
        <v>112</v>
      </c>
    </row>
    <row r="37" spans="2:10" x14ac:dyDescent="0.25">
      <c r="B37" s="25"/>
      <c r="C37" s="39" t="s">
        <v>110</v>
      </c>
      <c r="D37" s="40"/>
      <c r="E37" s="40"/>
      <c r="F37" s="41"/>
      <c r="G37" s="39" t="s">
        <v>111</v>
      </c>
      <c r="H37" s="40"/>
      <c r="I37" s="40"/>
      <c r="J37" s="41"/>
    </row>
    <row r="38" spans="2:10" x14ac:dyDescent="0.25">
      <c r="B38" s="1" t="s">
        <v>7</v>
      </c>
      <c r="C38" s="1" t="s">
        <v>106</v>
      </c>
      <c r="D38" s="1" t="s">
        <v>107</v>
      </c>
      <c r="E38" s="1" t="s">
        <v>108</v>
      </c>
      <c r="F38" s="1" t="s">
        <v>109</v>
      </c>
      <c r="G38" s="1" t="s">
        <v>106</v>
      </c>
      <c r="H38" s="1" t="s">
        <v>107</v>
      </c>
      <c r="I38" s="1" t="s">
        <v>108</v>
      </c>
      <c r="J38" s="1" t="s">
        <v>109</v>
      </c>
    </row>
    <row r="39" spans="2:10" x14ac:dyDescent="0.25">
      <c r="B39" s="1" t="s">
        <v>81</v>
      </c>
      <c r="C39" s="1"/>
      <c r="D39" s="1"/>
      <c r="E39" s="1"/>
      <c r="F39" s="1"/>
      <c r="G39" s="1"/>
      <c r="H39" s="1"/>
      <c r="I39" s="1"/>
      <c r="J39" s="1"/>
    </row>
    <row r="40" spans="2:10" x14ac:dyDescent="0.25">
      <c r="B40" s="1" t="s">
        <v>91</v>
      </c>
      <c r="C40" s="1"/>
      <c r="D40" s="1"/>
      <c r="E40" s="1"/>
      <c r="F40" s="1"/>
      <c r="G40" s="1"/>
      <c r="H40" s="1"/>
      <c r="I40" s="1"/>
      <c r="J40" s="1"/>
    </row>
    <row r="41" spans="2:10" x14ac:dyDescent="0.25">
      <c r="B41" s="1" t="s">
        <v>80</v>
      </c>
      <c r="C41" s="1"/>
      <c r="D41" s="1"/>
      <c r="E41" s="1"/>
      <c r="F41" s="1"/>
      <c r="G41" s="1"/>
      <c r="H41" s="1"/>
      <c r="I41" s="1"/>
      <c r="J41" s="1"/>
    </row>
    <row r="42" spans="2:10" x14ac:dyDescent="0.25">
      <c r="B42" s="1" t="s">
        <v>82</v>
      </c>
      <c r="C42" s="1"/>
      <c r="D42" s="1"/>
      <c r="E42" s="1"/>
      <c r="F42" s="1"/>
      <c r="G42" s="1"/>
      <c r="H42" s="1"/>
      <c r="I42" s="1"/>
      <c r="J42" s="1"/>
    </row>
  </sheetData>
  <mergeCells count="5">
    <mergeCell ref="C22:F22"/>
    <mergeCell ref="C29:F29"/>
    <mergeCell ref="G29:J29"/>
    <mergeCell ref="C37:F37"/>
    <mergeCell ref="G37:J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workbookViewId="0">
      <selection activeCell="B18" sqref="B18"/>
    </sheetView>
  </sheetViews>
  <sheetFormatPr defaultRowHeight="15" x14ac:dyDescent="0.25"/>
  <cols>
    <col min="1" max="1" width="3.28515625" customWidth="1"/>
  </cols>
  <sheetData>
    <row r="2" spans="2:2" x14ac:dyDescent="0.25">
      <c r="B2" s="2" t="s">
        <v>6</v>
      </c>
    </row>
    <row r="3" spans="2:2" x14ac:dyDescent="0.25">
      <c r="B3" t="s">
        <v>30</v>
      </c>
    </row>
    <row r="4" spans="2:2" x14ac:dyDescent="0.25">
      <c r="B4" t="s">
        <v>31</v>
      </c>
    </row>
    <row r="6" spans="2:2" x14ac:dyDescent="0.25">
      <c r="B6" t="s">
        <v>32</v>
      </c>
    </row>
    <row r="7" spans="2:2" x14ac:dyDescent="0.25">
      <c r="B7" t="s">
        <v>38</v>
      </c>
    </row>
    <row r="8" spans="2:2" x14ac:dyDescent="0.25">
      <c r="B8" t="s">
        <v>39</v>
      </c>
    </row>
    <row r="9" spans="2:2" x14ac:dyDescent="0.25">
      <c r="B9" t="s">
        <v>40</v>
      </c>
    </row>
    <row r="10" spans="2:2" x14ac:dyDescent="0.25">
      <c r="B10" t="s">
        <v>41</v>
      </c>
    </row>
    <row r="12" spans="2:2" x14ac:dyDescent="0.25">
      <c r="B12" t="s">
        <v>35</v>
      </c>
    </row>
    <row r="14" spans="2:2" x14ac:dyDescent="0.25">
      <c r="B14" t="s">
        <v>36</v>
      </c>
    </row>
    <row r="15" spans="2:2" x14ac:dyDescent="0.25">
      <c r="B15" t="s">
        <v>37</v>
      </c>
    </row>
    <row r="17" spans="2:2" x14ac:dyDescent="0.25">
      <c r="B17"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0"/>
  <sheetViews>
    <sheetView topLeftCell="A4" workbookViewId="0">
      <selection activeCell="B13" sqref="B13"/>
    </sheetView>
  </sheetViews>
  <sheetFormatPr defaultRowHeight="15" x14ac:dyDescent="0.25"/>
  <cols>
    <col min="1" max="1" width="3.42578125" customWidth="1"/>
  </cols>
  <sheetData>
    <row r="2" spans="2:3" x14ac:dyDescent="0.25">
      <c r="B2" t="s">
        <v>33</v>
      </c>
    </row>
    <row r="3" spans="2:3" x14ac:dyDescent="0.25">
      <c r="B3" t="s">
        <v>34</v>
      </c>
    </row>
    <row r="5" spans="2:3" x14ac:dyDescent="0.25">
      <c r="B5" t="s">
        <v>42</v>
      </c>
    </row>
    <row r="6" spans="2:3" x14ac:dyDescent="0.25">
      <c r="B6" t="s">
        <v>43</v>
      </c>
    </row>
    <row r="8" spans="2:3" x14ac:dyDescent="0.25">
      <c r="B8" s="26" t="s">
        <v>83</v>
      </c>
    </row>
    <row r="9" spans="2:3" x14ac:dyDescent="0.25">
      <c r="B9" t="s">
        <v>84</v>
      </c>
    </row>
    <row r="10" spans="2:3" x14ac:dyDescent="0.25">
      <c r="B10" t="s">
        <v>85</v>
      </c>
    </row>
    <row r="12" spans="2:3" x14ac:dyDescent="0.25">
      <c r="B12" t="s">
        <v>93</v>
      </c>
    </row>
    <row r="13" spans="2:3" x14ac:dyDescent="0.25">
      <c r="B13" s="38" t="s">
        <v>104</v>
      </c>
    </row>
    <row r="14" spans="2:3" x14ac:dyDescent="0.25">
      <c r="B14" t="s">
        <v>94</v>
      </c>
    </row>
    <row r="15" spans="2:3" x14ac:dyDescent="0.25">
      <c r="B15" t="s">
        <v>95</v>
      </c>
    </row>
    <row r="16" spans="2:3" x14ac:dyDescent="0.25">
      <c r="C16" t="s">
        <v>96</v>
      </c>
    </row>
    <row r="17" spans="2:3" x14ac:dyDescent="0.25">
      <c r="C17" t="s">
        <v>97</v>
      </c>
    </row>
    <row r="18" spans="2:3" x14ac:dyDescent="0.25">
      <c r="C18" t="s">
        <v>98</v>
      </c>
    </row>
    <row r="19" spans="2:3" x14ac:dyDescent="0.25">
      <c r="C19" t="s">
        <v>99</v>
      </c>
    </row>
    <row r="20" spans="2:3" x14ac:dyDescent="0.25">
      <c r="C20" t="s">
        <v>100</v>
      </c>
    </row>
    <row r="21" spans="2:3" x14ac:dyDescent="0.25">
      <c r="C21" t="s">
        <v>101</v>
      </c>
    </row>
    <row r="22" spans="2:3" x14ac:dyDescent="0.25">
      <c r="B22" t="s">
        <v>102</v>
      </c>
    </row>
    <row r="23" spans="2:3" x14ac:dyDescent="0.25">
      <c r="B23" t="s">
        <v>103</v>
      </c>
    </row>
    <row r="26" spans="2:3" x14ac:dyDescent="0.25">
      <c r="B26" t="s">
        <v>44</v>
      </c>
    </row>
    <row r="27" spans="2:3" x14ac:dyDescent="0.25">
      <c r="B27" t="s">
        <v>45</v>
      </c>
    </row>
    <row r="28" spans="2:3" x14ac:dyDescent="0.25">
      <c r="B28" t="s">
        <v>46</v>
      </c>
    </row>
    <row r="29" spans="2:3" x14ac:dyDescent="0.25">
      <c r="B29" t="s">
        <v>47</v>
      </c>
    </row>
    <row r="30" spans="2:3" x14ac:dyDescent="0.25">
      <c r="B30" t="s">
        <v>48</v>
      </c>
    </row>
    <row r="31" spans="2:3" x14ac:dyDescent="0.25">
      <c r="B31" t="s">
        <v>49</v>
      </c>
    </row>
    <row r="32" spans="2:3" x14ac:dyDescent="0.25">
      <c r="B32" t="s">
        <v>50</v>
      </c>
    </row>
    <row r="33" spans="2:2" x14ac:dyDescent="0.25">
      <c r="B33" t="s">
        <v>51</v>
      </c>
    </row>
    <row r="34" spans="2:2" x14ac:dyDescent="0.25">
      <c r="B34" t="s">
        <v>52</v>
      </c>
    </row>
    <row r="35" spans="2:2" x14ac:dyDescent="0.25">
      <c r="B35" t="s">
        <v>53</v>
      </c>
    </row>
    <row r="36" spans="2:2" x14ac:dyDescent="0.25">
      <c r="B36" t="s">
        <v>54</v>
      </c>
    </row>
    <row r="37" spans="2:2" x14ac:dyDescent="0.25">
      <c r="B37" t="s">
        <v>55</v>
      </c>
    </row>
    <row r="38" spans="2:2" x14ac:dyDescent="0.25">
      <c r="B38" t="s">
        <v>56</v>
      </c>
    </row>
    <row r="39" spans="2:2" x14ac:dyDescent="0.25">
      <c r="B39" t="s">
        <v>57</v>
      </c>
    </row>
    <row r="40" spans="2:2" x14ac:dyDescent="0.25">
      <c r="B40" t="s">
        <v>58</v>
      </c>
    </row>
    <row r="41" spans="2:2" x14ac:dyDescent="0.25">
      <c r="B41" t="s">
        <v>59</v>
      </c>
    </row>
    <row r="42" spans="2:2" x14ac:dyDescent="0.25">
      <c r="B42" t="s">
        <v>60</v>
      </c>
    </row>
    <row r="43" spans="2:2" x14ac:dyDescent="0.25">
      <c r="B43" t="s">
        <v>61</v>
      </c>
    </row>
    <row r="44" spans="2:2" x14ac:dyDescent="0.25">
      <c r="B44" t="s">
        <v>62</v>
      </c>
    </row>
    <row r="45" spans="2:2" x14ac:dyDescent="0.25">
      <c r="B45" t="s">
        <v>63</v>
      </c>
    </row>
    <row r="46" spans="2:2" x14ac:dyDescent="0.25">
      <c r="B46" t="s">
        <v>64</v>
      </c>
    </row>
    <row r="47" spans="2:2" x14ac:dyDescent="0.25">
      <c r="B47" t="s">
        <v>65</v>
      </c>
    </row>
    <row r="48" spans="2:2" x14ac:dyDescent="0.25">
      <c r="B48" t="s">
        <v>66</v>
      </c>
    </row>
    <row r="49" spans="2:2" x14ac:dyDescent="0.25">
      <c r="B49" t="s">
        <v>67</v>
      </c>
    </row>
    <row r="50" spans="2:2" x14ac:dyDescent="0.25">
      <c r="B50" t="s">
        <v>68</v>
      </c>
    </row>
    <row r="51" spans="2:2" x14ac:dyDescent="0.25">
      <c r="B51" t="s">
        <v>69</v>
      </c>
    </row>
    <row r="52" spans="2:2" x14ac:dyDescent="0.25">
      <c r="B52" t="s">
        <v>70</v>
      </c>
    </row>
    <row r="53" spans="2:2" x14ac:dyDescent="0.25">
      <c r="B53" t="s">
        <v>71</v>
      </c>
    </row>
    <row r="54" spans="2:2" x14ac:dyDescent="0.25">
      <c r="B54" t="s">
        <v>72</v>
      </c>
    </row>
    <row r="55" spans="2:2" x14ac:dyDescent="0.25">
      <c r="B55" t="s">
        <v>73</v>
      </c>
    </row>
    <row r="56" spans="2:2" x14ac:dyDescent="0.25">
      <c r="B56" t="s">
        <v>74</v>
      </c>
    </row>
    <row r="57" spans="2:2" x14ac:dyDescent="0.25">
      <c r="B57" t="s">
        <v>75</v>
      </c>
    </row>
    <row r="58" spans="2:2" x14ac:dyDescent="0.25">
      <c r="B58" t="s">
        <v>76</v>
      </c>
    </row>
    <row r="59" spans="2:2" x14ac:dyDescent="0.25">
      <c r="B59" t="s">
        <v>77</v>
      </c>
    </row>
    <row r="60" spans="2:2" x14ac:dyDescent="0.25">
      <c r="B60" t="s">
        <v>78</v>
      </c>
    </row>
  </sheetData>
  <hyperlinks>
    <hyperlink ref="B8" r:id="rId1"/>
  </hyperlinks>
  <pageMargins left="0.7" right="0.7" top="0.75" bottom="0.75" header="0.3" footer="0.3"/>
  <pageSetup paperSize="158"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8"/>
  <sheetViews>
    <sheetView topLeftCell="A4" workbookViewId="0">
      <selection activeCell="D21" sqref="D21"/>
    </sheetView>
  </sheetViews>
  <sheetFormatPr defaultRowHeight="15" x14ac:dyDescent="0.25"/>
  <cols>
    <col min="1" max="1" width="3.85546875" customWidth="1"/>
    <col min="2" max="2" width="32.140625" bestFit="1" customWidth="1"/>
    <col min="3" max="3" width="19" bestFit="1" customWidth="1"/>
  </cols>
  <sheetData>
    <row r="2" spans="2:3" x14ac:dyDescent="0.25">
      <c r="B2" t="s">
        <v>86</v>
      </c>
    </row>
    <row r="3" spans="2:3" x14ac:dyDescent="0.25">
      <c r="B3" t="s">
        <v>88</v>
      </c>
      <c r="C3" t="s">
        <v>87</v>
      </c>
    </row>
    <row r="4" spans="2:3" x14ac:dyDescent="0.25">
      <c r="B4" s="27">
        <v>87.168750000000003</v>
      </c>
      <c r="C4" s="27"/>
    </row>
    <row r="5" spans="2:3" x14ac:dyDescent="0.25">
      <c r="B5" s="27">
        <v>87.155000000000001</v>
      </c>
      <c r="C5" s="27">
        <v>87.155000000000001</v>
      </c>
    </row>
    <row r="6" spans="2:3" x14ac:dyDescent="0.25">
      <c r="B6" s="27">
        <v>87.052499999999995</v>
      </c>
      <c r="C6" s="27">
        <v>87.052499999999995</v>
      </c>
    </row>
    <row r="7" spans="2:3" x14ac:dyDescent="0.25">
      <c r="B7" s="27">
        <v>86.768749999999997</v>
      </c>
      <c r="C7" s="27">
        <v>86.768749999999997</v>
      </c>
    </row>
    <row r="8" spans="2:3" x14ac:dyDescent="0.25">
      <c r="B8" s="27">
        <v>86.411249999999995</v>
      </c>
      <c r="C8" s="27">
        <v>86.411249999999995</v>
      </c>
    </row>
    <row r="9" spans="2:3" x14ac:dyDescent="0.25">
      <c r="B9" s="27">
        <v>85.922499999999999</v>
      </c>
      <c r="C9" s="27">
        <v>85.922499999999999</v>
      </c>
    </row>
    <row r="10" spans="2:3" x14ac:dyDescent="0.25">
      <c r="B10" s="27">
        <v>85.751249999999999</v>
      </c>
      <c r="C10" s="27">
        <v>85.751249999999999</v>
      </c>
    </row>
    <row r="11" spans="2:3" x14ac:dyDescent="0.25">
      <c r="B11" s="27">
        <v>85.222499999999997</v>
      </c>
      <c r="C11" s="27">
        <v>85.222499999999997</v>
      </c>
    </row>
    <row r="12" spans="2:3" x14ac:dyDescent="0.25">
      <c r="B12" s="27">
        <v>85.213750000000005</v>
      </c>
      <c r="C12" s="27">
        <v>85.213750000000005</v>
      </c>
    </row>
    <row r="13" spans="2:3" x14ac:dyDescent="0.25">
      <c r="B13" s="27">
        <v>85.16</v>
      </c>
      <c r="C13" s="27"/>
    </row>
    <row r="14" spans="2:3" x14ac:dyDescent="0.25">
      <c r="B14" s="28">
        <f>AVERAGE(B4:B13)</f>
        <v>86.182625000000002</v>
      </c>
      <c r="C14" s="28">
        <f>AVERAGE(C4:C13)</f>
        <v>86.187187499999993</v>
      </c>
    </row>
    <row r="16" spans="2:3" x14ac:dyDescent="0.25">
      <c r="B16" t="s">
        <v>89</v>
      </c>
    </row>
    <row r="17" spans="2:3" x14ac:dyDescent="0.25">
      <c r="B17" t="s">
        <v>88</v>
      </c>
      <c r="C17" t="s">
        <v>87</v>
      </c>
    </row>
    <row r="18" spans="2:3" x14ac:dyDescent="0.25">
      <c r="B18">
        <v>56.24</v>
      </c>
    </row>
    <row r="19" spans="2:3" x14ac:dyDescent="0.25">
      <c r="B19">
        <v>56.21</v>
      </c>
      <c r="C19">
        <v>56.21</v>
      </c>
    </row>
    <row r="20" spans="2:3" x14ac:dyDescent="0.25">
      <c r="B20">
        <v>55.917499999999997</v>
      </c>
      <c r="C20">
        <v>55.917499999999997</v>
      </c>
    </row>
    <row r="21" spans="2:3" x14ac:dyDescent="0.25">
      <c r="B21">
        <v>55.848750000000003</v>
      </c>
      <c r="C21">
        <v>55.848750000000003</v>
      </c>
    </row>
    <row r="22" spans="2:3" x14ac:dyDescent="0.25">
      <c r="B22">
        <v>55.771250000000002</v>
      </c>
      <c r="C22">
        <v>55.771250000000002</v>
      </c>
    </row>
    <row r="23" spans="2:3" x14ac:dyDescent="0.25">
      <c r="B23">
        <v>55.721249999999998</v>
      </c>
      <c r="C23">
        <v>55.721249999999998</v>
      </c>
    </row>
    <row r="24" spans="2:3" x14ac:dyDescent="0.25">
      <c r="B24">
        <v>55.717500000000001</v>
      </c>
      <c r="C24">
        <v>55.717500000000001</v>
      </c>
    </row>
    <row r="25" spans="2:3" x14ac:dyDescent="0.25">
      <c r="B25">
        <v>55.706249999999997</v>
      </c>
      <c r="C25">
        <v>55.706249999999997</v>
      </c>
    </row>
    <row r="26" spans="2:3" x14ac:dyDescent="0.25">
      <c r="B26">
        <v>55.528750000000002</v>
      </c>
      <c r="C26">
        <v>55.528750000000002</v>
      </c>
    </row>
    <row r="27" spans="2:3" x14ac:dyDescent="0.25">
      <c r="B27">
        <v>55.251249999999999</v>
      </c>
    </row>
    <row r="28" spans="2:3" x14ac:dyDescent="0.25">
      <c r="B28" s="28">
        <f>AVERAGE(B18:B27)</f>
        <v>55.791250000000005</v>
      </c>
      <c r="C28" s="28">
        <f>AVERAGE(C18:C27)</f>
        <v>55.802656249999998</v>
      </c>
    </row>
  </sheetData>
  <sortState ref="B18:B27">
    <sortCondition descending="1" ref="B18:B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Findings</vt:lpstr>
      <vt:lpstr>Testing</vt:lpstr>
      <vt:lpstr>Tech Details</vt:lpstr>
      <vt:lpstr>Result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2013-12-18T14:31:10Z</dcterms:modified>
</cp:coreProperties>
</file>