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ipGlebe/jdeveloper/mywork/IFCParaclete/MaxineCode/src/org/ifcparaclete/"/>
    </mc:Choice>
  </mc:AlternateContent>
  <xr:revisionPtr revIDLastSave="0" documentId="13_ncr:1_{0C797443-B798-CD43-BF03-428C7B48D43D}" xr6:coauthVersionLast="46" xr6:coauthVersionMax="46" xr10:uidLastSave="{00000000-0000-0000-0000-000000000000}"/>
  <bookViews>
    <workbookView xWindow="0" yWindow="0" windowWidth="51200" windowHeight="28800" xr2:uid="{E16FE62A-D948-A948-BCB0-638810C085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0" i="1"/>
  <c r="F29" i="1"/>
  <c r="F28" i="1"/>
  <c r="F27" i="1"/>
  <c r="F23" i="1"/>
  <c r="F25" i="1"/>
  <c r="F24" i="1"/>
  <c r="F22" i="1"/>
  <c r="C40" i="1"/>
  <c r="C39" i="1"/>
  <c r="C38" i="1"/>
  <c r="C37" i="1"/>
  <c r="C35" i="1"/>
  <c r="C34" i="1"/>
  <c r="C33" i="1"/>
  <c r="C32" i="1"/>
  <c r="C30" i="1"/>
  <c r="C29" i="1"/>
  <c r="C28" i="1"/>
  <c r="C27" i="1"/>
  <c r="C24" i="1"/>
  <c r="C25" i="1"/>
  <c r="C23" i="1"/>
  <c r="C22" i="1"/>
</calcChain>
</file>

<file path=xl/sharedStrings.xml><?xml version="1.0" encoding="utf-8"?>
<sst xmlns="http://schemas.openxmlformats.org/spreadsheetml/2006/main" count="163" uniqueCount="92">
  <si>
    <t>F</t>
  </si>
  <si>
    <t>A</t>
  </si>
  <si>
    <t>I</t>
  </si>
  <si>
    <t>C</t>
  </si>
  <si>
    <t>T</t>
  </si>
  <si>
    <t>e</t>
  </si>
  <si>
    <t>o</t>
  </si>
  <si>
    <t>c</t>
  </si>
  <si>
    <t>l</t>
  </si>
  <si>
    <t>w</t>
  </si>
  <si>
    <t>r</t>
  </si>
  <si>
    <t>d</t>
  </si>
  <si>
    <t>f</t>
  </si>
  <si>
    <t>a</t>
  </si>
  <si>
    <t>S</t>
  </si>
  <si>
    <t>H</t>
  </si>
  <si>
    <t>P</t>
  </si>
  <si>
    <t>U</t>
  </si>
  <si>
    <t>F1</t>
  </si>
  <si>
    <t>F2</t>
  </si>
  <si>
    <t>F3</t>
  </si>
  <si>
    <t>F4</t>
  </si>
  <si>
    <t>H1</t>
  </si>
  <si>
    <t>H2</t>
  </si>
  <si>
    <t>H3</t>
  </si>
  <si>
    <t>H4</t>
  </si>
  <si>
    <t>P1</t>
  </si>
  <si>
    <t>P2</t>
  </si>
  <si>
    <t>P3</t>
  </si>
  <si>
    <t>P4</t>
  </si>
  <si>
    <t>U1</t>
  </si>
  <si>
    <t>U2</t>
  </si>
  <si>
    <t>U3</t>
  </si>
  <si>
    <t>U4</t>
  </si>
  <si>
    <t>IFCType</t>
  </si>
  <si>
    <t>op(target,actor)</t>
  </si>
  <si>
    <t>L</t>
  </si>
  <si>
    <t>op(F1,F4) = F1 &amp; F4</t>
  </si>
  <si>
    <t>op(F1,F2) = F1 &amp; F2</t>
  </si>
  <si>
    <t>op(F1,F1) = F1 &amp; F1</t>
  </si>
  <si>
    <t>op(F2,F1) = F2 &amp; F1</t>
  </si>
  <si>
    <t>op(F2,F2) = F2 &amp; F2</t>
  </si>
  <si>
    <t>op(F2,F4) = F2 &amp; F4</t>
  </si>
  <si>
    <t>op(F2,F3) = F2 &amp; F3</t>
  </si>
  <si>
    <t>op(F3,F1) = F3 &amp; F1</t>
  </si>
  <si>
    <t>op(F3,F2) = F3 &amp; F2</t>
  </si>
  <si>
    <t>op(F3,F3) = F3 &amp; F3</t>
  </si>
  <si>
    <t>op(F3,F4) = F3 &amp; F4</t>
  </si>
  <si>
    <t>op(F1,F3) = F1 &amp; F3</t>
  </si>
  <si>
    <t>op(F4,F1) = F4 &amp; F1</t>
  </si>
  <si>
    <t>op(F4,F2) = F4 &amp; F2</t>
  </si>
  <si>
    <t>op(F4,F3) = F4 &amp; F3</t>
  </si>
  <si>
    <t>op(F4,F4) = F4 &amp; F4</t>
  </si>
  <si>
    <t>op(F1,H1) = F1 &amp; H1</t>
  </si>
  <si>
    <t>op(F1,H2) = F1 &amp; H2</t>
  </si>
  <si>
    <t xml:space="preserve">FAI = </t>
  </si>
  <si>
    <t>FAT =</t>
  </si>
  <si>
    <t>FSI =</t>
  </si>
  <si>
    <t>FST =</t>
  </si>
  <si>
    <t xml:space="preserve">HAI = </t>
  </si>
  <si>
    <t>HAT =</t>
  </si>
  <si>
    <t>HSI =</t>
  </si>
  <si>
    <t>HST =</t>
  </si>
  <si>
    <t xml:space="preserve">PAI = </t>
  </si>
  <si>
    <t>PAT =</t>
  </si>
  <si>
    <t>PSI =</t>
  </si>
  <si>
    <t>PST =</t>
  </si>
  <si>
    <t xml:space="preserve">UAI = </t>
  </si>
  <si>
    <t>UAT =</t>
  </si>
  <si>
    <t>USI =</t>
  </si>
  <si>
    <t>UST =</t>
  </si>
  <si>
    <t xml:space="preserve">FAI </t>
  </si>
  <si>
    <t>FSI</t>
  </si>
  <si>
    <t>HAI</t>
  </si>
  <si>
    <t>PAI</t>
  </si>
  <si>
    <t>PSI</t>
  </si>
  <si>
    <t>HSI</t>
  </si>
  <si>
    <t>UAI</t>
  </si>
  <si>
    <t>USI</t>
  </si>
  <si>
    <t>!Actor</t>
  </si>
  <si>
    <t>C6+C1+C9 = 18+13+21 =   52</t>
  </si>
  <si>
    <t>C6+C1+E3</t>
  </si>
  <si>
    <t>C6+E2+C9</t>
  </si>
  <si>
    <t>C6+E2+E3</t>
  </si>
  <si>
    <t>C8+C1+E3</t>
  </si>
  <si>
    <t>C8+E2+C9</t>
  </si>
  <si>
    <t>C8+E2+E3</t>
  </si>
  <si>
    <t>C8+C1+C9 = 20+13+21 =   54</t>
  </si>
  <si>
    <t>D7+C1+C9 = 20+13+21 =   54</t>
  </si>
  <si>
    <t>D7+C1+E3</t>
  </si>
  <si>
    <t>D7+E2+C9</t>
  </si>
  <si>
    <t>D7+E2+E3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</si>
</sst>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044A-3BAF-D643-A8E6-ACCC85771B74}">
  <dimension ref="B2:AC40"/>
  <sheetViews>
    <sheetView tabSelected="1" zoomScale="150" zoomScaleNormal="150" workbookViewId="0">
      <selection activeCell="E37" sqref="E37"/>
    </sheetView>
  </sheetViews>
  <sheetFormatPr baseColWidth="10" defaultRowHeight="16" x14ac:dyDescent="0.2"/>
  <cols>
    <col min="3" max="3" width="4.1640625" bestFit="1" customWidth="1"/>
    <col min="4" max="4" width="3.1640625" bestFit="1" customWidth="1"/>
    <col min="5" max="5" width="38.83203125" customWidth="1"/>
    <col min="6" max="6" width="3.1640625" bestFit="1" customWidth="1"/>
    <col min="7" max="9" width="2.1640625" bestFit="1" customWidth="1"/>
    <col min="10" max="10" width="2.6640625" bestFit="1" customWidth="1"/>
    <col min="11" max="11" width="2.1640625" bestFit="1" customWidth="1"/>
    <col min="12" max="12" width="3.1640625" bestFit="1" customWidth="1"/>
    <col min="13" max="18" width="2.1640625" bestFit="1" customWidth="1"/>
    <col min="19" max="19" width="2.6640625" bestFit="1" customWidth="1"/>
    <col min="20" max="23" width="2.1640625" bestFit="1" customWidth="1"/>
    <col min="25" max="25" width="19.83203125" customWidth="1"/>
    <col min="26" max="26" width="17.5" bestFit="1" customWidth="1"/>
    <col min="27" max="28" width="19.5" bestFit="1" customWidth="1"/>
  </cols>
  <sheetData>
    <row r="2" spans="2:29" x14ac:dyDescent="0.2">
      <c r="Y2" t="s">
        <v>35</v>
      </c>
    </row>
    <row r="3" spans="2:29" x14ac:dyDescent="0.2">
      <c r="B3" t="s">
        <v>34</v>
      </c>
      <c r="C3" t="s">
        <v>36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Y3" t="s">
        <v>39</v>
      </c>
      <c r="Z3" t="s">
        <v>53</v>
      </c>
    </row>
    <row r="4" spans="2:29" x14ac:dyDescent="0.2">
      <c r="B4" t="s">
        <v>18</v>
      </c>
      <c r="C4" t="s">
        <v>0</v>
      </c>
      <c r="D4" t="s">
        <v>1</v>
      </c>
      <c r="E4" t="s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Y4" t="s">
        <v>38</v>
      </c>
      <c r="Z4" t="s">
        <v>54</v>
      </c>
    </row>
    <row r="5" spans="2:29" x14ac:dyDescent="0.2">
      <c r="B5" t="s">
        <v>19</v>
      </c>
      <c r="C5" t="s">
        <v>0</v>
      </c>
      <c r="D5" t="s">
        <v>1</v>
      </c>
      <c r="E5" t="s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Y5" t="s">
        <v>48</v>
      </c>
      <c r="Z5" t="s">
        <v>48</v>
      </c>
    </row>
    <row r="6" spans="2:29" x14ac:dyDescent="0.2">
      <c r="B6" t="s">
        <v>20</v>
      </c>
      <c r="C6" t="s">
        <v>0</v>
      </c>
      <c r="D6" t="s">
        <v>14</v>
      </c>
      <c r="E6" t="s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Y6" t="s">
        <v>37</v>
      </c>
      <c r="Z6" t="s">
        <v>37</v>
      </c>
    </row>
    <row r="7" spans="2:29" x14ac:dyDescent="0.2">
      <c r="B7" t="s">
        <v>21</v>
      </c>
      <c r="C7" t="s">
        <v>0</v>
      </c>
      <c r="D7" t="s">
        <v>14</v>
      </c>
      <c r="E7" t="s">
        <v>4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Y7" t="s">
        <v>40</v>
      </c>
      <c r="Z7" t="s">
        <v>40</v>
      </c>
    </row>
    <row r="8" spans="2:29" x14ac:dyDescent="0.2">
      <c r="B8" t="s">
        <v>22</v>
      </c>
      <c r="C8" t="s">
        <v>15</v>
      </c>
      <c r="D8" t="s">
        <v>1</v>
      </c>
      <c r="E8" t="s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Y8" t="s">
        <v>41</v>
      </c>
      <c r="Z8" t="s">
        <v>41</v>
      </c>
    </row>
    <row r="9" spans="2:29" x14ac:dyDescent="0.2">
      <c r="B9" t="s">
        <v>23</v>
      </c>
      <c r="C9" t="s">
        <v>15</v>
      </c>
      <c r="D9" t="s">
        <v>1</v>
      </c>
      <c r="E9" t="s">
        <v>4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Y9" t="s">
        <v>43</v>
      </c>
      <c r="Z9" t="s">
        <v>43</v>
      </c>
    </row>
    <row r="10" spans="2:29" x14ac:dyDescent="0.2">
      <c r="B10" t="s">
        <v>24</v>
      </c>
      <c r="C10" t="s">
        <v>15</v>
      </c>
      <c r="D10" t="s">
        <v>14</v>
      </c>
      <c r="E10" t="s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Y10" t="s">
        <v>42</v>
      </c>
      <c r="Z10" t="s">
        <v>42</v>
      </c>
    </row>
    <row r="11" spans="2:29" x14ac:dyDescent="0.2">
      <c r="B11" t="s">
        <v>25</v>
      </c>
      <c r="C11" t="s">
        <v>15</v>
      </c>
      <c r="D11" t="s">
        <v>14</v>
      </c>
      <c r="E11" t="s">
        <v>4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 t="s">
        <v>44</v>
      </c>
      <c r="Z11" t="s">
        <v>44</v>
      </c>
      <c r="AB11" t="s">
        <v>71</v>
      </c>
      <c r="AC11" t="s">
        <v>79</v>
      </c>
    </row>
    <row r="12" spans="2:29" x14ac:dyDescent="0.2">
      <c r="B12" t="s">
        <v>26</v>
      </c>
      <c r="C12" t="s">
        <v>16</v>
      </c>
      <c r="D12" t="s">
        <v>1</v>
      </c>
      <c r="E12" t="s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Y12" t="s">
        <v>45</v>
      </c>
      <c r="Z12" t="s">
        <v>45</v>
      </c>
      <c r="AB12" t="s">
        <v>72</v>
      </c>
      <c r="AC12" t="s">
        <v>79</v>
      </c>
    </row>
    <row r="13" spans="2:29" x14ac:dyDescent="0.2">
      <c r="B13" t="s">
        <v>27</v>
      </c>
      <c r="C13" t="s">
        <v>16</v>
      </c>
      <c r="D13" t="s">
        <v>1</v>
      </c>
      <c r="E13" t="s">
        <v>4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Y13" t="s">
        <v>46</v>
      </c>
      <c r="Z13" t="s">
        <v>46</v>
      </c>
      <c r="AB13" t="s">
        <v>73</v>
      </c>
      <c r="AC13" t="s">
        <v>79</v>
      </c>
    </row>
    <row r="14" spans="2:29" x14ac:dyDescent="0.2">
      <c r="B14" t="s">
        <v>28</v>
      </c>
      <c r="C14" t="s">
        <v>16</v>
      </c>
      <c r="D14" t="s">
        <v>14</v>
      </c>
      <c r="E14" t="s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Y14" t="s">
        <v>47</v>
      </c>
      <c r="Z14" t="s">
        <v>47</v>
      </c>
      <c r="AB14" t="s">
        <v>76</v>
      </c>
      <c r="AC14" t="s">
        <v>79</v>
      </c>
    </row>
    <row r="15" spans="2:29" x14ac:dyDescent="0.2">
      <c r="B15" t="s">
        <v>29</v>
      </c>
      <c r="C15" t="s">
        <v>16</v>
      </c>
      <c r="D15" t="s">
        <v>14</v>
      </c>
      <c r="E15" t="s">
        <v>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Y15" t="s">
        <v>49</v>
      </c>
      <c r="Z15" t="s">
        <v>49</v>
      </c>
      <c r="AB15" t="s">
        <v>74</v>
      </c>
      <c r="AC15" t="s">
        <v>79</v>
      </c>
    </row>
    <row r="16" spans="2:29" x14ac:dyDescent="0.2">
      <c r="B16" t="s">
        <v>30</v>
      </c>
      <c r="C16" t="s">
        <v>17</v>
      </c>
      <c r="D16" t="s">
        <v>1</v>
      </c>
      <c r="E16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Y16" t="s">
        <v>50</v>
      </c>
      <c r="Z16" t="s">
        <v>50</v>
      </c>
      <c r="AB16" t="s">
        <v>75</v>
      </c>
      <c r="AC16" t="s">
        <v>79</v>
      </c>
    </row>
    <row r="17" spans="2:29" x14ac:dyDescent="0.2">
      <c r="B17" t="s">
        <v>31</v>
      </c>
      <c r="C17" t="s">
        <v>17</v>
      </c>
      <c r="D17" t="s">
        <v>1</v>
      </c>
      <c r="E17" t="s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Y17" t="s">
        <v>51</v>
      </c>
      <c r="Z17" t="s">
        <v>51</v>
      </c>
      <c r="AB17" t="s">
        <v>77</v>
      </c>
      <c r="AC17" t="s">
        <v>79</v>
      </c>
    </row>
    <row r="18" spans="2:29" x14ac:dyDescent="0.2">
      <c r="B18" t="s">
        <v>32</v>
      </c>
      <c r="C18" t="s">
        <v>17</v>
      </c>
      <c r="D18" t="s">
        <v>14</v>
      </c>
      <c r="E18" t="s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Y18" t="s">
        <v>52</v>
      </c>
      <c r="Z18" t="s">
        <v>52</v>
      </c>
      <c r="AB18" t="s">
        <v>78</v>
      </c>
      <c r="AC18" t="s">
        <v>79</v>
      </c>
    </row>
    <row r="19" spans="2:29" x14ac:dyDescent="0.2">
      <c r="B19" t="s">
        <v>33</v>
      </c>
      <c r="C19" t="s">
        <v>17</v>
      </c>
      <c r="D19" t="s">
        <v>14</v>
      </c>
      <c r="E19" t="s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2" spans="2:29" x14ac:dyDescent="0.2">
      <c r="B22" t="s">
        <v>55</v>
      </c>
      <c r="C22">
        <f>70 + 65 + 73</f>
        <v>208</v>
      </c>
      <c r="D22">
        <v>8</v>
      </c>
      <c r="E22" t="s">
        <v>80</v>
      </c>
      <c r="F22">
        <f>18+13+21</f>
        <v>52</v>
      </c>
      <c r="L22">
        <v>52</v>
      </c>
    </row>
    <row r="23" spans="2:29" x14ac:dyDescent="0.2">
      <c r="B23" t="s">
        <v>56</v>
      </c>
      <c r="C23">
        <f>70 + 65 + 84</f>
        <v>219</v>
      </c>
      <c r="D23">
        <v>19</v>
      </c>
      <c r="E23" t="s">
        <v>81</v>
      </c>
      <c r="F23">
        <f>18+13+17</f>
        <v>48</v>
      </c>
    </row>
    <row r="24" spans="2:29" x14ac:dyDescent="0.2">
      <c r="B24" t="s">
        <v>57</v>
      </c>
      <c r="C24">
        <f>70 + 83 + 73</f>
        <v>226</v>
      </c>
      <c r="D24">
        <v>26</v>
      </c>
      <c r="E24" t="s">
        <v>82</v>
      </c>
      <c r="F24">
        <f>18+16+21</f>
        <v>55</v>
      </c>
      <c r="L24">
        <v>55</v>
      </c>
    </row>
    <row r="25" spans="2:29" x14ac:dyDescent="0.2">
      <c r="B25" t="s">
        <v>58</v>
      </c>
      <c r="C25">
        <f>70 + 83 + 84</f>
        <v>237</v>
      </c>
      <c r="D25">
        <v>37</v>
      </c>
      <c r="E25" t="s">
        <v>83</v>
      </c>
      <c r="F25">
        <f>18+16+17</f>
        <v>51</v>
      </c>
    </row>
    <row r="27" spans="2:29" x14ac:dyDescent="0.2">
      <c r="B27" t="s">
        <v>59</v>
      </c>
      <c r="C27">
        <f>72 + 65 + 73</f>
        <v>210</v>
      </c>
      <c r="E27" t="s">
        <v>87</v>
      </c>
      <c r="F27">
        <f>20+13+21</f>
        <v>54</v>
      </c>
      <c r="L27">
        <v>54</v>
      </c>
    </row>
    <row r="28" spans="2:29" x14ac:dyDescent="0.2">
      <c r="B28" t="s">
        <v>60</v>
      </c>
      <c r="C28">
        <f>72 + 65 + 84</f>
        <v>221</v>
      </c>
      <c r="E28" t="s">
        <v>84</v>
      </c>
      <c r="F28">
        <f>20+13+17</f>
        <v>50</v>
      </c>
    </row>
    <row r="29" spans="2:29" x14ac:dyDescent="0.2">
      <c r="B29" t="s">
        <v>61</v>
      </c>
      <c r="C29">
        <f>72 + 83 + 73</f>
        <v>228</v>
      </c>
      <c r="E29" t="s">
        <v>85</v>
      </c>
      <c r="F29">
        <f>20+16+21</f>
        <v>57</v>
      </c>
      <c r="L29">
        <v>57</v>
      </c>
    </row>
    <row r="30" spans="2:29" x14ac:dyDescent="0.2">
      <c r="B30" t="s">
        <v>62</v>
      </c>
      <c r="C30">
        <f>72 + 83 + 84</f>
        <v>239</v>
      </c>
      <c r="E30" t="s">
        <v>86</v>
      </c>
      <c r="F30">
        <f>20+16+17</f>
        <v>53</v>
      </c>
    </row>
    <row r="32" spans="2:29" x14ac:dyDescent="0.2">
      <c r="B32" t="s">
        <v>63</v>
      </c>
      <c r="C32">
        <f>80 + 65 + 73</f>
        <v>218</v>
      </c>
      <c r="E32" t="s">
        <v>88</v>
      </c>
      <c r="F32">
        <f>20+13+21</f>
        <v>54</v>
      </c>
    </row>
    <row r="33" spans="2:6" x14ac:dyDescent="0.2">
      <c r="B33" t="s">
        <v>64</v>
      </c>
      <c r="C33">
        <f>80 + 65 + 84</f>
        <v>229</v>
      </c>
      <c r="E33" t="s">
        <v>89</v>
      </c>
      <c r="F33">
        <f>20+13+17</f>
        <v>50</v>
      </c>
    </row>
    <row r="34" spans="2:6" x14ac:dyDescent="0.2">
      <c r="B34" t="s">
        <v>65</v>
      </c>
      <c r="C34">
        <f>80 + 83 + 73</f>
        <v>236</v>
      </c>
      <c r="E34" t="s">
        <v>90</v>
      </c>
      <c r="F34">
        <f>20+16+21</f>
        <v>57</v>
      </c>
    </row>
    <row r="35" spans="2:6" x14ac:dyDescent="0.2">
      <c r="B35" t="s">
        <v>66</v>
      </c>
      <c r="C35">
        <f>80 + 83 + 84</f>
        <v>247</v>
      </c>
      <c r="E35" t="s">
        <v>91</v>
      </c>
      <c r="F35">
        <f>20+16+17</f>
        <v>53</v>
      </c>
    </row>
    <row r="37" spans="2:6" x14ac:dyDescent="0.2">
      <c r="B37" t="s">
        <v>67</v>
      </c>
      <c r="C37">
        <f>85+ 65 + 73</f>
        <v>223</v>
      </c>
    </row>
    <row r="38" spans="2:6" x14ac:dyDescent="0.2">
      <c r="B38" t="s">
        <v>68</v>
      </c>
      <c r="C38">
        <f>85 + 65 + 84</f>
        <v>234</v>
      </c>
    </row>
    <row r="39" spans="2:6" x14ac:dyDescent="0.2">
      <c r="B39" t="s">
        <v>69</v>
      </c>
      <c r="C39">
        <f>85 + 83 + 73</f>
        <v>241</v>
      </c>
    </row>
    <row r="40" spans="2:6" x14ac:dyDescent="0.2">
      <c r="B40" t="s">
        <v>70</v>
      </c>
      <c r="C40">
        <f>85+ 83 + 84</f>
        <v>252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D559-89E3-194E-B116-A1A56D896E8D}">
  <dimension ref="A1:A2"/>
  <sheetViews>
    <sheetView workbookViewId="0">
      <selection activeCell="I28" sqref="I28"/>
    </sheetView>
  </sheetViews>
  <sheetFormatPr baseColWidth="10" defaultRowHeight="16" x14ac:dyDescent="0.2"/>
  <sheetData>
    <row r="1" spans="1:1" x14ac:dyDescent="0.2">
      <c r="A1">
        <v>146.96</v>
      </c>
    </row>
    <row r="2" spans="1:1" x14ac:dyDescent="0.2">
      <c r="A2">
        <v>146.96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2021-04-08T20:18:25Z</dcterms:created>
  <dcterms:modified xsi:type="dcterms:W3CDTF">2021-04-13T11:02:39Z</dcterms:modified>
</cp:coreProperties>
</file>