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1" sheetId="1" r:id="rId4"/>
    <sheet state="visible" name="Задание2" sheetId="2" r:id="rId5"/>
  </sheets>
  <definedNames/>
  <calcPr/>
</workbook>
</file>

<file path=xl/sharedStrings.xml><?xml version="1.0" encoding="utf-8"?>
<sst xmlns="http://schemas.openxmlformats.org/spreadsheetml/2006/main" count="85" uniqueCount="27">
  <si>
    <t>Задание 1</t>
  </si>
  <si>
    <t>Найти зависимость Z от X Y (Множественный коэффициент кореляции)</t>
  </si>
  <si>
    <t>X</t>
  </si>
  <si>
    <t>Y</t>
  </si>
  <si>
    <t>Z</t>
  </si>
  <si>
    <t xml:space="preserve">Решение </t>
  </si>
  <si>
    <t>№</t>
  </si>
  <si>
    <t>x</t>
  </si>
  <si>
    <t>y</t>
  </si>
  <si>
    <t>Xi - Xсред.</t>
  </si>
  <si>
    <t>Yi - Yсред.</t>
  </si>
  <si>
    <t>(Xi - Xср)*(Yi - Yср)</t>
  </si>
  <si>
    <t>(Xi - Xсред.)^2</t>
  </si>
  <si>
    <t>(Yi - Yсред.)^2</t>
  </si>
  <si>
    <t>средн. знач.</t>
  </si>
  <si>
    <t>сумма</t>
  </si>
  <si>
    <t>r xy =</t>
  </si>
  <si>
    <t>z</t>
  </si>
  <si>
    <t>Zi - Zсред.</t>
  </si>
  <si>
    <t>(Zi - Zср)*(Xi - Xср)</t>
  </si>
  <si>
    <t>(Zi - Zсред.)^2</t>
  </si>
  <si>
    <t>(Zi - Zср)*(Yi - Yср)</t>
  </si>
  <si>
    <t xml:space="preserve">Ответ R = </t>
  </si>
  <si>
    <t>Значение критерия Фишера-Снедекора</t>
  </si>
  <si>
    <t>t =</t>
  </si>
  <si>
    <t>Задание 2</t>
  </si>
  <si>
    <t>t &gt; F следовательно R значим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</si>
</sst>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2" numFmtId="4" xfId="0" applyAlignment="1" applyFont="1" applyNumberFormat="1">
      <alignment readingOrder="0" vertical="top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4">
      <c r="A4" s="2" t="s">
        <v>2</v>
      </c>
      <c r="B4" s="2">
        <v>26.0</v>
      </c>
      <c r="C4" s="2">
        <v>35.0</v>
      </c>
      <c r="D4" s="2">
        <v>36.0</v>
      </c>
      <c r="E4" s="2">
        <v>40.0</v>
      </c>
      <c r="F4" s="2">
        <v>41.0</v>
      </c>
      <c r="G4" s="2">
        <v>45.0</v>
      </c>
    </row>
    <row r="5">
      <c r="A5" s="2" t="s">
        <v>3</v>
      </c>
      <c r="B5" s="1">
        <v>2.1</v>
      </c>
      <c r="C5" s="2">
        <v>2.3</v>
      </c>
      <c r="D5" s="3">
        <v>2.4</v>
      </c>
      <c r="E5" s="3">
        <v>2.6</v>
      </c>
      <c r="F5" s="3">
        <v>2.9</v>
      </c>
      <c r="G5" s="3">
        <v>3.0</v>
      </c>
    </row>
    <row r="6">
      <c r="A6" s="2" t="s">
        <v>4</v>
      </c>
      <c r="B6" s="2">
        <v>18.0</v>
      </c>
      <c r="C6" s="2">
        <v>21.0</v>
      </c>
      <c r="D6" s="2">
        <v>22.1</v>
      </c>
      <c r="E6" s="2">
        <v>25.3</v>
      </c>
      <c r="F6" s="2">
        <v>28.0</v>
      </c>
      <c r="G6" s="2">
        <v>28.5</v>
      </c>
    </row>
    <row r="8">
      <c r="A8" s="1" t="s">
        <v>5</v>
      </c>
    </row>
    <row r="10">
      <c r="A10" s="4" t="s">
        <v>6</v>
      </c>
      <c r="B10" s="5" t="s">
        <v>7</v>
      </c>
      <c r="C10" s="5" t="s">
        <v>8</v>
      </c>
      <c r="D10" s="5" t="s">
        <v>9</v>
      </c>
      <c r="E10" s="5" t="s">
        <v>10</v>
      </c>
      <c r="F10" s="5" t="s">
        <v>11</v>
      </c>
      <c r="G10" s="5" t="s">
        <v>12</v>
      </c>
      <c r="H10" s="5" t="s">
        <v>13</v>
      </c>
    </row>
    <row r="11">
      <c r="A11" s="6">
        <v>1.0</v>
      </c>
      <c r="B11" s="7">
        <v>26.0</v>
      </c>
      <c r="C11" s="7">
        <v>2.1</v>
      </c>
      <c r="D11" s="6">
        <f t="shared" ref="D11:D16" si="2">B11-$B$18</f>
        <v>-11.16666667</v>
      </c>
      <c r="E11" s="6">
        <f t="shared" ref="E11:E16" si="3">C11-$C$18</f>
        <v>-0.45</v>
      </c>
      <c r="F11" s="6">
        <f t="shared" ref="F11:F16" si="4">D11*E11</f>
        <v>5.025</v>
      </c>
      <c r="G11" s="6">
        <f t="shared" ref="G11:H11" si="1">D11*D11</f>
        <v>124.6944444</v>
      </c>
      <c r="H11" s="6">
        <f t="shared" si="1"/>
        <v>0.2025</v>
      </c>
    </row>
    <row r="12">
      <c r="A12" s="6">
        <v>2.0</v>
      </c>
      <c r="B12" s="7">
        <v>35.0</v>
      </c>
      <c r="C12" s="7">
        <v>2.3</v>
      </c>
      <c r="D12" s="6">
        <f t="shared" si="2"/>
        <v>-2.166666667</v>
      </c>
      <c r="E12" s="6">
        <f t="shared" si="3"/>
        <v>-0.25</v>
      </c>
      <c r="F12" s="6">
        <f t="shared" si="4"/>
        <v>0.5416666667</v>
      </c>
      <c r="G12" s="6">
        <f t="shared" ref="G12:H12" si="5">D12*D12</f>
        <v>4.694444444</v>
      </c>
      <c r="H12" s="6">
        <f t="shared" si="5"/>
        <v>0.0625</v>
      </c>
    </row>
    <row r="13">
      <c r="A13" s="6">
        <v>3.0</v>
      </c>
      <c r="B13" s="7">
        <v>36.0</v>
      </c>
      <c r="C13" s="7">
        <v>2.4</v>
      </c>
      <c r="D13" s="6">
        <f t="shared" si="2"/>
        <v>-1.166666667</v>
      </c>
      <c r="E13" s="6">
        <f t="shared" si="3"/>
        <v>-0.15</v>
      </c>
      <c r="F13" s="6">
        <f t="shared" si="4"/>
        <v>0.175</v>
      </c>
      <c r="G13" s="6">
        <f t="shared" ref="G13:H13" si="6">D13*D13</f>
        <v>1.361111111</v>
      </c>
      <c r="H13" s="6">
        <f t="shared" si="6"/>
        <v>0.0225</v>
      </c>
    </row>
    <row r="14">
      <c r="A14" s="6">
        <v>4.0</v>
      </c>
      <c r="B14" s="7">
        <v>40.0</v>
      </c>
      <c r="C14" s="7">
        <v>2.6</v>
      </c>
      <c r="D14" s="6">
        <f t="shared" si="2"/>
        <v>2.833333333</v>
      </c>
      <c r="E14" s="6">
        <f t="shared" si="3"/>
        <v>0.05</v>
      </c>
      <c r="F14" s="6">
        <f t="shared" si="4"/>
        <v>0.1416666667</v>
      </c>
      <c r="G14" s="6">
        <f t="shared" ref="G14:H14" si="7">D14*D14</f>
        <v>8.027777778</v>
      </c>
      <c r="H14" s="6">
        <f t="shared" si="7"/>
        <v>0.0025</v>
      </c>
    </row>
    <row r="15">
      <c r="A15" s="6">
        <v>5.0</v>
      </c>
      <c r="B15" s="7">
        <v>41.0</v>
      </c>
      <c r="C15" s="7">
        <v>2.9</v>
      </c>
      <c r="D15" s="6">
        <f t="shared" si="2"/>
        <v>3.833333333</v>
      </c>
      <c r="E15" s="6">
        <f t="shared" si="3"/>
        <v>0.35</v>
      </c>
      <c r="F15" s="6">
        <f t="shared" si="4"/>
        <v>1.341666667</v>
      </c>
      <c r="G15" s="6">
        <f t="shared" ref="G15:H15" si="8">D15*D15</f>
        <v>14.69444444</v>
      </c>
      <c r="H15" s="6">
        <f t="shared" si="8"/>
        <v>0.1225</v>
      </c>
    </row>
    <row r="16">
      <c r="A16" s="6">
        <v>6.0</v>
      </c>
      <c r="B16" s="7">
        <v>45.0</v>
      </c>
      <c r="C16" s="7">
        <v>3.0</v>
      </c>
      <c r="D16" s="6">
        <f t="shared" si="2"/>
        <v>7.833333333</v>
      </c>
      <c r="E16" s="6">
        <f t="shared" si="3"/>
        <v>0.45</v>
      </c>
      <c r="F16" s="6">
        <f t="shared" si="4"/>
        <v>3.525</v>
      </c>
      <c r="G16" s="6">
        <f t="shared" ref="G16:H16" si="9">D16*D16</f>
        <v>61.36111111</v>
      </c>
      <c r="H16" s="6">
        <f t="shared" si="9"/>
        <v>0.2025</v>
      </c>
    </row>
    <row r="17">
      <c r="A17" s="6"/>
      <c r="B17" s="6"/>
      <c r="C17" s="6"/>
      <c r="D17" s="6"/>
      <c r="E17" s="6"/>
      <c r="F17" s="6"/>
      <c r="G17" s="6"/>
      <c r="H17" s="6"/>
    </row>
    <row r="18">
      <c r="A18" s="5" t="s">
        <v>14</v>
      </c>
      <c r="B18" s="6">
        <f t="shared" ref="B18:C18" si="10">TRIMMEAN(B11:B16,)</f>
        <v>37.16666667</v>
      </c>
      <c r="C18" s="6">
        <f t="shared" si="10"/>
        <v>2.55</v>
      </c>
      <c r="D18" s="5"/>
      <c r="E18" s="5"/>
      <c r="F18" s="5"/>
      <c r="G18" s="5"/>
      <c r="H18" s="5"/>
    </row>
    <row r="19">
      <c r="A19" s="5" t="s">
        <v>15</v>
      </c>
      <c r="B19" s="5"/>
      <c r="C19" s="5"/>
      <c r="D19" s="5"/>
      <c r="E19" s="5"/>
      <c r="F19" s="6">
        <f t="shared" ref="F19:H19" si="11">SUM(F11:F16)</f>
        <v>10.75</v>
      </c>
      <c r="G19" s="6">
        <f t="shared" si="11"/>
        <v>214.8333333</v>
      </c>
      <c r="H19" s="6">
        <f t="shared" si="11"/>
        <v>0.615</v>
      </c>
    </row>
    <row r="20">
      <c r="A20" s="5" t="s">
        <v>16</v>
      </c>
      <c r="B20" s="6">
        <f>F19 /SQRT(G19*H19)</f>
        <v>0.9352335389</v>
      </c>
      <c r="C20" s="5"/>
      <c r="D20" s="5"/>
      <c r="E20" s="5"/>
      <c r="F20" s="5"/>
      <c r="G20" s="5"/>
      <c r="H20" s="5"/>
    </row>
    <row r="22">
      <c r="A22" s="4" t="s">
        <v>6</v>
      </c>
      <c r="B22" s="8" t="s">
        <v>17</v>
      </c>
      <c r="C22" s="8" t="s">
        <v>7</v>
      </c>
      <c r="D22" s="8" t="s">
        <v>18</v>
      </c>
      <c r="E22" s="8" t="s">
        <v>9</v>
      </c>
      <c r="F22" s="8" t="s">
        <v>19</v>
      </c>
      <c r="G22" s="8" t="s">
        <v>20</v>
      </c>
      <c r="H22" s="8" t="s">
        <v>12</v>
      </c>
    </row>
    <row r="23">
      <c r="A23" s="6">
        <v>1.0</v>
      </c>
      <c r="B23" s="7">
        <v>18.0</v>
      </c>
      <c r="C23" s="7">
        <v>26.0</v>
      </c>
      <c r="D23" s="6">
        <f t="shared" ref="D23:D28" si="13">B23-$B$30</f>
        <v>-5.816666667</v>
      </c>
      <c r="E23" s="6">
        <f t="shared" ref="E23:E28" si="14">C23-$C$30</f>
        <v>-11.16666667</v>
      </c>
      <c r="F23" s="6">
        <f t="shared" ref="F23:F28" si="15">D23*E23</f>
        <v>64.95277778</v>
      </c>
      <c r="G23" s="6">
        <f t="shared" ref="G23:H23" si="12">D23*D23</f>
        <v>33.83361111</v>
      </c>
      <c r="H23" s="6">
        <f t="shared" si="12"/>
        <v>124.6944444</v>
      </c>
    </row>
    <row r="24">
      <c r="A24" s="6">
        <v>2.0</v>
      </c>
      <c r="B24" s="7">
        <v>21.0</v>
      </c>
      <c r="C24" s="7">
        <v>35.0</v>
      </c>
      <c r="D24" s="6">
        <f t="shared" si="13"/>
        <v>-2.816666667</v>
      </c>
      <c r="E24" s="6">
        <f t="shared" si="14"/>
        <v>-2.166666667</v>
      </c>
      <c r="F24" s="6">
        <f t="shared" si="15"/>
        <v>6.102777778</v>
      </c>
      <c r="G24" s="6">
        <f t="shared" ref="G24:H24" si="16">D24*D24</f>
        <v>7.933611111</v>
      </c>
      <c r="H24" s="6">
        <f t="shared" si="16"/>
        <v>4.694444444</v>
      </c>
    </row>
    <row r="25">
      <c r="A25" s="6">
        <v>3.0</v>
      </c>
      <c r="B25" s="7">
        <v>22.1</v>
      </c>
      <c r="C25" s="7">
        <v>36.0</v>
      </c>
      <c r="D25" s="6">
        <f t="shared" si="13"/>
        <v>-1.716666667</v>
      </c>
      <c r="E25" s="6">
        <f t="shared" si="14"/>
        <v>-1.166666667</v>
      </c>
      <c r="F25" s="6">
        <f t="shared" si="15"/>
        <v>2.002777778</v>
      </c>
      <c r="G25" s="6">
        <f t="shared" ref="G25:H25" si="17">D25*D25</f>
        <v>2.946944444</v>
      </c>
      <c r="H25" s="6">
        <f t="shared" si="17"/>
        <v>1.361111111</v>
      </c>
    </row>
    <row r="26">
      <c r="A26" s="6">
        <v>4.0</v>
      </c>
      <c r="B26" s="7">
        <v>25.3</v>
      </c>
      <c r="C26" s="7">
        <v>40.0</v>
      </c>
      <c r="D26" s="6">
        <f t="shared" si="13"/>
        <v>1.483333333</v>
      </c>
      <c r="E26" s="6">
        <f t="shared" si="14"/>
        <v>2.833333333</v>
      </c>
      <c r="F26" s="6">
        <f t="shared" si="15"/>
        <v>4.202777778</v>
      </c>
      <c r="G26" s="6">
        <f t="shared" ref="G26:H26" si="18">D26*D26</f>
        <v>2.200277778</v>
      </c>
      <c r="H26" s="6">
        <f t="shared" si="18"/>
        <v>8.027777778</v>
      </c>
    </row>
    <row r="27">
      <c r="A27" s="6">
        <v>5.0</v>
      </c>
      <c r="B27" s="7">
        <v>28.0</v>
      </c>
      <c r="C27" s="7">
        <v>41.0</v>
      </c>
      <c r="D27" s="6">
        <f t="shared" si="13"/>
        <v>4.183333333</v>
      </c>
      <c r="E27" s="6">
        <f t="shared" si="14"/>
        <v>3.833333333</v>
      </c>
      <c r="F27" s="6">
        <f t="shared" si="15"/>
        <v>16.03611111</v>
      </c>
      <c r="G27" s="6">
        <f t="shared" ref="G27:H27" si="19">D27*D27</f>
        <v>17.50027778</v>
      </c>
      <c r="H27" s="6">
        <f t="shared" si="19"/>
        <v>14.69444444</v>
      </c>
    </row>
    <row r="28">
      <c r="A28" s="6">
        <v>6.0</v>
      </c>
      <c r="B28" s="7">
        <v>28.5</v>
      </c>
      <c r="C28" s="7">
        <v>45.0</v>
      </c>
      <c r="D28" s="6">
        <f t="shared" si="13"/>
        <v>4.683333333</v>
      </c>
      <c r="E28" s="6">
        <f t="shared" si="14"/>
        <v>7.833333333</v>
      </c>
      <c r="F28" s="6">
        <f t="shared" si="15"/>
        <v>36.68611111</v>
      </c>
      <c r="G28" s="6">
        <f t="shared" ref="G28:H28" si="20">D28*D28</f>
        <v>21.93361111</v>
      </c>
      <c r="H28" s="6">
        <f t="shared" si="20"/>
        <v>61.36111111</v>
      </c>
    </row>
    <row r="29">
      <c r="A29" s="6"/>
      <c r="B29" s="6"/>
      <c r="C29" s="6"/>
      <c r="D29" s="6"/>
      <c r="E29" s="6"/>
      <c r="F29" s="6"/>
      <c r="G29" s="6"/>
      <c r="H29" s="6"/>
    </row>
    <row r="30">
      <c r="A30" s="5" t="s">
        <v>14</v>
      </c>
      <c r="B30" s="6">
        <f t="shared" ref="B30:C30" si="21">TRIMMEAN(B23:B28,)</f>
        <v>23.81666667</v>
      </c>
      <c r="C30" s="6">
        <f t="shared" si="21"/>
        <v>37.16666667</v>
      </c>
      <c r="D30" s="5"/>
      <c r="E30" s="5"/>
      <c r="F30" s="5"/>
      <c r="G30" s="5"/>
      <c r="H30" s="5"/>
    </row>
    <row r="31">
      <c r="A31" s="5" t="s">
        <v>15</v>
      </c>
      <c r="B31" s="5"/>
      <c r="C31" s="5"/>
      <c r="D31" s="5"/>
      <c r="E31" s="5"/>
      <c r="F31" s="6">
        <f t="shared" ref="F31:H31" si="22">SUM(F23:F28)</f>
        <v>129.9833333</v>
      </c>
      <c r="G31" s="6">
        <f t="shared" si="22"/>
        <v>86.34833333</v>
      </c>
      <c r="H31" s="6">
        <f t="shared" si="22"/>
        <v>214.8333333</v>
      </c>
    </row>
    <row r="32">
      <c r="A32" s="5" t="s">
        <v>16</v>
      </c>
      <c r="B32" s="6">
        <f>F31 /SQRT(G31*H31)</f>
        <v>0.9543547882</v>
      </c>
      <c r="C32" s="5"/>
      <c r="D32" s="5"/>
      <c r="E32" s="5"/>
      <c r="F32" s="5"/>
      <c r="G32" s="5"/>
      <c r="H32" s="5"/>
    </row>
    <row r="34">
      <c r="A34" s="4" t="s">
        <v>6</v>
      </c>
      <c r="B34" s="8" t="s">
        <v>17</v>
      </c>
      <c r="C34" s="5" t="s">
        <v>8</v>
      </c>
      <c r="D34" s="8" t="s">
        <v>18</v>
      </c>
      <c r="E34" s="5" t="s">
        <v>10</v>
      </c>
      <c r="F34" s="8" t="s">
        <v>21</v>
      </c>
      <c r="G34" s="8" t="s">
        <v>20</v>
      </c>
      <c r="H34" s="5" t="s">
        <v>13</v>
      </c>
    </row>
    <row r="35">
      <c r="A35" s="6">
        <v>1.0</v>
      </c>
      <c r="B35" s="7">
        <v>18.0</v>
      </c>
      <c r="C35" s="7">
        <v>2.1</v>
      </c>
      <c r="D35" s="6">
        <f t="shared" ref="D35:D40" si="24">B35-$B$42</f>
        <v>-5.816666667</v>
      </c>
      <c r="E35" s="6">
        <f t="shared" ref="E35:E40" si="25">C35-$C$42</f>
        <v>-0.45</v>
      </c>
      <c r="F35" s="6">
        <f t="shared" ref="F35:F40" si="26">D35*E35</f>
        <v>2.6175</v>
      </c>
      <c r="G35" s="6">
        <f t="shared" ref="G35:H35" si="23">D35*D35</f>
        <v>33.83361111</v>
      </c>
      <c r="H35" s="6">
        <f t="shared" si="23"/>
        <v>0.2025</v>
      </c>
    </row>
    <row r="36">
      <c r="A36" s="6">
        <v>2.0</v>
      </c>
      <c r="B36" s="7">
        <v>21.0</v>
      </c>
      <c r="C36" s="7">
        <v>2.3</v>
      </c>
      <c r="D36" s="6">
        <f t="shared" si="24"/>
        <v>-2.816666667</v>
      </c>
      <c r="E36" s="6">
        <f t="shared" si="25"/>
        <v>-0.25</v>
      </c>
      <c r="F36" s="6">
        <f t="shared" si="26"/>
        <v>0.7041666667</v>
      </c>
      <c r="G36" s="6">
        <f t="shared" ref="G36:H36" si="27">D36*D36</f>
        <v>7.933611111</v>
      </c>
      <c r="H36" s="6">
        <f t="shared" si="27"/>
        <v>0.0625</v>
      </c>
    </row>
    <row r="37">
      <c r="A37" s="6">
        <v>3.0</v>
      </c>
      <c r="B37" s="7">
        <v>22.1</v>
      </c>
      <c r="C37" s="7">
        <v>2.4</v>
      </c>
      <c r="D37" s="6">
        <f t="shared" si="24"/>
        <v>-1.716666667</v>
      </c>
      <c r="E37" s="6">
        <f t="shared" si="25"/>
        <v>-0.15</v>
      </c>
      <c r="F37" s="6">
        <f t="shared" si="26"/>
        <v>0.2575</v>
      </c>
      <c r="G37" s="6">
        <f t="shared" ref="G37:H37" si="28">D37*D37</f>
        <v>2.946944444</v>
      </c>
      <c r="H37" s="6">
        <f t="shared" si="28"/>
        <v>0.0225</v>
      </c>
    </row>
    <row r="38">
      <c r="A38" s="6">
        <v>4.0</v>
      </c>
      <c r="B38" s="7">
        <v>25.3</v>
      </c>
      <c r="C38" s="7">
        <v>2.6</v>
      </c>
      <c r="D38" s="6">
        <f t="shared" si="24"/>
        <v>1.483333333</v>
      </c>
      <c r="E38" s="6">
        <f t="shared" si="25"/>
        <v>0.05</v>
      </c>
      <c r="F38" s="6">
        <f t="shared" si="26"/>
        <v>0.07416666667</v>
      </c>
      <c r="G38" s="6">
        <f t="shared" ref="G38:H38" si="29">D38*D38</f>
        <v>2.200277778</v>
      </c>
      <c r="H38" s="6">
        <f t="shared" si="29"/>
        <v>0.0025</v>
      </c>
    </row>
    <row r="39">
      <c r="A39" s="6">
        <v>5.0</v>
      </c>
      <c r="B39" s="7">
        <v>28.0</v>
      </c>
      <c r="C39" s="7">
        <v>2.9</v>
      </c>
      <c r="D39" s="6">
        <f t="shared" si="24"/>
        <v>4.183333333</v>
      </c>
      <c r="E39" s="6">
        <f t="shared" si="25"/>
        <v>0.35</v>
      </c>
      <c r="F39" s="6">
        <f t="shared" si="26"/>
        <v>1.464166667</v>
      </c>
      <c r="G39" s="6">
        <f t="shared" ref="G39:H39" si="30">D39*D39</f>
        <v>17.50027778</v>
      </c>
      <c r="H39" s="6">
        <f t="shared" si="30"/>
        <v>0.1225</v>
      </c>
    </row>
    <row r="40">
      <c r="A40" s="6">
        <v>6.0</v>
      </c>
      <c r="B40" s="7">
        <v>28.5</v>
      </c>
      <c r="C40" s="7">
        <v>3.0</v>
      </c>
      <c r="D40" s="6">
        <f t="shared" si="24"/>
        <v>4.683333333</v>
      </c>
      <c r="E40" s="6">
        <f t="shared" si="25"/>
        <v>0.45</v>
      </c>
      <c r="F40" s="6">
        <f t="shared" si="26"/>
        <v>2.1075</v>
      </c>
      <c r="G40" s="6">
        <f t="shared" ref="G40:H40" si="31">D40*D40</f>
        <v>21.93361111</v>
      </c>
      <c r="H40" s="6">
        <f t="shared" si="31"/>
        <v>0.2025</v>
      </c>
    </row>
    <row r="41">
      <c r="A41" s="6"/>
      <c r="B41" s="6"/>
      <c r="C41" s="6"/>
      <c r="D41" s="6"/>
      <c r="E41" s="6"/>
      <c r="F41" s="6"/>
      <c r="G41" s="6"/>
      <c r="H41" s="6"/>
    </row>
    <row r="42">
      <c r="A42" s="5" t="s">
        <v>14</v>
      </c>
      <c r="B42" s="6">
        <f t="shared" ref="B42:C42" si="32">TRIMMEAN(B35:B40,)</f>
        <v>23.81666667</v>
      </c>
      <c r="C42" s="6">
        <f t="shared" si="32"/>
        <v>2.55</v>
      </c>
      <c r="D42" s="5"/>
      <c r="E42" s="5"/>
      <c r="F42" s="5"/>
      <c r="G42" s="5"/>
      <c r="H42" s="5"/>
    </row>
    <row r="43">
      <c r="A43" s="5" t="s">
        <v>15</v>
      </c>
      <c r="B43" s="5"/>
      <c r="C43" s="5"/>
      <c r="D43" s="5"/>
      <c r="E43" s="5"/>
      <c r="F43" s="6">
        <f t="shared" ref="F43:H43" si="33">SUM(F35:F40)</f>
        <v>7.225</v>
      </c>
      <c r="G43" s="6">
        <f t="shared" si="33"/>
        <v>86.34833333</v>
      </c>
      <c r="H43" s="6">
        <f t="shared" si="33"/>
        <v>0.615</v>
      </c>
    </row>
    <row r="44">
      <c r="A44" s="5" t="s">
        <v>16</v>
      </c>
      <c r="B44" s="6">
        <f>F43 /SQRT(G43*H43)</f>
        <v>0.9914556998</v>
      </c>
      <c r="C44" s="5"/>
      <c r="D44" s="5"/>
      <c r="E44" s="5"/>
      <c r="F44" s="5"/>
      <c r="G44" s="5"/>
      <c r="H44" s="5"/>
    </row>
    <row r="46">
      <c r="A46" s="9" t="s">
        <v>22</v>
      </c>
      <c r="B46" s="10">
        <f>SQRT((B32*B32+B44*B44-2*B32*B44*B20)/(1-B20*B20))</f>
        <v>0.9944089159</v>
      </c>
    </row>
    <row r="48">
      <c r="A48" s="1" t="s">
        <v>23</v>
      </c>
    </row>
    <row r="49">
      <c r="A49" s="1">
        <v>9.55</v>
      </c>
    </row>
    <row r="51">
      <c r="A51" s="1" t="s">
        <v>24</v>
      </c>
      <c r="B51" s="11">
        <f>(B46*B46*(6-3))/((1-B46*B46)*2)</f>
        <v>133.0181938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25</v>
      </c>
    </row>
    <row r="2">
      <c r="A2" s="1" t="s">
        <v>1</v>
      </c>
    </row>
    <row r="4">
      <c r="A4" s="2" t="s">
        <v>2</v>
      </c>
      <c r="B4" s="2">
        <v>0.2</v>
      </c>
      <c r="C4" s="2">
        <v>0.5</v>
      </c>
      <c r="D4" s="2">
        <v>0.3</v>
      </c>
      <c r="E4" s="2">
        <v>0.5</v>
      </c>
      <c r="F4" s="2">
        <v>0.5</v>
      </c>
      <c r="G4" s="2">
        <v>0.6</v>
      </c>
      <c r="H4" s="1">
        <v>0.8</v>
      </c>
    </row>
    <row r="5">
      <c r="A5" s="2" t="s">
        <v>3</v>
      </c>
      <c r="B5" s="1">
        <v>0.8</v>
      </c>
      <c r="C5" s="2">
        <v>0.2</v>
      </c>
      <c r="D5" s="3">
        <v>1.0</v>
      </c>
      <c r="E5" s="3">
        <v>1.2</v>
      </c>
      <c r="F5" s="3">
        <v>0.9</v>
      </c>
      <c r="G5" s="3">
        <v>1.0</v>
      </c>
      <c r="H5" s="1">
        <v>1.1</v>
      </c>
    </row>
    <row r="6">
      <c r="A6" s="2" t="s">
        <v>4</v>
      </c>
      <c r="B6" s="2">
        <v>10.0</v>
      </c>
      <c r="C6" s="2">
        <v>12.0</v>
      </c>
      <c r="D6" s="2">
        <v>12.0</v>
      </c>
      <c r="E6" s="2">
        <v>14.0</v>
      </c>
      <c r="F6" s="2">
        <v>16.0</v>
      </c>
      <c r="G6" s="2">
        <v>17.0</v>
      </c>
      <c r="H6" s="1">
        <v>18.0</v>
      </c>
    </row>
    <row r="8">
      <c r="A8" s="1" t="s">
        <v>5</v>
      </c>
    </row>
    <row r="10">
      <c r="A10" s="4" t="s">
        <v>6</v>
      </c>
      <c r="B10" s="5" t="s">
        <v>7</v>
      </c>
      <c r="C10" s="5" t="s">
        <v>8</v>
      </c>
      <c r="D10" s="5" t="s">
        <v>9</v>
      </c>
      <c r="E10" s="5" t="s">
        <v>10</v>
      </c>
      <c r="F10" s="5" t="s">
        <v>11</v>
      </c>
      <c r="G10" s="5" t="s">
        <v>12</v>
      </c>
      <c r="H10" s="5" t="s">
        <v>13</v>
      </c>
    </row>
    <row r="11">
      <c r="A11" s="6">
        <v>1.0</v>
      </c>
      <c r="B11" s="7">
        <v>0.2</v>
      </c>
      <c r="C11" s="7">
        <v>0.8</v>
      </c>
      <c r="D11" s="6">
        <f t="shared" ref="D11:D17" si="2">B11-$B$18</f>
        <v>-0.2857142857</v>
      </c>
      <c r="E11" s="6">
        <f t="shared" ref="E11:E17" si="3">C11-$C$18</f>
        <v>-0.08571428571</v>
      </c>
      <c r="F11" s="6">
        <f t="shared" ref="F11:F17" si="4">D11*E11</f>
        <v>0.02448979592</v>
      </c>
      <c r="G11" s="6">
        <f t="shared" ref="G11:H11" si="1">D11*D11</f>
        <v>0.08163265306</v>
      </c>
      <c r="H11" s="6">
        <f t="shared" si="1"/>
        <v>0.007346938776</v>
      </c>
    </row>
    <row r="12">
      <c r="A12" s="6">
        <v>2.0</v>
      </c>
      <c r="B12" s="7">
        <v>0.5</v>
      </c>
      <c r="C12" s="7">
        <v>0.2</v>
      </c>
      <c r="D12" s="6">
        <f t="shared" si="2"/>
        <v>0.01428571429</v>
      </c>
      <c r="E12" s="6">
        <f t="shared" si="3"/>
        <v>-0.6857142857</v>
      </c>
      <c r="F12" s="6">
        <f t="shared" si="4"/>
        <v>-0.009795918367</v>
      </c>
      <c r="G12" s="6">
        <f t="shared" ref="G12:H12" si="5">D12*D12</f>
        <v>0.0002040816327</v>
      </c>
      <c r="H12" s="6">
        <f t="shared" si="5"/>
        <v>0.4702040816</v>
      </c>
    </row>
    <row r="13">
      <c r="A13" s="6">
        <v>3.0</v>
      </c>
      <c r="B13" s="7">
        <v>0.3</v>
      </c>
      <c r="C13" s="7">
        <v>1.0</v>
      </c>
      <c r="D13" s="6">
        <f t="shared" si="2"/>
        <v>-0.1857142857</v>
      </c>
      <c r="E13" s="6">
        <f t="shared" si="3"/>
        <v>0.1142857143</v>
      </c>
      <c r="F13" s="6">
        <f t="shared" si="4"/>
        <v>-0.0212244898</v>
      </c>
      <c r="G13" s="6">
        <f t="shared" ref="G13:H13" si="6">D13*D13</f>
        <v>0.03448979592</v>
      </c>
      <c r="H13" s="6">
        <f t="shared" si="6"/>
        <v>0.01306122449</v>
      </c>
    </row>
    <row r="14">
      <c r="A14" s="6">
        <v>4.0</v>
      </c>
      <c r="B14" s="7">
        <v>0.5</v>
      </c>
      <c r="C14" s="7">
        <v>1.2</v>
      </c>
      <c r="D14" s="6">
        <f t="shared" si="2"/>
        <v>0.01428571429</v>
      </c>
      <c r="E14" s="6">
        <f t="shared" si="3"/>
        <v>0.3142857143</v>
      </c>
      <c r="F14" s="6">
        <f t="shared" si="4"/>
        <v>0.004489795918</v>
      </c>
      <c r="G14" s="6">
        <f t="shared" ref="G14:H14" si="7">D14*D14</f>
        <v>0.0002040816327</v>
      </c>
      <c r="H14" s="6">
        <f t="shared" si="7"/>
        <v>0.0987755102</v>
      </c>
    </row>
    <row r="15">
      <c r="A15" s="6">
        <v>5.0</v>
      </c>
      <c r="B15" s="7">
        <v>0.5</v>
      </c>
      <c r="C15" s="7">
        <v>0.9</v>
      </c>
      <c r="D15" s="6">
        <f t="shared" si="2"/>
        <v>0.01428571429</v>
      </c>
      <c r="E15" s="6">
        <f t="shared" si="3"/>
        <v>0.01428571429</v>
      </c>
      <c r="F15" s="6">
        <f t="shared" si="4"/>
        <v>0.0002040816327</v>
      </c>
      <c r="G15" s="6">
        <f t="shared" ref="G15:H15" si="8">D15*D15</f>
        <v>0.0002040816327</v>
      </c>
      <c r="H15" s="6">
        <f t="shared" si="8"/>
        <v>0.0002040816327</v>
      </c>
    </row>
    <row r="16">
      <c r="A16" s="6">
        <v>6.0</v>
      </c>
      <c r="B16" s="7">
        <v>0.6</v>
      </c>
      <c r="C16" s="7">
        <v>1.0</v>
      </c>
      <c r="D16" s="6">
        <f t="shared" si="2"/>
        <v>0.1142857143</v>
      </c>
      <c r="E16" s="6">
        <f t="shared" si="3"/>
        <v>0.1142857143</v>
      </c>
      <c r="F16" s="6">
        <f t="shared" si="4"/>
        <v>0.01306122449</v>
      </c>
      <c r="G16" s="6">
        <f t="shared" ref="G16:H16" si="9">D16*D16</f>
        <v>0.01306122449</v>
      </c>
      <c r="H16" s="6">
        <f t="shared" si="9"/>
        <v>0.01306122449</v>
      </c>
    </row>
    <row r="17">
      <c r="A17" s="7">
        <v>7.0</v>
      </c>
      <c r="B17" s="7">
        <v>0.8</v>
      </c>
      <c r="C17" s="7">
        <v>1.1</v>
      </c>
      <c r="D17" s="6">
        <f t="shared" si="2"/>
        <v>0.3142857143</v>
      </c>
      <c r="E17" s="6">
        <f t="shared" si="3"/>
        <v>0.2142857143</v>
      </c>
      <c r="F17" s="6">
        <f t="shared" si="4"/>
        <v>0.06734693878</v>
      </c>
      <c r="G17" s="6">
        <f t="shared" ref="G17:H17" si="10">D17*D17</f>
        <v>0.0987755102</v>
      </c>
      <c r="H17" s="6">
        <f t="shared" si="10"/>
        <v>0.04591836735</v>
      </c>
    </row>
    <row r="18">
      <c r="A18" s="5" t="s">
        <v>14</v>
      </c>
      <c r="B18" s="6">
        <f t="shared" ref="B18:C18" si="11">TRIMMEAN(B11:B17,)</f>
        <v>0.4857142857</v>
      </c>
      <c r="C18" s="6">
        <f t="shared" si="11"/>
        <v>0.8857142857</v>
      </c>
      <c r="D18" s="5"/>
      <c r="E18" s="5"/>
      <c r="F18" s="5"/>
      <c r="G18" s="5"/>
      <c r="H18" s="5"/>
    </row>
    <row r="19">
      <c r="A19" s="5" t="s">
        <v>15</v>
      </c>
      <c r="B19" s="5"/>
      <c r="C19" s="5"/>
      <c r="D19" s="5"/>
      <c r="E19" s="5"/>
      <c r="F19" s="6">
        <f t="shared" ref="F19:H19" si="12">SUM(F11:F17)</f>
        <v>0.07857142857</v>
      </c>
      <c r="G19" s="6">
        <f t="shared" si="12"/>
        <v>0.2285714286</v>
      </c>
      <c r="H19" s="6">
        <f t="shared" si="12"/>
        <v>0.6485714286</v>
      </c>
    </row>
    <row r="20">
      <c r="A20" s="5" t="s">
        <v>16</v>
      </c>
      <c r="B20" s="6">
        <f>F19 /SQRT(G19*H19)</f>
        <v>0.2040679359</v>
      </c>
      <c r="C20" s="5"/>
      <c r="D20" s="5"/>
      <c r="E20" s="5"/>
      <c r="F20" s="5"/>
      <c r="G20" s="5"/>
      <c r="H20" s="5"/>
    </row>
    <row r="22">
      <c r="A22" s="4" t="s">
        <v>6</v>
      </c>
      <c r="B22" s="8" t="s">
        <v>17</v>
      </c>
      <c r="C22" s="8" t="s">
        <v>7</v>
      </c>
      <c r="D22" s="8" t="s">
        <v>18</v>
      </c>
      <c r="E22" s="8" t="s">
        <v>9</v>
      </c>
      <c r="F22" s="8" t="s">
        <v>19</v>
      </c>
      <c r="G22" s="8" t="s">
        <v>20</v>
      </c>
      <c r="H22" s="8" t="s">
        <v>12</v>
      </c>
    </row>
    <row r="23">
      <c r="A23" s="6">
        <v>1.0</v>
      </c>
      <c r="B23" s="7">
        <v>10.0</v>
      </c>
      <c r="C23" s="7">
        <v>0.2</v>
      </c>
      <c r="D23" s="6">
        <f t="shared" ref="D23:D29" si="14">B23-$B$30</f>
        <v>-4.142857143</v>
      </c>
      <c r="E23" s="6">
        <f t="shared" ref="E23:E29" si="15">C23-$C$30</f>
        <v>-0.2857142857</v>
      </c>
      <c r="F23" s="6">
        <f t="shared" ref="F23:F29" si="16">D23*E23</f>
        <v>1.183673469</v>
      </c>
      <c r="G23" s="6">
        <f t="shared" ref="G23:H23" si="13">D23*D23</f>
        <v>17.16326531</v>
      </c>
      <c r="H23" s="6">
        <f t="shared" si="13"/>
        <v>0.08163265306</v>
      </c>
    </row>
    <row r="24">
      <c r="A24" s="6">
        <v>2.0</v>
      </c>
      <c r="B24" s="7">
        <v>12.0</v>
      </c>
      <c r="C24" s="7">
        <v>0.5</v>
      </c>
      <c r="D24" s="6">
        <f t="shared" si="14"/>
        <v>-2.142857143</v>
      </c>
      <c r="E24" s="6">
        <f t="shared" si="15"/>
        <v>0.01428571429</v>
      </c>
      <c r="F24" s="6">
        <f t="shared" si="16"/>
        <v>-0.0306122449</v>
      </c>
      <c r="G24" s="6">
        <f t="shared" ref="G24:H24" si="17">D24*D24</f>
        <v>4.591836735</v>
      </c>
      <c r="H24" s="6">
        <f t="shared" si="17"/>
        <v>0.0002040816327</v>
      </c>
    </row>
    <row r="25">
      <c r="A25" s="6">
        <v>3.0</v>
      </c>
      <c r="B25" s="7">
        <v>12.0</v>
      </c>
      <c r="C25" s="7">
        <v>0.3</v>
      </c>
      <c r="D25" s="6">
        <f t="shared" si="14"/>
        <v>-2.142857143</v>
      </c>
      <c r="E25" s="6">
        <f t="shared" si="15"/>
        <v>-0.1857142857</v>
      </c>
      <c r="F25" s="6">
        <f t="shared" si="16"/>
        <v>0.3979591837</v>
      </c>
      <c r="G25" s="6">
        <f t="shared" ref="G25:H25" si="18">D25*D25</f>
        <v>4.591836735</v>
      </c>
      <c r="H25" s="6">
        <f t="shared" si="18"/>
        <v>0.03448979592</v>
      </c>
    </row>
    <row r="26">
      <c r="A26" s="6">
        <v>4.0</v>
      </c>
      <c r="B26" s="7">
        <v>14.0</v>
      </c>
      <c r="C26" s="7">
        <v>0.5</v>
      </c>
      <c r="D26" s="6">
        <f t="shared" si="14"/>
        <v>-0.1428571429</v>
      </c>
      <c r="E26" s="6">
        <f t="shared" si="15"/>
        <v>0.01428571429</v>
      </c>
      <c r="F26" s="6">
        <f t="shared" si="16"/>
        <v>-0.002040816327</v>
      </c>
      <c r="G26" s="6">
        <f t="shared" ref="G26:H26" si="19">D26*D26</f>
        <v>0.02040816327</v>
      </c>
      <c r="H26" s="6">
        <f t="shared" si="19"/>
        <v>0.0002040816327</v>
      </c>
    </row>
    <row r="27">
      <c r="A27" s="6">
        <v>5.0</v>
      </c>
      <c r="B27" s="7">
        <v>16.0</v>
      </c>
      <c r="C27" s="7">
        <v>0.5</v>
      </c>
      <c r="D27" s="6">
        <f t="shared" si="14"/>
        <v>1.857142857</v>
      </c>
      <c r="E27" s="6">
        <f t="shared" si="15"/>
        <v>0.01428571429</v>
      </c>
      <c r="F27" s="6">
        <f t="shared" si="16"/>
        <v>0.02653061224</v>
      </c>
      <c r="G27" s="6">
        <f t="shared" ref="G27:H27" si="20">D27*D27</f>
        <v>3.448979592</v>
      </c>
      <c r="H27" s="6">
        <f t="shared" si="20"/>
        <v>0.0002040816327</v>
      </c>
    </row>
    <row r="28">
      <c r="A28" s="6">
        <v>6.0</v>
      </c>
      <c r="B28" s="7">
        <v>17.0</v>
      </c>
      <c r="C28" s="7">
        <v>0.6</v>
      </c>
      <c r="D28" s="6">
        <f t="shared" si="14"/>
        <v>2.857142857</v>
      </c>
      <c r="E28" s="6">
        <f t="shared" si="15"/>
        <v>0.1142857143</v>
      </c>
      <c r="F28" s="6">
        <f t="shared" si="16"/>
        <v>0.3265306122</v>
      </c>
      <c r="G28" s="6">
        <f t="shared" ref="G28:H28" si="21">D28*D28</f>
        <v>8.163265306</v>
      </c>
      <c r="H28" s="6">
        <f t="shared" si="21"/>
        <v>0.01306122449</v>
      </c>
    </row>
    <row r="29">
      <c r="A29" s="7">
        <v>7.0</v>
      </c>
      <c r="B29" s="7">
        <v>18.0</v>
      </c>
      <c r="C29" s="7">
        <v>0.8</v>
      </c>
      <c r="D29" s="6">
        <f t="shared" si="14"/>
        <v>3.857142857</v>
      </c>
      <c r="E29" s="6">
        <f t="shared" si="15"/>
        <v>0.3142857143</v>
      </c>
      <c r="F29" s="6">
        <f t="shared" si="16"/>
        <v>1.212244898</v>
      </c>
      <c r="G29" s="6">
        <f t="shared" ref="G29:H29" si="22">D29*D29</f>
        <v>14.87755102</v>
      </c>
      <c r="H29" s="6">
        <f t="shared" si="22"/>
        <v>0.0987755102</v>
      </c>
    </row>
    <row r="30">
      <c r="A30" s="5" t="s">
        <v>14</v>
      </c>
      <c r="B30" s="6">
        <f t="shared" ref="B30:C30" si="23">TRIMMEAN(B23:B29,)</f>
        <v>14.14285714</v>
      </c>
      <c r="C30" s="6">
        <f t="shared" si="23"/>
        <v>0.4857142857</v>
      </c>
      <c r="D30" s="5"/>
      <c r="E30" s="5"/>
      <c r="F30" s="5"/>
      <c r="G30" s="5"/>
      <c r="H30" s="5"/>
    </row>
    <row r="31">
      <c r="A31" s="5" t="s">
        <v>15</v>
      </c>
      <c r="B31" s="5"/>
      <c r="C31" s="5"/>
      <c r="D31" s="5"/>
      <c r="E31" s="5"/>
      <c r="F31" s="6">
        <f t="shared" ref="F31:H31" si="24">SUM(F23:F29)</f>
        <v>3.114285714</v>
      </c>
      <c r="G31" s="6">
        <f t="shared" si="24"/>
        <v>52.85714286</v>
      </c>
      <c r="H31" s="6">
        <f t="shared" si="24"/>
        <v>0.2285714286</v>
      </c>
    </row>
    <row r="32">
      <c r="A32" s="5" t="s">
        <v>16</v>
      </c>
      <c r="B32" s="6">
        <f>F31 /SQRT(G31*H31)</f>
        <v>0.8959744808</v>
      </c>
      <c r="C32" s="5"/>
      <c r="D32" s="5"/>
      <c r="E32" s="5"/>
      <c r="F32" s="5"/>
      <c r="G32" s="5"/>
      <c r="H32" s="5"/>
    </row>
    <row r="34">
      <c r="A34" s="4" t="s">
        <v>6</v>
      </c>
      <c r="B34" s="8" t="s">
        <v>17</v>
      </c>
      <c r="C34" s="5" t="s">
        <v>8</v>
      </c>
      <c r="D34" s="8" t="s">
        <v>18</v>
      </c>
      <c r="E34" s="5" t="s">
        <v>10</v>
      </c>
      <c r="F34" s="8" t="s">
        <v>21</v>
      </c>
      <c r="G34" s="8" t="s">
        <v>20</v>
      </c>
      <c r="H34" s="5" t="s">
        <v>13</v>
      </c>
    </row>
    <row r="35">
      <c r="A35" s="6">
        <v>1.0</v>
      </c>
      <c r="B35" s="7">
        <v>10.0</v>
      </c>
      <c r="C35" s="7">
        <v>0.8</v>
      </c>
      <c r="D35" s="6">
        <f t="shared" ref="D35:D41" si="26">B35-$B$42</f>
        <v>-4.142857143</v>
      </c>
      <c r="E35" s="6">
        <f t="shared" ref="E35:E41" si="27">C35-$C$42</f>
        <v>-0.08571428571</v>
      </c>
      <c r="F35" s="6">
        <f t="shared" ref="F35:F41" si="28">D35*E35</f>
        <v>0.3551020408</v>
      </c>
      <c r="G35" s="6">
        <f t="shared" ref="G35:H35" si="25">D35*D35</f>
        <v>17.16326531</v>
      </c>
      <c r="H35" s="6">
        <f t="shared" si="25"/>
        <v>0.007346938776</v>
      </c>
    </row>
    <row r="36">
      <c r="A36" s="6">
        <v>2.0</v>
      </c>
      <c r="B36" s="7">
        <v>12.0</v>
      </c>
      <c r="C36" s="7">
        <v>0.2</v>
      </c>
      <c r="D36" s="6">
        <f t="shared" si="26"/>
        <v>-2.142857143</v>
      </c>
      <c r="E36" s="6">
        <f t="shared" si="27"/>
        <v>-0.6857142857</v>
      </c>
      <c r="F36" s="6">
        <f t="shared" si="28"/>
        <v>1.469387755</v>
      </c>
      <c r="G36" s="6">
        <f t="shared" ref="G36:H36" si="29">D36*D36</f>
        <v>4.591836735</v>
      </c>
      <c r="H36" s="6">
        <f t="shared" si="29"/>
        <v>0.4702040816</v>
      </c>
    </row>
    <row r="37">
      <c r="A37" s="6">
        <v>3.0</v>
      </c>
      <c r="B37" s="7">
        <v>12.0</v>
      </c>
      <c r="C37" s="7">
        <v>1.0</v>
      </c>
      <c r="D37" s="6">
        <f t="shared" si="26"/>
        <v>-2.142857143</v>
      </c>
      <c r="E37" s="6">
        <f t="shared" si="27"/>
        <v>0.1142857143</v>
      </c>
      <c r="F37" s="6">
        <f t="shared" si="28"/>
        <v>-0.2448979592</v>
      </c>
      <c r="G37" s="6">
        <f t="shared" ref="G37:H37" si="30">D37*D37</f>
        <v>4.591836735</v>
      </c>
      <c r="H37" s="6">
        <f t="shared" si="30"/>
        <v>0.01306122449</v>
      </c>
    </row>
    <row r="38">
      <c r="A38" s="6">
        <v>4.0</v>
      </c>
      <c r="B38" s="7">
        <v>14.0</v>
      </c>
      <c r="C38" s="7">
        <v>1.2</v>
      </c>
      <c r="D38" s="6">
        <f t="shared" si="26"/>
        <v>-0.1428571429</v>
      </c>
      <c r="E38" s="6">
        <f t="shared" si="27"/>
        <v>0.3142857143</v>
      </c>
      <c r="F38" s="6">
        <f t="shared" si="28"/>
        <v>-0.04489795918</v>
      </c>
      <c r="G38" s="6">
        <f t="shared" ref="G38:H38" si="31">D38*D38</f>
        <v>0.02040816327</v>
      </c>
      <c r="H38" s="6">
        <f t="shared" si="31"/>
        <v>0.0987755102</v>
      </c>
    </row>
    <row r="39">
      <c r="A39" s="6">
        <v>5.0</v>
      </c>
      <c r="B39" s="7">
        <v>16.0</v>
      </c>
      <c r="C39" s="7">
        <v>0.9</v>
      </c>
      <c r="D39" s="6">
        <f t="shared" si="26"/>
        <v>1.857142857</v>
      </c>
      <c r="E39" s="6">
        <f t="shared" si="27"/>
        <v>0.01428571429</v>
      </c>
      <c r="F39" s="6">
        <f t="shared" si="28"/>
        <v>0.02653061224</v>
      </c>
      <c r="G39" s="6">
        <f t="shared" ref="G39:H39" si="32">D39*D39</f>
        <v>3.448979592</v>
      </c>
      <c r="H39" s="6">
        <f t="shared" si="32"/>
        <v>0.0002040816327</v>
      </c>
    </row>
    <row r="40">
      <c r="A40" s="6">
        <v>6.0</v>
      </c>
      <c r="B40" s="7">
        <v>17.0</v>
      </c>
      <c r="C40" s="7">
        <v>1.0</v>
      </c>
      <c r="D40" s="6">
        <f t="shared" si="26"/>
        <v>2.857142857</v>
      </c>
      <c r="E40" s="6">
        <f t="shared" si="27"/>
        <v>0.1142857143</v>
      </c>
      <c r="F40" s="6">
        <f t="shared" si="28"/>
        <v>0.3265306122</v>
      </c>
      <c r="G40" s="6">
        <f t="shared" ref="G40:H40" si="33">D40*D40</f>
        <v>8.163265306</v>
      </c>
      <c r="H40" s="6">
        <f t="shared" si="33"/>
        <v>0.01306122449</v>
      </c>
    </row>
    <row r="41">
      <c r="A41" s="7">
        <v>7.0</v>
      </c>
      <c r="B41" s="7">
        <v>18.0</v>
      </c>
      <c r="C41" s="7">
        <v>1.1</v>
      </c>
      <c r="D41" s="6">
        <f t="shared" si="26"/>
        <v>3.857142857</v>
      </c>
      <c r="E41" s="6">
        <f t="shared" si="27"/>
        <v>0.2142857143</v>
      </c>
      <c r="F41" s="6">
        <f t="shared" si="28"/>
        <v>0.8265306122</v>
      </c>
      <c r="G41" s="6">
        <f t="shared" ref="G41:H41" si="34">D41*D41</f>
        <v>14.87755102</v>
      </c>
      <c r="H41" s="6">
        <f t="shared" si="34"/>
        <v>0.04591836735</v>
      </c>
    </row>
    <row r="42">
      <c r="A42" s="5" t="s">
        <v>14</v>
      </c>
      <c r="B42" s="6">
        <f t="shared" ref="B42:C42" si="35">TRIMMEAN(B35:B41,)</f>
        <v>14.14285714</v>
      </c>
      <c r="C42" s="6">
        <f t="shared" si="35"/>
        <v>0.8857142857</v>
      </c>
      <c r="D42" s="5"/>
      <c r="E42" s="5"/>
      <c r="F42" s="5"/>
      <c r="G42" s="5"/>
      <c r="H42" s="5"/>
    </row>
    <row r="43">
      <c r="A43" s="5" t="s">
        <v>15</v>
      </c>
      <c r="B43" s="5"/>
      <c r="C43" s="5"/>
      <c r="D43" s="5"/>
      <c r="E43" s="5"/>
      <c r="F43" s="6">
        <f t="shared" ref="F43:H43" si="36">SUM(F35:F41)</f>
        <v>2.714285714</v>
      </c>
      <c r="G43" s="6">
        <f t="shared" si="36"/>
        <v>52.85714286</v>
      </c>
      <c r="H43" s="6">
        <f t="shared" si="36"/>
        <v>0.6485714286</v>
      </c>
    </row>
    <row r="44">
      <c r="A44" s="5" t="s">
        <v>16</v>
      </c>
      <c r="B44" s="6">
        <f>F43 /SQRT(G43*H43)</f>
        <v>0.4635801295</v>
      </c>
      <c r="C44" s="5"/>
      <c r="D44" s="5"/>
      <c r="E44" s="5"/>
      <c r="F44" s="5"/>
      <c r="G44" s="5"/>
      <c r="H44" s="5"/>
    </row>
    <row r="46">
      <c r="A46" s="9" t="s">
        <v>22</v>
      </c>
      <c r="B46" s="10">
        <f>SQRT((B32*B32+B44*B44-2*B32*B44*B20)/(1-B20*B20))</f>
        <v>0.9407498388</v>
      </c>
    </row>
    <row r="48">
      <c r="A48" s="1" t="s">
        <v>23</v>
      </c>
    </row>
    <row r="49">
      <c r="A49" s="1">
        <v>6.94</v>
      </c>
    </row>
    <row r="51">
      <c r="A51" s="1" t="s">
        <v>24</v>
      </c>
      <c r="B51" s="11">
        <f>(B46*B46*(7-3))/((1-B46*B46)*2)</f>
        <v>15.39285596</v>
      </c>
      <c r="D51" s="1" t="s">
        <v>26</v>
      </c>
    </row>
  </sheetData>
  <drawing r:id="rId1"/>
</worksheet>
</file>