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ча1" sheetId="1" r:id="rId4"/>
  </sheets>
  <definedNames/>
  <calcPr/>
</workbook>
</file>

<file path=xl/sharedStrings.xml><?xml version="1.0" encoding="utf-8"?>
<sst xmlns="http://schemas.openxmlformats.org/spreadsheetml/2006/main" count="39" uniqueCount="37">
  <si>
    <t>Задача 1</t>
  </si>
  <si>
    <t xml:space="preserve">N = </t>
  </si>
  <si>
    <t>N</t>
  </si>
  <si>
    <t>A B</t>
  </si>
  <si>
    <t>Cij</t>
  </si>
  <si>
    <t>Ci</t>
  </si>
  <si>
    <t>Cj</t>
  </si>
  <si>
    <t>Cij^2</t>
  </si>
  <si>
    <t>sum(xijm^2)</t>
  </si>
  <si>
    <t>cумма</t>
  </si>
  <si>
    <t>Общая сумма квадратов</t>
  </si>
  <si>
    <t>SS</t>
  </si>
  <si>
    <t>Взвешанная сумма квадратов эффектов факторов A и B (сумма квадратов между группами)</t>
  </si>
  <si>
    <t>SSa</t>
  </si>
  <si>
    <t>SSb</t>
  </si>
  <si>
    <t>Сумма квадратов между группами SSab</t>
  </si>
  <si>
    <t>Ошибка эксперимента SSe</t>
  </si>
  <si>
    <r>
      <rPr>
        <rFont val="Arial"/>
        <color rgb="FF000000"/>
        <sz val="11.0"/>
      </rPr>
      <t>Оценка дисперси</t>
    </r>
    <r>
      <rPr>
        <rFont val="Arial"/>
        <color rgb="FF000000"/>
      </rPr>
      <t>й</t>
    </r>
  </si>
  <si>
    <t>V</t>
  </si>
  <si>
    <t>S^2</t>
  </si>
  <si>
    <t>Va</t>
  </si>
  <si>
    <t>Sa^2</t>
  </si>
  <si>
    <t>Vb</t>
  </si>
  <si>
    <t>Sb^2</t>
  </si>
  <si>
    <t>Vab</t>
  </si>
  <si>
    <t>Sab^2</t>
  </si>
  <si>
    <t>Ve</t>
  </si>
  <si>
    <t>Se^2</t>
  </si>
  <si>
    <t>Проверка гипотез</t>
  </si>
  <si>
    <t>Fa расч</t>
  </si>
  <si>
    <t>Fкр</t>
  </si>
  <si>
    <t>Т. к Fa расч &gt; Fкр, то гипотеза H0 отклоняется</t>
  </si>
  <si>
    <t>Fb расч</t>
  </si>
  <si>
    <t>Т. к Fb расч &gt; Fкр, то гипотеза H0 отклоняется</t>
  </si>
  <si>
    <t>Fab расч</t>
  </si>
  <si>
    <t>Т. к Fab расч &lt; Fкр, то гипотеза H0 принимается</t>
  </si>
  <si>
    <t>Значения наблюдений превышают соответствующие значения Fкр. Таким образом, дисперсионный анализ выявил существенное влияние на результативный признак факторов A и B.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</si>
</sst>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"/>
  </numFmts>
  <fonts count="6">
    <font>
      <sz val="10.0"/>
      <color rgb="FF000000"/>
      <name val="Arial"/>
    </font>
    <font>
      <color theme="1"/>
      <name val="Arial"/>
    </font>
    <font>
      <color rgb="FF000000"/>
      <name val="Arial"/>
    </font>
    <font>
      <sz val="11.0"/>
      <color rgb="FF444444"/>
      <name val="Calibri"/>
    </font>
    <font>
      <sz val="11.0"/>
      <color rgb="FF000000"/>
      <name val="Calibri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2" fontId="3" numFmtId="0" xfId="0" applyAlignment="1" applyFill="1" applyFont="1">
      <alignment horizontal="left" readingOrder="0"/>
    </xf>
    <xf borderId="0" fillId="0" fontId="4" numFmtId="0" xfId="0" applyAlignment="1" applyFont="1">
      <alignment readingOrder="0"/>
    </xf>
    <xf borderId="0" fillId="2" fontId="2" numFmtId="0" xfId="0" applyAlignment="1" applyFont="1">
      <alignment horizontal="left" readingOrder="0"/>
    </xf>
    <xf borderId="0" fillId="2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5">
      <c r="A5" s="1">
        <v>1.0</v>
      </c>
      <c r="B5" s="2">
        <v>44197.0</v>
      </c>
      <c r="C5" s="1">
        <v>3.0</v>
      </c>
      <c r="D5" s="1">
        <v>5.0</v>
      </c>
      <c r="E5" s="1">
        <v>2.0</v>
      </c>
      <c r="F5" s="1">
        <v>4.0</v>
      </c>
      <c r="G5" s="1">
        <v>3.0</v>
      </c>
      <c r="H5" s="1">
        <v>1.0</v>
      </c>
    </row>
    <row r="6">
      <c r="A6" s="1">
        <v>2.0</v>
      </c>
      <c r="B6" s="2">
        <v>44228.0</v>
      </c>
      <c r="C6" s="1">
        <v>4.0</v>
      </c>
      <c r="D6" s="1">
        <v>6.0</v>
      </c>
      <c r="E6" s="1">
        <v>8.0</v>
      </c>
      <c r="F6" s="1">
        <v>7.0</v>
      </c>
      <c r="G6" s="1">
        <v>3.0</v>
      </c>
      <c r="H6" s="1">
        <v>2.0</v>
      </c>
    </row>
    <row r="7">
      <c r="A7" s="1">
        <v>3.0</v>
      </c>
      <c r="B7" s="2">
        <v>44198.0</v>
      </c>
      <c r="C7" s="1">
        <v>6.0</v>
      </c>
      <c r="D7" s="1">
        <v>5.0</v>
      </c>
      <c r="E7" s="1">
        <v>5.0</v>
      </c>
      <c r="F7" s="1">
        <v>7.0</v>
      </c>
      <c r="G7" s="1">
        <v>5.0</v>
      </c>
      <c r="H7" s="1">
        <v>5.0</v>
      </c>
      <c r="J7" s="1" t="s">
        <v>1</v>
      </c>
      <c r="K7" s="1">
        <v>24.0</v>
      </c>
    </row>
    <row r="8">
      <c r="A8" s="1">
        <v>4.0</v>
      </c>
      <c r="B8" s="2">
        <v>44229.0</v>
      </c>
      <c r="C8" s="1">
        <v>6.0</v>
      </c>
      <c r="D8" s="1">
        <v>8.0</v>
      </c>
      <c r="E8" s="1">
        <v>10.0</v>
      </c>
      <c r="F8" s="1">
        <v>8.0</v>
      </c>
      <c r="G8" s="1">
        <v>11.0</v>
      </c>
      <c r="H8" s="1">
        <v>8.0</v>
      </c>
    </row>
    <row r="12">
      <c r="A12" s="1" t="s">
        <v>2</v>
      </c>
      <c r="B12" s="1" t="s">
        <v>3</v>
      </c>
      <c r="C12" s="1" t="s">
        <v>4</v>
      </c>
      <c r="D12" s="1" t="s">
        <v>5</v>
      </c>
      <c r="E12" s="1" t="s">
        <v>6</v>
      </c>
      <c r="F12" s="1" t="s">
        <v>7</v>
      </c>
      <c r="M12" s="3" t="s">
        <v>8</v>
      </c>
    </row>
    <row r="13">
      <c r="A13" s="1">
        <v>1.0</v>
      </c>
      <c r="B13" s="2">
        <v>44197.0</v>
      </c>
      <c r="C13" s="1">
        <f t="shared" ref="C13:C16" si="2">SUM(C5:H5)</f>
        <v>18</v>
      </c>
      <c r="D13" s="1">
        <f>SUM(C5:H6)</f>
        <v>48</v>
      </c>
      <c r="E13" s="4">
        <f>C13+C15</f>
        <v>51</v>
      </c>
      <c r="F13" s="4">
        <f t="shared" ref="F13:F16" si="3">C13*C13</f>
        <v>324</v>
      </c>
      <c r="G13" s="1">
        <f t="shared" ref="G13:L13" si="1">C5*C5</f>
        <v>9</v>
      </c>
      <c r="H13" s="1">
        <f t="shared" si="1"/>
        <v>25</v>
      </c>
      <c r="I13" s="1">
        <f t="shared" si="1"/>
        <v>4</v>
      </c>
      <c r="J13" s="1">
        <f t="shared" si="1"/>
        <v>16</v>
      </c>
      <c r="K13" s="1">
        <f t="shared" si="1"/>
        <v>9</v>
      </c>
      <c r="L13" s="1">
        <f t="shared" si="1"/>
        <v>1</v>
      </c>
      <c r="M13" s="4">
        <f t="shared" ref="M13:M16" si="5">SUM(G13:L13)</f>
        <v>64</v>
      </c>
    </row>
    <row r="14">
      <c r="A14" s="1">
        <v>2.0</v>
      </c>
      <c r="B14" s="2">
        <v>44228.0</v>
      </c>
      <c r="C14" s="1">
        <f t="shared" si="2"/>
        <v>30</v>
      </c>
      <c r="F14" s="4">
        <f t="shared" si="3"/>
        <v>900</v>
      </c>
      <c r="G14" s="1">
        <f t="shared" ref="G14:L14" si="4">C6*C6</f>
        <v>16</v>
      </c>
      <c r="H14" s="1">
        <f t="shared" si="4"/>
        <v>36</v>
      </c>
      <c r="I14" s="1">
        <f t="shared" si="4"/>
        <v>64</v>
      </c>
      <c r="J14" s="1">
        <f t="shared" si="4"/>
        <v>49</v>
      </c>
      <c r="K14" s="1">
        <f t="shared" si="4"/>
        <v>9</v>
      </c>
      <c r="L14" s="1">
        <f t="shared" si="4"/>
        <v>4</v>
      </c>
      <c r="M14" s="4">
        <f t="shared" si="5"/>
        <v>178</v>
      </c>
    </row>
    <row r="15">
      <c r="A15" s="1">
        <v>3.0</v>
      </c>
      <c r="B15" s="2">
        <v>44198.0</v>
      </c>
      <c r="C15" s="1">
        <f t="shared" si="2"/>
        <v>33</v>
      </c>
      <c r="D15" s="1">
        <f>SUM(C7:H8)</f>
        <v>84</v>
      </c>
      <c r="E15" s="4">
        <f>C14+C16</f>
        <v>81</v>
      </c>
      <c r="F15" s="4">
        <f t="shared" si="3"/>
        <v>1089</v>
      </c>
      <c r="G15" s="1">
        <f t="shared" ref="G15:L15" si="6">C7*C7</f>
        <v>36</v>
      </c>
      <c r="H15" s="1">
        <f t="shared" si="6"/>
        <v>25</v>
      </c>
      <c r="I15" s="1">
        <f t="shared" si="6"/>
        <v>25</v>
      </c>
      <c r="J15" s="1">
        <f t="shared" si="6"/>
        <v>49</v>
      </c>
      <c r="K15" s="1">
        <f t="shared" si="6"/>
        <v>25</v>
      </c>
      <c r="L15" s="1">
        <f t="shared" si="6"/>
        <v>25</v>
      </c>
      <c r="M15" s="4">
        <f t="shared" si="5"/>
        <v>185</v>
      </c>
    </row>
    <row r="16">
      <c r="A16" s="1">
        <v>4.0</v>
      </c>
      <c r="B16" s="2">
        <v>44229.0</v>
      </c>
      <c r="C16" s="1">
        <f t="shared" si="2"/>
        <v>51</v>
      </c>
      <c r="F16" s="4">
        <f t="shared" si="3"/>
        <v>2601</v>
      </c>
      <c r="G16" s="1">
        <f t="shared" ref="G16:L16" si="7">C8*C8</f>
        <v>36</v>
      </c>
      <c r="H16" s="1">
        <f t="shared" si="7"/>
        <v>64</v>
      </c>
      <c r="I16" s="1">
        <f t="shared" si="7"/>
        <v>100</v>
      </c>
      <c r="J16" s="1">
        <f t="shared" si="7"/>
        <v>64</v>
      </c>
      <c r="K16" s="1">
        <f t="shared" si="7"/>
        <v>121</v>
      </c>
      <c r="L16" s="1">
        <f t="shared" si="7"/>
        <v>64</v>
      </c>
      <c r="M16" s="4">
        <f t="shared" si="5"/>
        <v>449</v>
      </c>
    </row>
    <row r="17">
      <c r="A17" s="1" t="s">
        <v>9</v>
      </c>
      <c r="C17" s="4">
        <f>SUM(C13:C16)</f>
        <v>132</v>
      </c>
      <c r="F17" s="4">
        <f>SUM(F13:F16)</f>
        <v>4914</v>
      </c>
      <c r="M17" s="4">
        <f>SUM(M13:M16)</f>
        <v>876</v>
      </c>
    </row>
    <row r="20">
      <c r="A20" s="1" t="s">
        <v>10</v>
      </c>
    </row>
    <row r="21">
      <c r="A21" s="1" t="s">
        <v>11</v>
      </c>
      <c r="B21" s="4">
        <f>M17-C17*C17/K7</f>
        <v>150</v>
      </c>
    </row>
    <row r="23">
      <c r="A23" s="1" t="s">
        <v>12</v>
      </c>
    </row>
    <row r="25">
      <c r="A25" s="1" t="s">
        <v>13</v>
      </c>
      <c r="B25" s="4">
        <f>(2/24)*SUM(D13*D13,D15*D15)-C17*C17/K7</f>
        <v>54</v>
      </c>
    </row>
    <row r="26">
      <c r="A26" s="1" t="s">
        <v>14</v>
      </c>
      <c r="B26" s="1">
        <f>(2/K7)*SUM(E13^2,E15^2)-C17^2/K7</f>
        <v>37.5</v>
      </c>
    </row>
    <row r="28">
      <c r="A28" s="4">
        <f>2*2/K7*F17-B26-B25-C17^2/K7</f>
        <v>1.5</v>
      </c>
      <c r="B28" s="5" t="s">
        <v>15</v>
      </c>
    </row>
    <row r="29">
      <c r="A29" s="4">
        <f>M17-2*2/K7*F17</f>
        <v>57</v>
      </c>
      <c r="B29" s="6" t="s">
        <v>16</v>
      </c>
    </row>
    <row r="31">
      <c r="A31" s="3" t="s">
        <v>17</v>
      </c>
      <c r="D31" s="1" t="s">
        <v>18</v>
      </c>
      <c r="E31" s="4">
        <f>K7-1</f>
        <v>23</v>
      </c>
    </row>
    <row r="32">
      <c r="A32" s="3" t="s">
        <v>19</v>
      </c>
      <c r="B32" s="4">
        <f>B21/E31</f>
        <v>6.52173913</v>
      </c>
      <c r="D32" s="1" t="s">
        <v>20</v>
      </c>
      <c r="E32" s="4">
        <f t="shared" ref="E32:E33" si="8">2-1</f>
        <v>1</v>
      </c>
    </row>
    <row r="33">
      <c r="A33" s="3" t="s">
        <v>21</v>
      </c>
      <c r="B33" s="4">
        <f t="shared" ref="B33:B34" si="9">B25/E32</f>
        <v>54</v>
      </c>
      <c r="D33" s="1" t="s">
        <v>22</v>
      </c>
      <c r="E33" s="4">
        <f t="shared" si="8"/>
        <v>1</v>
      </c>
    </row>
    <row r="34">
      <c r="A34" s="3" t="s">
        <v>23</v>
      </c>
      <c r="B34" s="1">
        <f t="shared" si="9"/>
        <v>37.5</v>
      </c>
      <c r="D34" s="1" t="s">
        <v>24</v>
      </c>
      <c r="E34" s="4">
        <f>E32*E33</f>
        <v>1</v>
      </c>
    </row>
    <row r="35">
      <c r="A35" s="3" t="s">
        <v>25</v>
      </c>
      <c r="B35" s="1">
        <f t="shared" ref="B35:B36" si="10">A28/E34</f>
        <v>1.5</v>
      </c>
      <c r="D35" s="1" t="s">
        <v>26</v>
      </c>
      <c r="E35" s="4">
        <f>K7-2*2</f>
        <v>20</v>
      </c>
    </row>
    <row r="36">
      <c r="A36" s="3" t="s">
        <v>27</v>
      </c>
      <c r="B36" s="1">
        <f t="shared" si="10"/>
        <v>2.85</v>
      </c>
    </row>
    <row r="38">
      <c r="A38" s="1" t="s">
        <v>28</v>
      </c>
    </row>
    <row r="39">
      <c r="A39" s="1" t="s">
        <v>29</v>
      </c>
      <c r="B39" s="4">
        <f>B33/B36</f>
        <v>18.94736842</v>
      </c>
      <c r="C39" s="1" t="s">
        <v>30</v>
      </c>
      <c r="D39" s="1">
        <v>4.35</v>
      </c>
    </row>
    <row r="40">
      <c r="A40" s="1" t="s">
        <v>31</v>
      </c>
    </row>
    <row r="41">
      <c r="A41" s="1" t="s">
        <v>32</v>
      </c>
      <c r="B41" s="4">
        <f>B34/B36</f>
        <v>13.15789474</v>
      </c>
      <c r="C41" s="7" t="s">
        <v>30</v>
      </c>
      <c r="D41" s="1">
        <v>4.35</v>
      </c>
    </row>
    <row r="42">
      <c r="A42" s="8" t="s">
        <v>33</v>
      </c>
    </row>
    <row r="43">
      <c r="A43" s="1" t="s">
        <v>34</v>
      </c>
      <c r="B43" s="4">
        <f>B35/B36</f>
        <v>0.5263157895</v>
      </c>
      <c r="C43" s="7" t="s">
        <v>30</v>
      </c>
      <c r="D43" s="1">
        <v>4.35</v>
      </c>
    </row>
    <row r="44">
      <c r="A44" s="8" t="s">
        <v>35</v>
      </c>
    </row>
    <row r="46">
      <c r="A46" s="1" t="s">
        <v>36</v>
      </c>
    </row>
  </sheetData>
  <drawing r:id="rId1"/>
</worksheet>
</file>