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16B191F-239E-4D29-A149-6F0D93497A2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английский" sheetId="1" r:id="rId1"/>
    <sheet name="Статистик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0" i="2" l="1"/>
  <c r="E40" i="2"/>
  <c r="F40" i="2"/>
  <c r="G40" i="2"/>
  <c r="H40" i="2"/>
  <c r="I40" i="2"/>
  <c r="C40" i="2"/>
  <c r="D39" i="2"/>
  <c r="E39" i="2"/>
  <c r="F39" i="2"/>
  <c r="G39" i="2"/>
  <c r="H39" i="2"/>
  <c r="I39" i="2"/>
  <c r="C39" i="2"/>
  <c r="D37" i="2"/>
  <c r="E37" i="2"/>
  <c r="F37" i="2"/>
  <c r="G37" i="2"/>
  <c r="H37" i="2"/>
  <c r="I37" i="2"/>
  <c r="C37" i="2"/>
  <c r="E32" i="2" a="1"/>
  <c r="E32" i="2" s="1"/>
  <c r="E34" i="2"/>
  <c r="E35" i="2"/>
  <c r="F32" i="2" a="1"/>
  <c r="F32" i="2" s="1"/>
  <c r="F33" i="2"/>
  <c r="F34" i="2"/>
  <c r="F35" i="2"/>
  <c r="G32" i="2" a="1"/>
  <c r="G32" i="2"/>
  <c r="G33" i="2"/>
  <c r="G34" i="2"/>
  <c r="G35" i="2"/>
  <c r="H32" i="2" a="1"/>
  <c r="H32" i="2" s="1"/>
  <c r="H35" i="2"/>
  <c r="I32" i="2" a="1"/>
  <c r="I32" i="2" s="1"/>
  <c r="I34" i="2"/>
  <c r="I35" i="2"/>
  <c r="D32" i="2" a="1"/>
  <c r="D32" i="2" s="1"/>
  <c r="C32" i="2" a="1"/>
  <c r="C33" i="2" s="1"/>
  <c r="C32" i="2"/>
  <c r="C35" i="2"/>
  <c r="J20" i="2"/>
  <c r="J21" i="2"/>
  <c r="J22" i="2"/>
  <c r="J23" i="2"/>
  <c r="J24" i="2"/>
  <c r="J25" i="2"/>
  <c r="J26" i="2"/>
  <c r="J27" i="2"/>
  <c r="J28" i="2"/>
  <c r="J19" i="2"/>
  <c r="D5" i="2"/>
  <c r="D6" i="2"/>
  <c r="D7" i="2"/>
  <c r="D8" i="2"/>
  <c r="D9" i="2"/>
  <c r="D10" i="2"/>
  <c r="D11" i="2"/>
  <c r="D12" i="2"/>
  <c r="D13" i="2"/>
  <c r="D4" i="2"/>
  <c r="C5" i="2"/>
  <c r="C6" i="2"/>
  <c r="C7" i="2"/>
  <c r="C8" i="2"/>
  <c r="C9" i="2"/>
  <c r="C10" i="2"/>
  <c r="C11" i="2"/>
  <c r="C12" i="2"/>
  <c r="C13" i="2"/>
  <c r="C4" i="2"/>
  <c r="AA6" i="1"/>
  <c r="AA7" i="1"/>
  <c r="AA8" i="1"/>
  <c r="AA9" i="1"/>
  <c r="AA10" i="1"/>
  <c r="AA11" i="1"/>
  <c r="AA12" i="1"/>
  <c r="AA13" i="1"/>
  <c r="AA14" i="1"/>
  <c r="AA5" i="1"/>
  <c r="Z6" i="1"/>
  <c r="Z7" i="1"/>
  <c r="Z8" i="1"/>
  <c r="Z9" i="1"/>
  <c r="Z10" i="1"/>
  <c r="Z11" i="1"/>
  <c r="Z12" i="1"/>
  <c r="Z13" i="1"/>
  <c r="Z14" i="1"/>
  <c r="Z5" i="1"/>
  <c r="R4" i="1"/>
  <c r="Q4" i="1"/>
  <c r="P4" i="1"/>
  <c r="O4" i="1"/>
  <c r="N4" i="1"/>
  <c r="M4" i="1"/>
  <c r="L4" i="1"/>
  <c r="K4" i="1"/>
  <c r="J4" i="1"/>
  <c r="H4" i="1"/>
  <c r="I4" i="1"/>
  <c r="G4" i="1"/>
  <c r="I33" i="2" l="1"/>
  <c r="H34" i="2"/>
  <c r="E33" i="2"/>
  <c r="H33" i="2"/>
  <c r="D34" i="2"/>
  <c r="D33" i="2"/>
  <c r="D35" i="2"/>
  <c r="C3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5" authorId="0" shapeId="0" xr:uid="{5640499B-79C0-4D3B-A3E0-2FF37B70DF8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ИВТ 1 группа 
2 подгруппа</t>
        </r>
      </text>
    </comment>
  </commentList>
</comments>
</file>

<file path=xl/sharedStrings.xml><?xml version="1.0" encoding="utf-8"?>
<sst xmlns="http://schemas.openxmlformats.org/spreadsheetml/2006/main" count="114" uniqueCount="56">
  <si>
    <t>Журнал успеваемости по английскому языку</t>
  </si>
  <si>
    <t>№ 
П/П</t>
  </si>
  <si>
    <t>Фамилия</t>
  </si>
  <si>
    <t>Имя</t>
  </si>
  <si>
    <t xml:space="preserve">Дубина </t>
  </si>
  <si>
    <t>Артем</t>
  </si>
  <si>
    <t>Воронин</t>
  </si>
  <si>
    <t>Максим</t>
  </si>
  <si>
    <t>Гришутенко</t>
  </si>
  <si>
    <t>Павел</t>
  </si>
  <si>
    <t>Мишин</t>
  </si>
  <si>
    <t>Константин</t>
  </si>
  <si>
    <t>Калиничева</t>
  </si>
  <si>
    <t>Мария</t>
  </si>
  <si>
    <t>Чулков</t>
  </si>
  <si>
    <t>Денис</t>
  </si>
  <si>
    <t>Кузнецова</t>
  </si>
  <si>
    <t>Екатерина</t>
  </si>
  <si>
    <t>Якубова</t>
  </si>
  <si>
    <t>Паневин</t>
  </si>
  <si>
    <t>Дмитрий</t>
  </si>
  <si>
    <t>Салахова</t>
  </si>
  <si>
    <t>Анна</t>
  </si>
  <si>
    <t>Даты</t>
  </si>
  <si>
    <t>Средний балл</t>
  </si>
  <si>
    <t>Итоговая оценка</t>
  </si>
  <si>
    <t>Контрольные работы</t>
  </si>
  <si>
    <t>К/р 1</t>
  </si>
  <si>
    <t>К/р 2</t>
  </si>
  <si>
    <t>К/р 3</t>
  </si>
  <si>
    <t>К/р 4</t>
  </si>
  <si>
    <t>К/р 5</t>
  </si>
  <si>
    <t>К/р 6</t>
  </si>
  <si>
    <t>К/р 7</t>
  </si>
  <si>
    <t>Н</t>
  </si>
  <si>
    <t>Статистика</t>
  </si>
  <si>
    <t>Дубина Артем</t>
  </si>
  <si>
    <t>Воронин Максим</t>
  </si>
  <si>
    <t>Гришутенко Павел</t>
  </si>
  <si>
    <t>Калиничева Мария</t>
  </si>
  <si>
    <t>Кузнецова Екатерина</t>
  </si>
  <si>
    <t>Мишин Константин</t>
  </si>
  <si>
    <t>Паневин Дмитрий</t>
  </si>
  <si>
    <t>Салахова Анна</t>
  </si>
  <si>
    <t>Чулков Денис</t>
  </si>
  <si>
    <t>Якубова Мария</t>
  </si>
  <si>
    <t>Фамилия Имя</t>
  </si>
  <si>
    <t>Итоговая отметка</t>
  </si>
  <si>
    <t>Ранг</t>
  </si>
  <si>
    <t>Год рождения</t>
  </si>
  <si>
    <t>Отчет по контрольным работам</t>
  </si>
  <si>
    <t>Осталось
сдать К/р</t>
  </si>
  <si>
    <t>Количество отметок</t>
  </si>
  <si>
    <t>Всего учеников</t>
  </si>
  <si>
    <t>Качественная успеваемость
 (качество знаний)</t>
  </si>
  <si>
    <t>Абсолютная успеваемость
(процент успеваемости)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</si>
</sst>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36"/>
      <color theme="9" tint="-0.249977111117893"/>
      <name val="Calibri"/>
      <family val="2"/>
      <charset val="204"/>
      <scheme val="minor"/>
    </font>
    <font>
      <b/>
      <sz val="24"/>
      <color theme="9" tint="-0.249977111117893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7030A0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4" fontId="3" fillId="3" borderId="1" xfId="0" applyNumberFormat="1" applyFont="1" applyFill="1" applyBorder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/>
    <xf numFmtId="0" fontId="3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/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7" xfId="0" applyFont="1" applyFill="1" applyBorder="1"/>
    <xf numFmtId="0" fontId="3" fillId="3" borderId="0" xfId="0" applyFont="1" applyFill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9" fontId="2" fillId="2" borderId="7" xfId="1" applyFont="1" applyFill="1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3">
    <dxf>
      <font>
        <b/>
        <i val="0"/>
        <color rgb="FF92D050"/>
      </font>
    </dxf>
    <dxf>
      <font>
        <b/>
        <i val="0"/>
        <color rgb="FFFF000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u="none" strike="noStrike" baseline="0"/>
              <a:t>Ранжирование учеников</a:t>
            </a:r>
            <a:endParaRPr lang="ru-RU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Статистика!$D$3</c:f>
              <c:strCache>
                <c:ptCount val="1"/>
                <c:pt idx="0">
                  <c:v>Ранг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Статистика!$B$4:$B$13</c:f>
              <c:strCache>
                <c:ptCount val="10"/>
                <c:pt idx="0">
                  <c:v>Дубина Артем</c:v>
                </c:pt>
                <c:pt idx="1">
                  <c:v>Воронин Максим</c:v>
                </c:pt>
                <c:pt idx="2">
                  <c:v>Гришутенко Павел</c:v>
                </c:pt>
                <c:pt idx="3">
                  <c:v>Калиничева Мария</c:v>
                </c:pt>
                <c:pt idx="4">
                  <c:v>Кузнецова Екатерина</c:v>
                </c:pt>
                <c:pt idx="5">
                  <c:v>Мишин Константин</c:v>
                </c:pt>
                <c:pt idx="6">
                  <c:v>Паневин Дмитрий</c:v>
                </c:pt>
                <c:pt idx="7">
                  <c:v>Салахова Анна</c:v>
                </c:pt>
                <c:pt idx="8">
                  <c:v>Чулков Денис</c:v>
                </c:pt>
                <c:pt idx="9">
                  <c:v>Якубова Мария</c:v>
                </c:pt>
              </c:strCache>
            </c:strRef>
          </c:cat>
          <c:val>
            <c:numRef>
              <c:f>Статистика!$D$4:$D$13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9</c:v>
                </c:pt>
                <c:pt idx="7">
                  <c:v>2</c:v>
                </c:pt>
                <c:pt idx="8">
                  <c:v>9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EB-457D-8D9C-6BDCB9642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6106496"/>
        <c:axId val="864800096"/>
      </c:barChart>
      <c:catAx>
        <c:axId val="112610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800096"/>
        <c:crosses val="autoZero"/>
        <c:auto val="1"/>
        <c:lblAlgn val="ctr"/>
        <c:lblOffset val="100"/>
        <c:noMultiLvlLbl val="0"/>
      </c:catAx>
      <c:valAx>
        <c:axId val="86480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2610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434340</xdr:colOff>
      <xdr:row>16</xdr:row>
      <xdr:rowOff>7620</xdr:rowOff>
    </xdr:from>
    <xdr:to>
      <xdr:col>5</xdr:col>
      <xdr:colOff>662940</xdr:colOff>
      <xdr:row>24</xdr:row>
      <xdr:rowOff>160020</xdr:rowOff>
    </xdr:to>
    <xdr:pic>
      <xdr:nvPicPr>
        <xdr:cNvPr id="2" name="Рисунок 1" descr="https://4.bp.blogspot.com/-J0PnCzLaoRY/W-nppltkpuI/AAAAAAAAAFc/md64vLe91ss_LR_MIKJYYl1ROrwgERj5QCLcBGAs/s1600/logo.png">
          <a:extLst>
            <a:ext uri="{FF2B5EF4-FFF2-40B4-BE49-F238E27FC236}">
              <a16:creationId xmlns:a16="http://schemas.microsoft.com/office/drawing/2014/main" id="{2BA38028-23A0-4319-8C45-462C05DB0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8440" y="3566160"/>
          <a:ext cx="1737360" cy="1737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312420</xdr:colOff>
      <xdr:row>15</xdr:row>
      <xdr:rowOff>495300</xdr:rowOff>
    </xdr:from>
    <xdr:to>
      <xdr:col>14</xdr:col>
      <xdr:colOff>220980</xdr:colOff>
      <xdr:row>22</xdr:row>
      <xdr:rowOff>175260</xdr:rowOff>
    </xdr:to>
    <xdr:pic>
      <xdr:nvPicPr>
        <xdr:cNvPr id="2" name="Рисунок 1" descr="https://4.bp.blogspot.com/-J0PnCzLaoRY/W-nppltkpuI/AAAAAAAAAFc/md64vLe91ss_LR_MIKJYYl1ROrwgERj5QCLcBGAs/s1600/logo.png">
          <a:extLst>
            <a:ext uri="{FF2B5EF4-FFF2-40B4-BE49-F238E27FC236}">
              <a16:creationId xmlns:a16="http://schemas.microsoft.com/office/drawing/2014/main" id="{0A62E37E-3CBC-41EB-AF84-C0B8DB929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0240" y="3848100"/>
          <a:ext cx="1737360" cy="1737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220980</xdr:colOff>
      <xdr:row>0</xdr:row>
      <xdr:rowOff>304800</xdr:rowOff>
    </xdr:from>
    <xdr:to>
      <xdr:col>14</xdr:col>
      <xdr:colOff>571500</xdr:colOff>
      <xdr:row>15</xdr:row>
      <xdr:rowOff>342900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1E6F821-9185-4FEF-BD58-E865B2C09E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tabSelected="1" zoomScaleNormal="100" workbookViewId="0">
      <selection activeCell="B5" sqref="B5"/>
    </sheetView>
  </sheetViews>
  <sheetFormatPr defaultRowHeight="15.6" x14ac:dyDescent="0.3"/>
  <cols>
    <col min="1" max="1" width="8.88671875" style="1"/>
    <col min="2" max="2" width="13.33203125" style="1" customWidth="1"/>
    <col min="3" max="3" width="11.6640625" style="1" customWidth="1"/>
    <col min="4" max="18" width="11" style="1" bestFit="1" customWidth="1"/>
    <col min="19" max="25" width="8.88671875" style="1"/>
    <col min="26" max="26" width="9.33203125" style="1" customWidth="1"/>
    <col min="27" max="27" width="10.5546875" style="1" customWidth="1"/>
    <col min="28" max="16384" width="8.88671875" style="1"/>
  </cols>
  <sheetData>
    <row r="1" spans="1:27" ht="30.6" customHeight="1" x14ac:dyDescent="0.6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27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27" ht="31.2" customHeight="1" x14ac:dyDescent="0.3">
      <c r="A3" s="7" t="s">
        <v>1</v>
      </c>
      <c r="B3" s="8" t="s">
        <v>2</v>
      </c>
      <c r="C3" s="8" t="s">
        <v>3</v>
      </c>
      <c r="D3" s="10" t="s">
        <v>23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2"/>
      <c r="S3" s="10" t="s">
        <v>26</v>
      </c>
      <c r="T3" s="11"/>
      <c r="U3" s="11"/>
      <c r="V3" s="11"/>
      <c r="W3" s="11"/>
      <c r="X3" s="11"/>
      <c r="Y3" s="12"/>
      <c r="Z3" s="7" t="s">
        <v>24</v>
      </c>
      <c r="AA3" s="7" t="s">
        <v>25</v>
      </c>
    </row>
    <row r="4" spans="1:27" x14ac:dyDescent="0.3">
      <c r="A4" s="9"/>
      <c r="B4" s="9"/>
      <c r="C4" s="9"/>
      <c r="D4" s="14">
        <v>43346</v>
      </c>
      <c r="E4" s="14">
        <v>43348</v>
      </c>
      <c r="F4" s="14">
        <v>43349</v>
      </c>
      <c r="G4" s="14">
        <f>D4+7</f>
        <v>43353</v>
      </c>
      <c r="H4" s="14">
        <f t="shared" ref="H4:J4" si="0">E4+7</f>
        <v>43355</v>
      </c>
      <c r="I4" s="14">
        <f t="shared" si="0"/>
        <v>43356</v>
      </c>
      <c r="J4" s="14">
        <f>G4+7</f>
        <v>43360</v>
      </c>
      <c r="K4" s="14">
        <f>H4+7</f>
        <v>43362</v>
      </c>
      <c r="L4" s="14">
        <f>I4+7</f>
        <v>43363</v>
      </c>
      <c r="M4" s="14">
        <f>J4+7</f>
        <v>43367</v>
      </c>
      <c r="N4" s="14">
        <f>K4+7</f>
        <v>43369</v>
      </c>
      <c r="O4" s="14">
        <f>L4+7</f>
        <v>43370</v>
      </c>
      <c r="P4" s="14">
        <f>M4+7</f>
        <v>43374</v>
      </c>
      <c r="Q4" s="14">
        <f>N4+7</f>
        <v>43376</v>
      </c>
      <c r="R4" s="14">
        <f>O4+7</f>
        <v>43377</v>
      </c>
      <c r="S4" s="13" t="s">
        <v>27</v>
      </c>
      <c r="T4" s="13" t="s">
        <v>28</v>
      </c>
      <c r="U4" s="13" t="s">
        <v>29</v>
      </c>
      <c r="V4" s="13" t="s">
        <v>30</v>
      </c>
      <c r="W4" s="13" t="s">
        <v>31</v>
      </c>
      <c r="X4" s="13" t="s">
        <v>32</v>
      </c>
      <c r="Y4" s="13" t="s">
        <v>33</v>
      </c>
      <c r="Z4" s="9"/>
      <c r="AA4" s="9"/>
    </row>
    <row r="5" spans="1:27" x14ac:dyDescent="0.3">
      <c r="A5" s="5">
        <v>1</v>
      </c>
      <c r="B5" s="4" t="s">
        <v>4</v>
      </c>
      <c r="C5" s="4" t="s">
        <v>5</v>
      </c>
      <c r="D5" s="6"/>
      <c r="E5" s="6">
        <v>5</v>
      </c>
      <c r="F5" s="6"/>
      <c r="G5" s="6">
        <v>4</v>
      </c>
      <c r="H5" s="6"/>
      <c r="I5" s="6" t="s">
        <v>34</v>
      </c>
      <c r="J5" s="6" t="s">
        <v>34</v>
      </c>
      <c r="K5" s="6"/>
      <c r="L5" s="6">
        <v>3</v>
      </c>
      <c r="M5" s="6">
        <v>5</v>
      </c>
      <c r="N5" s="6">
        <v>4</v>
      </c>
      <c r="O5" s="6"/>
      <c r="P5" s="6">
        <v>4</v>
      </c>
      <c r="Q5" s="6"/>
      <c r="R5" s="6"/>
      <c r="S5" s="6">
        <v>5</v>
      </c>
      <c r="T5" s="6">
        <v>5</v>
      </c>
      <c r="U5" s="6">
        <v>4</v>
      </c>
      <c r="V5" s="6">
        <v>4</v>
      </c>
      <c r="W5" s="6">
        <v>5</v>
      </c>
      <c r="X5" s="6">
        <v>3</v>
      </c>
      <c r="Y5" s="6" t="s">
        <v>34</v>
      </c>
      <c r="Z5" s="6">
        <f>ROUND(AVERAGE(D5:Y5),1)</f>
        <v>4.3</v>
      </c>
      <c r="AA5" s="6">
        <f>IF(Z5 &gt; 4.4,5,IF(Z5 &gt; 3.4, 4, IF(Z5 &gt; 2.4, 3, 2)))</f>
        <v>4</v>
      </c>
    </row>
    <row r="6" spans="1:27" x14ac:dyDescent="0.3">
      <c r="A6" s="5">
        <v>2</v>
      </c>
      <c r="B6" s="4" t="s">
        <v>6</v>
      </c>
      <c r="C6" s="4" t="s">
        <v>7</v>
      </c>
      <c r="D6" s="6"/>
      <c r="E6" s="6">
        <v>4</v>
      </c>
      <c r="F6" s="6" t="s">
        <v>34</v>
      </c>
      <c r="G6" s="6"/>
      <c r="H6" s="6">
        <v>2</v>
      </c>
      <c r="I6" s="6"/>
      <c r="J6" s="6"/>
      <c r="K6" s="6"/>
      <c r="L6" s="6">
        <v>3</v>
      </c>
      <c r="M6" s="6" t="s">
        <v>34</v>
      </c>
      <c r="N6" s="6"/>
      <c r="O6" s="6" t="s">
        <v>34</v>
      </c>
      <c r="P6" s="6">
        <v>5</v>
      </c>
      <c r="Q6" s="6">
        <v>2</v>
      </c>
      <c r="R6" s="6"/>
      <c r="S6" s="6">
        <v>4</v>
      </c>
      <c r="T6" s="6">
        <v>4</v>
      </c>
      <c r="U6" s="6">
        <v>3</v>
      </c>
      <c r="V6" s="6">
        <v>4</v>
      </c>
      <c r="W6" s="6">
        <v>4</v>
      </c>
      <c r="X6" s="6">
        <v>5</v>
      </c>
      <c r="Y6" s="6">
        <v>4</v>
      </c>
      <c r="Z6" s="6">
        <f t="shared" ref="Z6:Z14" si="1">ROUND(AVERAGE(D6:Y6),1)</f>
        <v>3.7</v>
      </c>
      <c r="AA6" s="6">
        <f t="shared" ref="AA6:AA14" si="2">IF(Z6 &gt; 4.4,5,IF(Z6 &gt; 3.4, 4, IF(Z6 &gt; 2.4, 3, 2)))</f>
        <v>4</v>
      </c>
    </row>
    <row r="7" spans="1:27" x14ac:dyDescent="0.3">
      <c r="A7" s="5">
        <v>3</v>
      </c>
      <c r="B7" s="4" t="s">
        <v>8</v>
      </c>
      <c r="C7" s="4" t="s">
        <v>9</v>
      </c>
      <c r="D7" s="6"/>
      <c r="E7" s="6"/>
      <c r="F7" s="6"/>
      <c r="G7" s="6">
        <v>4</v>
      </c>
      <c r="H7" s="6"/>
      <c r="I7" s="6"/>
      <c r="J7" s="6">
        <v>4</v>
      </c>
      <c r="K7" s="6">
        <v>3</v>
      </c>
      <c r="L7" s="6"/>
      <c r="M7" s="6">
        <v>5</v>
      </c>
      <c r="N7" s="6" t="s">
        <v>34</v>
      </c>
      <c r="O7" s="6" t="s">
        <v>34</v>
      </c>
      <c r="P7" s="6" t="s">
        <v>34</v>
      </c>
      <c r="Q7" s="6">
        <v>5</v>
      </c>
      <c r="R7" s="6">
        <v>3</v>
      </c>
      <c r="S7" s="6">
        <v>4</v>
      </c>
      <c r="T7" s="6">
        <v>3</v>
      </c>
      <c r="U7" s="6">
        <v>5</v>
      </c>
      <c r="V7" s="6">
        <v>4</v>
      </c>
      <c r="W7" s="6">
        <v>3</v>
      </c>
      <c r="X7" s="6">
        <v>4</v>
      </c>
      <c r="Y7" s="6">
        <v>5</v>
      </c>
      <c r="Z7" s="6">
        <f t="shared" si="1"/>
        <v>4</v>
      </c>
      <c r="AA7" s="6">
        <f t="shared" si="2"/>
        <v>4</v>
      </c>
    </row>
    <row r="8" spans="1:27" x14ac:dyDescent="0.3">
      <c r="A8" s="5">
        <v>4</v>
      </c>
      <c r="B8" s="4" t="s">
        <v>12</v>
      </c>
      <c r="C8" s="4" t="s">
        <v>13</v>
      </c>
      <c r="D8" s="6">
        <v>4</v>
      </c>
      <c r="E8" s="6" t="s">
        <v>34</v>
      </c>
      <c r="F8" s="6">
        <v>4</v>
      </c>
      <c r="G8" s="6" t="s">
        <v>34</v>
      </c>
      <c r="H8" s="6">
        <v>3</v>
      </c>
      <c r="I8" s="6" t="s">
        <v>34</v>
      </c>
      <c r="J8" s="6"/>
      <c r="K8" s="6"/>
      <c r="L8" s="6"/>
      <c r="M8" s="6" t="s">
        <v>34</v>
      </c>
      <c r="N8" s="6"/>
      <c r="O8" s="6"/>
      <c r="P8" s="6" t="s">
        <v>34</v>
      </c>
      <c r="Q8" s="6">
        <v>5</v>
      </c>
      <c r="R8" s="6"/>
      <c r="S8" s="6">
        <v>3</v>
      </c>
      <c r="T8" s="6">
        <v>3</v>
      </c>
      <c r="U8" s="6">
        <v>4</v>
      </c>
      <c r="V8" s="6">
        <v>5</v>
      </c>
      <c r="W8" s="6" t="s">
        <v>34</v>
      </c>
      <c r="X8" s="6">
        <v>4</v>
      </c>
      <c r="Y8" s="6">
        <v>4</v>
      </c>
      <c r="Z8" s="6">
        <f t="shared" si="1"/>
        <v>3.9</v>
      </c>
      <c r="AA8" s="6">
        <f t="shared" si="2"/>
        <v>4</v>
      </c>
    </row>
    <row r="9" spans="1:27" x14ac:dyDescent="0.3">
      <c r="A9" s="5">
        <v>5</v>
      </c>
      <c r="B9" s="4" t="s">
        <v>16</v>
      </c>
      <c r="C9" s="4" t="s">
        <v>17</v>
      </c>
      <c r="D9" s="6"/>
      <c r="E9" s="6">
        <v>5</v>
      </c>
      <c r="F9" s="6"/>
      <c r="G9" s="6">
        <v>5</v>
      </c>
      <c r="H9" s="6" t="s">
        <v>34</v>
      </c>
      <c r="I9" s="6"/>
      <c r="J9" s="6" t="s">
        <v>34</v>
      </c>
      <c r="K9" s="6" t="s">
        <v>34</v>
      </c>
      <c r="L9" s="6" t="s">
        <v>34</v>
      </c>
      <c r="M9" s="6"/>
      <c r="N9" s="6">
        <v>3</v>
      </c>
      <c r="O9" s="6">
        <v>3</v>
      </c>
      <c r="P9" s="6">
        <v>4</v>
      </c>
      <c r="Q9" s="6"/>
      <c r="R9" s="6">
        <v>3</v>
      </c>
      <c r="S9" s="6">
        <v>4</v>
      </c>
      <c r="T9" s="6">
        <v>3</v>
      </c>
      <c r="U9" s="6">
        <v>2</v>
      </c>
      <c r="V9" s="6">
        <v>3</v>
      </c>
      <c r="W9" s="6">
        <v>4</v>
      </c>
      <c r="X9" s="6">
        <v>3</v>
      </c>
      <c r="Y9" s="6">
        <v>4</v>
      </c>
      <c r="Z9" s="6">
        <f t="shared" si="1"/>
        <v>3.5</v>
      </c>
      <c r="AA9" s="6">
        <f t="shared" si="2"/>
        <v>4</v>
      </c>
    </row>
    <row r="10" spans="1:27" x14ac:dyDescent="0.3">
      <c r="A10" s="5">
        <v>6</v>
      </c>
      <c r="B10" s="4" t="s">
        <v>10</v>
      </c>
      <c r="C10" s="4" t="s">
        <v>11</v>
      </c>
      <c r="D10" s="6"/>
      <c r="E10" s="6" t="s">
        <v>34</v>
      </c>
      <c r="F10" s="6">
        <v>5</v>
      </c>
      <c r="G10" s="6"/>
      <c r="H10" s="6"/>
      <c r="I10" s="6" t="s">
        <v>34</v>
      </c>
      <c r="J10" s="6">
        <v>5</v>
      </c>
      <c r="K10" s="6"/>
      <c r="L10" s="6"/>
      <c r="M10" s="6">
        <v>4</v>
      </c>
      <c r="N10" s="6"/>
      <c r="O10" s="6"/>
      <c r="P10" s="6">
        <v>5</v>
      </c>
      <c r="Q10" s="6" t="s">
        <v>34</v>
      </c>
      <c r="R10" s="6">
        <v>4</v>
      </c>
      <c r="S10" s="6">
        <v>5</v>
      </c>
      <c r="T10" s="6">
        <v>5</v>
      </c>
      <c r="U10" s="6">
        <v>5</v>
      </c>
      <c r="V10" s="6">
        <v>4</v>
      </c>
      <c r="W10" s="6">
        <v>4</v>
      </c>
      <c r="X10" s="6">
        <v>5</v>
      </c>
      <c r="Y10" s="6">
        <v>5</v>
      </c>
      <c r="Z10" s="6">
        <f t="shared" si="1"/>
        <v>4.7</v>
      </c>
      <c r="AA10" s="6">
        <f t="shared" si="2"/>
        <v>5</v>
      </c>
    </row>
    <row r="11" spans="1:27" x14ac:dyDescent="0.3">
      <c r="A11" s="5">
        <v>7</v>
      </c>
      <c r="B11" s="4" t="s">
        <v>19</v>
      </c>
      <c r="C11" s="4" t="s">
        <v>20</v>
      </c>
      <c r="D11" s="6" t="s">
        <v>34</v>
      </c>
      <c r="E11" s="6" t="s">
        <v>34</v>
      </c>
      <c r="F11" s="6">
        <v>3</v>
      </c>
      <c r="G11" s="6"/>
      <c r="H11" s="6">
        <v>2</v>
      </c>
      <c r="I11" s="6"/>
      <c r="J11" s="6"/>
      <c r="K11" s="6" t="s">
        <v>34</v>
      </c>
      <c r="L11" s="6">
        <v>4</v>
      </c>
      <c r="M11" s="6"/>
      <c r="N11" s="6"/>
      <c r="O11" s="6"/>
      <c r="P11" s="6"/>
      <c r="Q11" s="6">
        <v>4</v>
      </c>
      <c r="R11" s="6" t="s">
        <v>34</v>
      </c>
      <c r="S11" s="6">
        <v>4</v>
      </c>
      <c r="T11" s="6">
        <v>2</v>
      </c>
      <c r="U11" s="6">
        <v>3</v>
      </c>
      <c r="V11" s="6">
        <v>3</v>
      </c>
      <c r="W11" s="6">
        <v>3</v>
      </c>
      <c r="X11" s="6">
        <v>2</v>
      </c>
      <c r="Y11" s="6">
        <v>3</v>
      </c>
      <c r="Z11" s="6">
        <f t="shared" si="1"/>
        <v>3</v>
      </c>
      <c r="AA11" s="6">
        <f t="shared" si="2"/>
        <v>3</v>
      </c>
    </row>
    <row r="12" spans="1:27" x14ac:dyDescent="0.3">
      <c r="A12" s="5">
        <v>8</v>
      </c>
      <c r="B12" s="4" t="s">
        <v>21</v>
      </c>
      <c r="C12" s="4" t="s">
        <v>22</v>
      </c>
      <c r="D12" s="6">
        <v>4</v>
      </c>
      <c r="E12" s="6"/>
      <c r="F12" s="6"/>
      <c r="G12" s="6"/>
      <c r="H12" s="6"/>
      <c r="I12" s="6">
        <v>3</v>
      </c>
      <c r="J12" s="6">
        <v>5</v>
      </c>
      <c r="K12" s="6">
        <v>4</v>
      </c>
      <c r="L12" s="6"/>
      <c r="M12" s="6"/>
      <c r="N12" s="6">
        <v>2</v>
      </c>
      <c r="O12" s="6"/>
      <c r="P12" s="6">
        <v>4</v>
      </c>
      <c r="Q12" s="6"/>
      <c r="R12" s="6">
        <v>2</v>
      </c>
      <c r="S12" s="6">
        <v>3</v>
      </c>
      <c r="T12" s="6">
        <v>3</v>
      </c>
      <c r="U12" s="6">
        <v>4</v>
      </c>
      <c r="V12" s="6">
        <v>4</v>
      </c>
      <c r="W12" s="6">
        <v>4</v>
      </c>
      <c r="X12" s="6">
        <v>3</v>
      </c>
      <c r="Y12" s="6">
        <v>4</v>
      </c>
      <c r="Z12" s="6">
        <f t="shared" si="1"/>
        <v>3.5</v>
      </c>
      <c r="AA12" s="6">
        <f t="shared" si="2"/>
        <v>4</v>
      </c>
    </row>
    <row r="13" spans="1:27" x14ac:dyDescent="0.3">
      <c r="A13" s="5">
        <v>9</v>
      </c>
      <c r="B13" s="4" t="s">
        <v>14</v>
      </c>
      <c r="C13" s="4" t="s">
        <v>15</v>
      </c>
      <c r="D13" s="6"/>
      <c r="E13" s="6">
        <v>4</v>
      </c>
      <c r="F13" s="6"/>
      <c r="G13" s="6">
        <v>3</v>
      </c>
      <c r="H13" s="6"/>
      <c r="I13" s="6" t="s">
        <v>34</v>
      </c>
      <c r="J13" s="6" t="s">
        <v>34</v>
      </c>
      <c r="K13" s="6"/>
      <c r="L13" s="6"/>
      <c r="M13" s="6" t="s">
        <v>34</v>
      </c>
      <c r="N13" s="6"/>
      <c r="O13" s="6" t="s">
        <v>34</v>
      </c>
      <c r="P13" s="6"/>
      <c r="Q13" s="6">
        <v>3</v>
      </c>
      <c r="R13" s="6" t="s">
        <v>34</v>
      </c>
      <c r="S13" s="6">
        <v>3</v>
      </c>
      <c r="T13" s="6">
        <v>3</v>
      </c>
      <c r="U13" s="6">
        <v>4</v>
      </c>
      <c r="V13" s="6" t="s">
        <v>34</v>
      </c>
      <c r="W13" s="6">
        <v>4</v>
      </c>
      <c r="X13" s="6" t="s">
        <v>34</v>
      </c>
      <c r="Y13" s="6">
        <v>3</v>
      </c>
      <c r="Z13" s="6">
        <f t="shared" si="1"/>
        <v>3.4</v>
      </c>
      <c r="AA13" s="6">
        <f t="shared" si="2"/>
        <v>3</v>
      </c>
    </row>
    <row r="14" spans="1:27" x14ac:dyDescent="0.3">
      <c r="A14" s="5">
        <v>10</v>
      </c>
      <c r="B14" s="4" t="s">
        <v>18</v>
      </c>
      <c r="C14" s="4" t="s">
        <v>13</v>
      </c>
      <c r="D14" s="6"/>
      <c r="E14" s="6"/>
      <c r="F14" s="6">
        <v>4</v>
      </c>
      <c r="G14" s="6"/>
      <c r="H14" s="6">
        <v>5</v>
      </c>
      <c r="I14" s="6">
        <v>5</v>
      </c>
      <c r="J14" s="6"/>
      <c r="K14" s="6">
        <v>4</v>
      </c>
      <c r="L14" s="6"/>
      <c r="M14" s="6"/>
      <c r="N14" s="6"/>
      <c r="O14" s="6"/>
      <c r="P14" s="6">
        <v>5</v>
      </c>
      <c r="Q14" s="6">
        <v>4</v>
      </c>
      <c r="R14" s="6" t="s">
        <v>34</v>
      </c>
      <c r="S14" s="6">
        <v>5</v>
      </c>
      <c r="T14" s="6">
        <v>3</v>
      </c>
      <c r="U14" s="6">
        <v>4</v>
      </c>
      <c r="V14" s="6">
        <v>4</v>
      </c>
      <c r="W14" s="6">
        <v>5</v>
      </c>
      <c r="X14" s="6">
        <v>5</v>
      </c>
      <c r="Y14" s="6">
        <v>4</v>
      </c>
      <c r="Z14" s="6">
        <f t="shared" si="1"/>
        <v>4.4000000000000004</v>
      </c>
      <c r="AA14" s="6">
        <f t="shared" si="2"/>
        <v>4</v>
      </c>
    </row>
  </sheetData>
  <mergeCells count="8">
    <mergeCell ref="S3:Y3"/>
    <mergeCell ref="Z3:Z4"/>
    <mergeCell ref="AA3:AA4"/>
    <mergeCell ref="A1:J1"/>
    <mergeCell ref="A3:A4"/>
    <mergeCell ref="B3:B4"/>
    <mergeCell ref="C3:C4"/>
    <mergeCell ref="D3:R3"/>
  </mergeCells>
  <pageMargins left="0.7" right="0.7" top="0.75" bottom="0.75" header="0.3" footer="0.3"/>
  <pageSetup paperSize="9" orientation="portrait" r:id="rId1"/>
  <headerFooter>
    <oddHeader xml:space="preserve">&amp;CГришутенко П. П.  ИВТ 1 группа 2 подгруппа
</oddHead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1B05B-A318-4499-A568-246F941C955B}">
  <dimension ref="A1:J40"/>
  <sheetViews>
    <sheetView zoomScaleNormal="100" workbookViewId="0">
      <selection activeCell="V13" sqref="V13"/>
    </sheetView>
  </sheetViews>
  <sheetFormatPr defaultRowHeight="15.6" x14ac:dyDescent="0.3"/>
  <cols>
    <col min="1" max="1" width="10.88671875" style="1" customWidth="1"/>
    <col min="2" max="2" width="21.5546875" style="1" customWidth="1"/>
    <col min="3" max="3" width="12.109375" style="1" customWidth="1"/>
    <col min="4" max="4" width="11.44140625" style="1" customWidth="1"/>
    <col min="5" max="5" width="11.6640625" style="1" customWidth="1"/>
    <col min="6" max="6" width="12.33203125" style="1" customWidth="1"/>
    <col min="7" max="7" width="12.77734375" style="1" customWidth="1"/>
    <col min="8" max="8" width="10.44140625" style="1" customWidth="1"/>
    <col min="9" max="9" width="9.5546875" style="1" customWidth="1"/>
    <col min="10" max="10" width="12.88671875" style="1" customWidth="1"/>
    <col min="11" max="16384" width="8.88671875" style="1"/>
  </cols>
  <sheetData>
    <row r="1" spans="1:7" ht="30.6" customHeight="1" x14ac:dyDescent="0.3">
      <c r="A1" s="15" t="s">
        <v>35</v>
      </c>
      <c r="B1" s="15"/>
    </row>
    <row r="3" spans="1:7" ht="30.6" customHeight="1" x14ac:dyDescent="0.3">
      <c r="A3" s="22" t="s">
        <v>1</v>
      </c>
      <c r="B3" s="19" t="s">
        <v>46</v>
      </c>
      <c r="C3" s="23" t="s">
        <v>47</v>
      </c>
      <c r="D3" s="23" t="s">
        <v>48</v>
      </c>
      <c r="F3" s="23" t="s">
        <v>49</v>
      </c>
    </row>
    <row r="4" spans="1:7" x14ac:dyDescent="0.3">
      <c r="A4" s="20">
        <v>1</v>
      </c>
      <c r="B4" s="21" t="s">
        <v>36</v>
      </c>
      <c r="C4" s="6">
        <f>английский!AA5</f>
        <v>4</v>
      </c>
      <c r="D4" s="6">
        <f>RANK(C4,$C$4:$C$13)</f>
        <v>2</v>
      </c>
      <c r="F4" s="6">
        <v>2000</v>
      </c>
    </row>
    <row r="5" spans="1:7" x14ac:dyDescent="0.3">
      <c r="A5" s="17">
        <v>2</v>
      </c>
      <c r="B5" s="18" t="s">
        <v>37</v>
      </c>
      <c r="C5" s="6">
        <f>английский!AA6</f>
        <v>4</v>
      </c>
      <c r="D5" s="6">
        <f t="shared" ref="D5:D13" si="0">RANK(C5,$C$4:$C$13)</f>
        <v>2</v>
      </c>
      <c r="F5" s="6">
        <v>1999</v>
      </c>
    </row>
    <row r="6" spans="1:7" x14ac:dyDescent="0.3">
      <c r="A6" s="5">
        <v>3</v>
      </c>
      <c r="B6" s="4" t="s">
        <v>38</v>
      </c>
      <c r="C6" s="6">
        <f>английский!AA7</f>
        <v>4</v>
      </c>
      <c r="D6" s="6">
        <f t="shared" si="0"/>
        <v>2</v>
      </c>
      <c r="F6" s="6">
        <v>2000</v>
      </c>
    </row>
    <row r="7" spans="1:7" x14ac:dyDescent="0.3">
      <c r="A7" s="5">
        <v>4</v>
      </c>
      <c r="B7" s="4" t="s">
        <v>39</v>
      </c>
      <c r="C7" s="6">
        <f>английский!AA8</f>
        <v>4</v>
      </c>
      <c r="D7" s="6">
        <f t="shared" si="0"/>
        <v>2</v>
      </c>
      <c r="F7" s="6">
        <v>2000</v>
      </c>
    </row>
    <row r="8" spans="1:7" x14ac:dyDescent="0.3">
      <c r="A8" s="5">
        <v>5</v>
      </c>
      <c r="B8" s="4" t="s">
        <v>40</v>
      </c>
      <c r="C8" s="6">
        <f>английский!AA9</f>
        <v>4</v>
      </c>
      <c r="D8" s="6">
        <f t="shared" si="0"/>
        <v>2</v>
      </c>
      <c r="F8" s="6">
        <v>2000</v>
      </c>
    </row>
    <row r="9" spans="1:7" x14ac:dyDescent="0.3">
      <c r="A9" s="5">
        <v>6</v>
      </c>
      <c r="B9" s="4" t="s">
        <v>41</v>
      </c>
      <c r="C9" s="6">
        <f>английский!AA10</f>
        <v>5</v>
      </c>
      <c r="D9" s="6">
        <f t="shared" si="0"/>
        <v>1</v>
      </c>
      <c r="F9" s="6">
        <v>2000</v>
      </c>
    </row>
    <row r="10" spans="1:7" x14ac:dyDescent="0.3">
      <c r="A10" s="5">
        <v>7</v>
      </c>
      <c r="B10" s="4" t="s">
        <v>42</v>
      </c>
      <c r="C10" s="6">
        <f>английский!AA11</f>
        <v>3</v>
      </c>
      <c r="D10" s="6">
        <f t="shared" si="0"/>
        <v>9</v>
      </c>
      <c r="F10" s="6">
        <v>2000</v>
      </c>
    </row>
    <row r="11" spans="1:7" x14ac:dyDescent="0.3">
      <c r="A11" s="5">
        <v>8</v>
      </c>
      <c r="B11" s="4" t="s">
        <v>43</v>
      </c>
      <c r="C11" s="6">
        <f>английский!AA12</f>
        <v>4</v>
      </c>
      <c r="D11" s="6">
        <f t="shared" si="0"/>
        <v>2</v>
      </c>
      <c r="F11" s="6">
        <v>2000</v>
      </c>
    </row>
    <row r="12" spans="1:7" x14ac:dyDescent="0.3">
      <c r="A12" s="5">
        <v>9</v>
      </c>
      <c r="B12" s="4" t="s">
        <v>44</v>
      </c>
      <c r="C12" s="6">
        <f>английский!AA13</f>
        <v>3</v>
      </c>
      <c r="D12" s="6">
        <f t="shared" si="0"/>
        <v>9</v>
      </c>
      <c r="F12" s="6">
        <v>1999</v>
      </c>
    </row>
    <row r="13" spans="1:7" x14ac:dyDescent="0.3">
      <c r="A13" s="5">
        <v>10</v>
      </c>
      <c r="B13" s="4" t="s">
        <v>45</v>
      </c>
      <c r="C13" s="6">
        <f>английский!AA14</f>
        <v>4</v>
      </c>
      <c r="D13" s="6">
        <f t="shared" si="0"/>
        <v>2</v>
      </c>
      <c r="F13" s="6">
        <v>2000</v>
      </c>
    </row>
    <row r="16" spans="1:7" ht="46.2" x14ac:dyDescent="0.85">
      <c r="A16" s="24" t="s">
        <v>50</v>
      </c>
      <c r="B16" s="24"/>
      <c r="C16" s="24"/>
      <c r="D16" s="24"/>
      <c r="E16" s="24"/>
      <c r="F16" s="24"/>
      <c r="G16" s="24"/>
    </row>
    <row r="18" spans="1:10" ht="37.799999999999997" customHeight="1" x14ac:dyDescent="0.3">
      <c r="A18" s="22" t="s">
        <v>1</v>
      </c>
      <c r="B18" s="19" t="s">
        <v>46</v>
      </c>
      <c r="C18" s="25" t="s">
        <v>27</v>
      </c>
      <c r="D18" s="25" t="s">
        <v>28</v>
      </c>
      <c r="E18" s="25" t="s">
        <v>29</v>
      </c>
      <c r="F18" s="25" t="s">
        <v>30</v>
      </c>
      <c r="G18" s="25" t="s">
        <v>31</v>
      </c>
      <c r="H18" s="25" t="s">
        <v>32</v>
      </c>
      <c r="I18" s="25" t="s">
        <v>33</v>
      </c>
      <c r="J18" s="26" t="s">
        <v>51</v>
      </c>
    </row>
    <row r="19" spans="1:10" x14ac:dyDescent="0.3">
      <c r="A19" s="27">
        <v>1</v>
      </c>
      <c r="B19" s="28" t="s">
        <v>36</v>
      </c>
      <c r="C19" s="6">
        <v>5</v>
      </c>
      <c r="D19" s="6">
        <v>5</v>
      </c>
      <c r="E19" s="6">
        <v>4</v>
      </c>
      <c r="F19" s="6">
        <v>4</v>
      </c>
      <c r="G19" s="6">
        <v>5</v>
      </c>
      <c r="H19" s="6">
        <v>3</v>
      </c>
      <c r="I19" s="6" t="s">
        <v>34</v>
      </c>
      <c r="J19" s="6">
        <f>COUNTIF(C19:I19,"н")+COUNTIF(C19:I19,"")+COUNTIF(C19:I19,"2")</f>
        <v>1</v>
      </c>
    </row>
    <row r="20" spans="1:10" x14ac:dyDescent="0.3">
      <c r="A20" s="29">
        <v>2</v>
      </c>
      <c r="B20" s="30" t="s">
        <v>37</v>
      </c>
      <c r="C20" s="6">
        <v>4</v>
      </c>
      <c r="D20" s="6">
        <v>4</v>
      </c>
      <c r="E20" s="6">
        <v>3</v>
      </c>
      <c r="F20" s="6">
        <v>4</v>
      </c>
      <c r="G20" s="6">
        <v>4</v>
      </c>
      <c r="H20" s="6">
        <v>5</v>
      </c>
      <c r="I20" s="6">
        <v>4</v>
      </c>
      <c r="J20" s="6">
        <f t="shared" ref="J20:J28" si="1">COUNTIF(C20:I20,"н")+COUNTIF(C20:I20,"")+COUNTIF(C20:I20,"2")</f>
        <v>0</v>
      </c>
    </row>
    <row r="21" spans="1:10" x14ac:dyDescent="0.3">
      <c r="A21" s="6">
        <v>3</v>
      </c>
      <c r="B21" s="3" t="s">
        <v>38</v>
      </c>
      <c r="C21" s="6">
        <v>4</v>
      </c>
      <c r="D21" s="6">
        <v>3</v>
      </c>
      <c r="E21" s="6">
        <v>5</v>
      </c>
      <c r="F21" s="6">
        <v>4</v>
      </c>
      <c r="G21" s="6">
        <v>3</v>
      </c>
      <c r="H21" s="6">
        <v>4</v>
      </c>
      <c r="I21" s="6">
        <v>5</v>
      </c>
      <c r="J21" s="6">
        <f t="shared" si="1"/>
        <v>0</v>
      </c>
    </row>
    <row r="22" spans="1:10" x14ac:dyDescent="0.3">
      <c r="A22" s="6">
        <v>4</v>
      </c>
      <c r="B22" s="3" t="s">
        <v>39</v>
      </c>
      <c r="C22" s="6">
        <v>3</v>
      </c>
      <c r="D22" s="6">
        <v>3</v>
      </c>
      <c r="E22" s="6">
        <v>4</v>
      </c>
      <c r="F22" s="6">
        <v>5</v>
      </c>
      <c r="G22" s="6" t="s">
        <v>34</v>
      </c>
      <c r="H22" s="6">
        <v>4</v>
      </c>
      <c r="I22" s="6">
        <v>4</v>
      </c>
      <c r="J22" s="6">
        <f t="shared" si="1"/>
        <v>1</v>
      </c>
    </row>
    <row r="23" spans="1:10" x14ac:dyDescent="0.3">
      <c r="A23" s="6">
        <v>5</v>
      </c>
      <c r="B23" s="3" t="s">
        <v>40</v>
      </c>
      <c r="C23" s="6">
        <v>4</v>
      </c>
      <c r="D23" s="6">
        <v>3</v>
      </c>
      <c r="E23" s="6">
        <v>2</v>
      </c>
      <c r="F23" s="6">
        <v>3</v>
      </c>
      <c r="G23" s="6">
        <v>4</v>
      </c>
      <c r="H23" s="6">
        <v>3</v>
      </c>
      <c r="I23" s="6">
        <v>4</v>
      </c>
      <c r="J23" s="6">
        <f t="shared" si="1"/>
        <v>1</v>
      </c>
    </row>
    <row r="24" spans="1:10" x14ac:dyDescent="0.3">
      <c r="A24" s="6">
        <v>6</v>
      </c>
      <c r="B24" s="3" t="s">
        <v>41</v>
      </c>
      <c r="C24" s="6">
        <v>5</v>
      </c>
      <c r="D24" s="6">
        <v>5</v>
      </c>
      <c r="E24" s="6">
        <v>5</v>
      </c>
      <c r="F24" s="6">
        <v>4</v>
      </c>
      <c r="G24" s="6">
        <v>4</v>
      </c>
      <c r="H24" s="6">
        <v>5</v>
      </c>
      <c r="I24" s="6">
        <v>5</v>
      </c>
      <c r="J24" s="6">
        <f t="shared" si="1"/>
        <v>0</v>
      </c>
    </row>
    <row r="25" spans="1:10" x14ac:dyDescent="0.3">
      <c r="A25" s="6">
        <v>7</v>
      </c>
      <c r="B25" s="3" t="s">
        <v>42</v>
      </c>
      <c r="C25" s="6">
        <v>4</v>
      </c>
      <c r="D25" s="6">
        <v>2</v>
      </c>
      <c r="E25" s="6">
        <v>3</v>
      </c>
      <c r="F25" s="6">
        <v>3</v>
      </c>
      <c r="G25" s="6">
        <v>3</v>
      </c>
      <c r="H25" s="6">
        <v>2</v>
      </c>
      <c r="I25" s="6">
        <v>3</v>
      </c>
      <c r="J25" s="6">
        <f t="shared" si="1"/>
        <v>2</v>
      </c>
    </row>
    <row r="26" spans="1:10" x14ac:dyDescent="0.3">
      <c r="A26" s="6">
        <v>8</v>
      </c>
      <c r="B26" s="3" t="s">
        <v>43</v>
      </c>
      <c r="C26" s="6">
        <v>3</v>
      </c>
      <c r="D26" s="6">
        <v>3</v>
      </c>
      <c r="E26" s="6">
        <v>4</v>
      </c>
      <c r="F26" s="6">
        <v>4</v>
      </c>
      <c r="G26" s="6">
        <v>4</v>
      </c>
      <c r="H26" s="6">
        <v>3</v>
      </c>
      <c r="I26" s="6">
        <v>4</v>
      </c>
      <c r="J26" s="6">
        <f t="shared" si="1"/>
        <v>0</v>
      </c>
    </row>
    <row r="27" spans="1:10" x14ac:dyDescent="0.3">
      <c r="A27" s="6">
        <v>9</v>
      </c>
      <c r="B27" s="3" t="s">
        <v>44</v>
      </c>
      <c r="C27" s="6">
        <v>3</v>
      </c>
      <c r="D27" s="6">
        <v>3</v>
      </c>
      <c r="E27" s="6">
        <v>4</v>
      </c>
      <c r="F27" s="6" t="s">
        <v>34</v>
      </c>
      <c r="G27" s="6">
        <v>4</v>
      </c>
      <c r="H27" s="6" t="s">
        <v>34</v>
      </c>
      <c r="I27" s="6">
        <v>3</v>
      </c>
      <c r="J27" s="6">
        <f t="shared" si="1"/>
        <v>2</v>
      </c>
    </row>
    <row r="28" spans="1:10" x14ac:dyDescent="0.3">
      <c r="A28" s="6">
        <v>10</v>
      </c>
      <c r="B28" s="3" t="s">
        <v>45</v>
      </c>
      <c r="C28" s="6">
        <v>5</v>
      </c>
      <c r="D28" s="6">
        <v>3</v>
      </c>
      <c r="E28" s="6">
        <v>4</v>
      </c>
      <c r="F28" s="6">
        <v>4</v>
      </c>
      <c r="G28" s="6">
        <v>5</v>
      </c>
      <c r="H28" s="6">
        <v>5</v>
      </c>
      <c r="I28" s="6">
        <v>4</v>
      </c>
      <c r="J28" s="6">
        <f t="shared" si="1"/>
        <v>0</v>
      </c>
    </row>
    <row r="31" spans="1:10" x14ac:dyDescent="0.3">
      <c r="C31" s="32" t="s">
        <v>52</v>
      </c>
      <c r="D31" s="32"/>
      <c r="E31" s="32"/>
      <c r="F31" s="32"/>
      <c r="G31" s="32"/>
      <c r="H31" s="32"/>
      <c r="I31" s="32"/>
    </row>
    <row r="32" spans="1:10" x14ac:dyDescent="0.3">
      <c r="B32" s="33">
        <v>5</v>
      </c>
      <c r="C32" s="31">
        <f t="array" ref="C32:C35">FREQUENCY(C19:C28,$B$32:$B$35)</f>
        <v>3</v>
      </c>
      <c r="D32" s="31">
        <f t="array" ref="D32:D35">FREQUENCY(D19:D28,$B$32:$B$35)</f>
        <v>2</v>
      </c>
      <c r="E32" s="31">
        <f t="array" ref="E32:E35">FREQUENCY(E19:E28,$B$32:$B$35)</f>
        <v>2</v>
      </c>
      <c r="F32" s="31">
        <f t="array" ref="F32:F35">FREQUENCY(F19:F28,$B$32:$B$35)</f>
        <v>1</v>
      </c>
      <c r="G32" s="31">
        <f t="array" ref="G32:G35">FREQUENCY(G19:G28,$B$32:$B$35)</f>
        <v>2</v>
      </c>
      <c r="H32" s="31">
        <f t="array" ref="H32:H35">FREQUENCY(H19:H28,$B$32:$B$35)</f>
        <v>3</v>
      </c>
      <c r="I32" s="31">
        <f t="array" ref="I32:I35">FREQUENCY(I19:I28,$B$32:$B$35)</f>
        <v>2</v>
      </c>
    </row>
    <row r="33" spans="1:9" x14ac:dyDescent="0.3">
      <c r="B33" s="33">
        <v>4</v>
      </c>
      <c r="C33" s="31">
        <v>4</v>
      </c>
      <c r="D33" s="31">
        <v>1</v>
      </c>
      <c r="E33" s="31">
        <v>5</v>
      </c>
      <c r="F33" s="31">
        <v>6</v>
      </c>
      <c r="G33" s="31">
        <v>5</v>
      </c>
      <c r="H33" s="31">
        <v>2</v>
      </c>
      <c r="I33" s="31">
        <v>5</v>
      </c>
    </row>
    <row r="34" spans="1:9" x14ac:dyDescent="0.3">
      <c r="B34" s="33">
        <v>3</v>
      </c>
      <c r="C34" s="31">
        <v>3</v>
      </c>
      <c r="D34" s="31">
        <v>6</v>
      </c>
      <c r="E34" s="31">
        <v>2</v>
      </c>
      <c r="F34" s="31">
        <v>2</v>
      </c>
      <c r="G34" s="31">
        <v>2</v>
      </c>
      <c r="H34" s="31">
        <v>3</v>
      </c>
      <c r="I34" s="31">
        <v>2</v>
      </c>
    </row>
    <row r="35" spans="1:9" x14ac:dyDescent="0.3">
      <c r="B35" s="33">
        <v>2</v>
      </c>
      <c r="C35" s="31">
        <v>0</v>
      </c>
      <c r="D35" s="31">
        <v>1</v>
      </c>
      <c r="E35" s="31">
        <v>1</v>
      </c>
      <c r="F35" s="31">
        <v>0</v>
      </c>
      <c r="G35" s="31">
        <v>0</v>
      </c>
      <c r="H35" s="31">
        <v>1</v>
      </c>
      <c r="I35" s="31">
        <v>0</v>
      </c>
    </row>
    <row r="37" spans="1:9" x14ac:dyDescent="0.3">
      <c r="B37" s="33" t="s">
        <v>53</v>
      </c>
      <c r="C37" s="31">
        <f>SUM(C32:C35)</f>
        <v>10</v>
      </c>
      <c r="D37" s="31">
        <f t="shared" ref="D37:I37" si="2">SUM(D32:D35)</f>
        <v>10</v>
      </c>
      <c r="E37" s="31">
        <f t="shared" si="2"/>
        <v>10</v>
      </c>
      <c r="F37" s="31">
        <f t="shared" si="2"/>
        <v>9</v>
      </c>
      <c r="G37" s="31">
        <f t="shared" si="2"/>
        <v>9</v>
      </c>
      <c r="H37" s="31">
        <f t="shared" si="2"/>
        <v>9</v>
      </c>
      <c r="I37" s="31">
        <f t="shared" si="2"/>
        <v>9</v>
      </c>
    </row>
    <row r="39" spans="1:9" ht="31.2" customHeight="1" x14ac:dyDescent="0.3">
      <c r="A39" s="35" t="s">
        <v>54</v>
      </c>
      <c r="B39" s="34"/>
      <c r="C39" s="36">
        <f>((C32+C33)*100%)/C37</f>
        <v>0.7</v>
      </c>
      <c r="D39" s="36">
        <f t="shared" ref="D39:I39" si="3">((D32+D33)*100%)/D37</f>
        <v>0.3</v>
      </c>
      <c r="E39" s="36">
        <f t="shared" si="3"/>
        <v>0.7</v>
      </c>
      <c r="F39" s="36">
        <f t="shared" si="3"/>
        <v>0.77777777777777779</v>
      </c>
      <c r="G39" s="36">
        <f t="shared" si="3"/>
        <v>0.77777777777777779</v>
      </c>
      <c r="H39" s="36">
        <f t="shared" si="3"/>
        <v>0.55555555555555558</v>
      </c>
      <c r="I39" s="36">
        <f t="shared" si="3"/>
        <v>0.77777777777777779</v>
      </c>
    </row>
    <row r="40" spans="1:9" ht="31.2" customHeight="1" x14ac:dyDescent="0.3">
      <c r="A40" s="35" t="s">
        <v>55</v>
      </c>
      <c r="B40" s="34"/>
      <c r="C40" s="36">
        <f>(SUM(C32:C34)*100%)/10</f>
        <v>1</v>
      </c>
      <c r="D40" s="36">
        <f t="shared" ref="D40:I40" si="4">(SUM(D32:D34)*100%)/10</f>
        <v>0.9</v>
      </c>
      <c r="E40" s="36">
        <f t="shared" si="4"/>
        <v>0.9</v>
      </c>
      <c r="F40" s="36">
        <f t="shared" si="4"/>
        <v>0.9</v>
      </c>
      <c r="G40" s="36">
        <f t="shared" si="4"/>
        <v>0.9</v>
      </c>
      <c r="H40" s="36">
        <f t="shared" si="4"/>
        <v>0.8</v>
      </c>
      <c r="I40" s="36">
        <f t="shared" si="4"/>
        <v>0.9</v>
      </c>
    </row>
  </sheetData>
  <mergeCells count="5">
    <mergeCell ref="C31:I31"/>
    <mergeCell ref="A39:B39"/>
    <mergeCell ref="A40:B40"/>
    <mergeCell ref="A1:B1"/>
    <mergeCell ref="A16:G16"/>
  </mergeCells>
  <conditionalFormatting sqref="C4:C13">
    <cfRule type="cellIs" dxfId="1" priority="3" operator="equal">
      <formula>5</formula>
    </cfRule>
    <cfRule type="cellIs" dxfId="2" priority="2" operator="equal">
      <formula>4</formula>
    </cfRule>
    <cfRule type="cellIs" dxfId="0" priority="1" operator="equal">
      <formula>3</formula>
    </cfRule>
  </conditionalFormatting>
  <dataValidations count="1">
    <dataValidation type="list" allowBlank="1" showInputMessage="1" showErrorMessage="1" errorTitle="Гришутенко Павел" error="Ошибка. Надо выбирать год рождения." promptTitle="Гришутенко Павел" prompt="2000" sqref="F4:F13" xr:uid="{7D643A15-2F24-40A8-9C6D-B2BCF15FEE5E}">
      <formula1>"1999,2000,2001"</formula1>
    </dataValidation>
  </dataValidations>
  <pageMargins left="0.7" right="0.7" top="0.75" bottom="0.75" header="0.3" footer="0.3"/>
  <pageSetup paperSize="9" orientation="portrait" r:id="rId1"/>
  <headerFooter>
    <oddHeader>&amp;CГришутенко П. П.  ИВТ 1 группа 2 подгруппа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английский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2019-06-01T19:53:36Z</dcterms:modified>
</cp:coreProperties>
</file>