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ча1" sheetId="1" r:id="rId4"/>
    <sheet state="visible" name="Задача2" sheetId="2" r:id="rId5"/>
  </sheets>
  <definedNames/>
  <calcPr/>
</workbook>
</file>

<file path=xl/sharedStrings.xml><?xml version="1.0" encoding="utf-8"?>
<sst xmlns="http://schemas.openxmlformats.org/spreadsheetml/2006/main" count="66" uniqueCount="41">
  <si>
    <t>Задание 1</t>
  </si>
  <si>
    <t>" Смены (уровни)I i = 1, 2, 3 "</t>
  </si>
  <si>
    <t>Результаты опытов; xim, % брака; m = 1, 2 ..., 7 наблюдений</t>
  </si>
  <si>
    <t>Пн 1</t>
  </si>
  <si>
    <t>Вт 2</t>
  </si>
  <si>
    <t>Ср 3</t>
  </si>
  <si>
    <t>Чт 4</t>
  </si>
  <si>
    <t>Пт 5</t>
  </si>
  <si>
    <t>Сб 6</t>
  </si>
  <si>
    <t>Вс 7</t>
  </si>
  <si>
    <t>Вспомогательная таблица</t>
  </si>
  <si>
    <t>i</t>
  </si>
  <si>
    <t>Xim</t>
  </si>
  <si>
    <t>Ci</t>
  </si>
  <si>
    <t>Ci^2</t>
  </si>
  <si>
    <t>X^2 im</t>
  </si>
  <si>
    <t>Вычисление вспомогательных сумм</t>
  </si>
  <si>
    <t xml:space="preserve">C^2 = </t>
  </si>
  <si>
    <t>C0</t>
  </si>
  <si>
    <t>сумм(Ci^2)</t>
  </si>
  <si>
    <t>Вычисление сумм квадратов</t>
  </si>
  <si>
    <t>SS</t>
  </si>
  <si>
    <t>Общая сумма квадратов</t>
  </si>
  <si>
    <t>SSa</t>
  </si>
  <si>
    <t>Сумма квадратов между группами</t>
  </si>
  <si>
    <t>Проверка</t>
  </si>
  <si>
    <t>SSd</t>
  </si>
  <si>
    <t>Сумма квадратов внутри группы</t>
  </si>
  <si>
    <t>Проверка гипотезы</t>
  </si>
  <si>
    <t>Sa^2</t>
  </si>
  <si>
    <t>Va</t>
  </si>
  <si>
    <t>Se^2</t>
  </si>
  <si>
    <t>Ve</t>
  </si>
  <si>
    <t>Fрасч</t>
  </si>
  <si>
    <t>Fтабл</t>
  </si>
  <si>
    <t>т.к. Fрасч &lt;= Fтабл, то гипотеза H0 об отсутствии влияния фактора смены на процент брака выпускной продукции принимается, то есть производственная смена не влияет на появление брака</t>
  </si>
  <si>
    <t>Задание 2</t>
  </si>
  <si>
    <t>Номер группы</t>
  </si>
  <si>
    <t>H0 Кореляция между громкостью сигнала и скоростью реакции не отличается от нуля</t>
  </si>
  <si>
    <t>H1 Кореляция между громкостью сигнала и скоростью реакции значимо отличается от нуля</t>
  </si>
  <si>
    <t>т.к. Fрасч &lt;= Fтабл, то гипотеза H0 об отсутствии влияния громкости сигнала на скорость реакции принимается, то есть громкость сигнала не влияет на реакцию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</si>
</sst>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2" t="s">
        <v>1</v>
      </c>
      <c r="B3" s="3" t="s">
        <v>2</v>
      </c>
      <c r="C3" s="4"/>
      <c r="D3" s="4"/>
      <c r="E3" s="4"/>
      <c r="F3" s="4"/>
      <c r="G3" s="4"/>
      <c r="H3" s="4"/>
    </row>
    <row r="4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</row>
    <row r="5">
      <c r="A5" s="3">
        <v>1.0</v>
      </c>
      <c r="B5" s="3">
        <v>2.0</v>
      </c>
      <c r="C5" s="3">
        <v>1.5</v>
      </c>
      <c r="D5" s="3">
        <v>3.0</v>
      </c>
      <c r="E5" s="3">
        <v>6.0</v>
      </c>
      <c r="F5" s="3">
        <v>0.2</v>
      </c>
      <c r="G5" s="3">
        <v>0.0</v>
      </c>
      <c r="H5" s="3">
        <v>1.0</v>
      </c>
    </row>
    <row r="6">
      <c r="A6" s="3">
        <v>2.0</v>
      </c>
      <c r="B6" s="3">
        <v>1.5</v>
      </c>
      <c r="C6" s="3">
        <v>4.0</v>
      </c>
      <c r="D6" s="3">
        <v>4.0</v>
      </c>
      <c r="E6" s="3">
        <v>0.0</v>
      </c>
      <c r="F6" s="3">
        <v>0.0</v>
      </c>
      <c r="G6" s="3">
        <v>2.5</v>
      </c>
      <c r="H6" s="3">
        <v>1.5</v>
      </c>
    </row>
    <row r="7">
      <c r="A7" s="3">
        <v>3.0</v>
      </c>
      <c r="B7" s="3">
        <v>1.5</v>
      </c>
      <c r="C7" s="3">
        <v>1.5</v>
      </c>
      <c r="D7" s="3">
        <v>6.0</v>
      </c>
      <c r="E7" s="3">
        <v>6.0</v>
      </c>
      <c r="F7" s="3">
        <v>0.0</v>
      </c>
      <c r="G7" s="3">
        <v>3.0</v>
      </c>
      <c r="H7" s="3">
        <v>1.0</v>
      </c>
    </row>
    <row r="10">
      <c r="A10" s="1" t="s">
        <v>10</v>
      </c>
    </row>
    <row r="11">
      <c r="A11" s="3" t="s">
        <v>11</v>
      </c>
      <c r="B11" s="3" t="s">
        <v>12</v>
      </c>
      <c r="C11" s="4"/>
      <c r="D11" s="4"/>
      <c r="E11" s="4"/>
      <c r="F11" s="4"/>
      <c r="G11" s="4"/>
      <c r="H11" s="4"/>
      <c r="I11" s="3" t="s">
        <v>13</v>
      </c>
      <c r="J11" s="3" t="s">
        <v>14</v>
      </c>
      <c r="K11" s="3" t="s">
        <v>15</v>
      </c>
      <c r="L11" s="4"/>
      <c r="M11" s="4"/>
      <c r="N11" s="4"/>
      <c r="O11" s="4"/>
      <c r="P11" s="4"/>
      <c r="Q11" s="4"/>
    </row>
    <row r="12">
      <c r="A12" s="4"/>
      <c r="B12" s="3">
        <v>1.0</v>
      </c>
      <c r="C12" s="3">
        <v>2.0</v>
      </c>
      <c r="D12" s="3">
        <v>3.0</v>
      </c>
      <c r="E12" s="3">
        <v>4.0</v>
      </c>
      <c r="F12" s="3">
        <v>5.0</v>
      </c>
      <c r="G12" s="3">
        <v>6.0</v>
      </c>
      <c r="H12" s="3">
        <v>7.0</v>
      </c>
      <c r="I12" s="4"/>
      <c r="J12" s="4"/>
      <c r="K12" s="3">
        <v>1.0</v>
      </c>
      <c r="L12" s="3">
        <v>2.0</v>
      </c>
      <c r="M12" s="3">
        <v>3.0</v>
      </c>
      <c r="N12" s="3">
        <v>4.0</v>
      </c>
      <c r="O12" s="3">
        <v>5.0</v>
      </c>
      <c r="P12" s="3">
        <v>6.0</v>
      </c>
      <c r="Q12" s="3">
        <v>7.0</v>
      </c>
    </row>
    <row r="13">
      <c r="A13" s="3">
        <v>1.0</v>
      </c>
      <c r="B13" s="3">
        <v>2.0</v>
      </c>
      <c r="C13" s="3">
        <v>1.5</v>
      </c>
      <c r="D13" s="3">
        <v>3.0</v>
      </c>
      <c r="E13" s="3">
        <v>6.0</v>
      </c>
      <c r="F13" s="3">
        <v>0.2</v>
      </c>
      <c r="G13" s="3">
        <v>0.0</v>
      </c>
      <c r="H13" s="3">
        <v>1.0</v>
      </c>
      <c r="I13" s="3">
        <f t="shared" ref="I13:I15" si="2">SUM(B13:H13)</f>
        <v>13.7</v>
      </c>
      <c r="J13" s="3">
        <f t="shared" ref="J13:J15" si="3">I13*I13</f>
        <v>187.69</v>
      </c>
      <c r="K13" s="3">
        <f t="shared" ref="K13:Q13" si="1">B13*B13</f>
        <v>4</v>
      </c>
      <c r="L13" s="3">
        <f t="shared" si="1"/>
        <v>2.25</v>
      </c>
      <c r="M13" s="3">
        <f t="shared" si="1"/>
        <v>9</v>
      </c>
      <c r="N13" s="3">
        <f t="shared" si="1"/>
        <v>36</v>
      </c>
      <c r="O13" s="3">
        <f t="shared" si="1"/>
        <v>0.04</v>
      </c>
      <c r="P13" s="3">
        <f t="shared" si="1"/>
        <v>0</v>
      </c>
      <c r="Q13" s="3">
        <f t="shared" si="1"/>
        <v>1</v>
      </c>
    </row>
    <row r="14">
      <c r="A14" s="3">
        <v>2.0</v>
      </c>
      <c r="B14" s="3">
        <v>1.5</v>
      </c>
      <c r="C14" s="3">
        <v>4.0</v>
      </c>
      <c r="D14" s="3">
        <v>4.0</v>
      </c>
      <c r="E14" s="3">
        <v>0.0</v>
      </c>
      <c r="F14" s="3">
        <v>0.0</v>
      </c>
      <c r="G14" s="3">
        <v>2.5</v>
      </c>
      <c r="H14" s="3">
        <v>1.5</v>
      </c>
      <c r="I14" s="3">
        <f t="shared" si="2"/>
        <v>13.5</v>
      </c>
      <c r="J14" s="3">
        <f t="shared" si="3"/>
        <v>182.25</v>
      </c>
      <c r="K14" s="3">
        <f t="shared" ref="K14:Q14" si="4">B14*B14</f>
        <v>2.25</v>
      </c>
      <c r="L14" s="3">
        <f t="shared" si="4"/>
        <v>16</v>
      </c>
      <c r="M14" s="3">
        <f t="shared" si="4"/>
        <v>16</v>
      </c>
      <c r="N14" s="3">
        <f t="shared" si="4"/>
        <v>0</v>
      </c>
      <c r="O14" s="3">
        <f t="shared" si="4"/>
        <v>0</v>
      </c>
      <c r="P14" s="3">
        <f t="shared" si="4"/>
        <v>6.25</v>
      </c>
      <c r="Q14" s="3">
        <f t="shared" si="4"/>
        <v>2.25</v>
      </c>
    </row>
    <row r="15">
      <c r="A15" s="3">
        <v>3.0</v>
      </c>
      <c r="B15" s="3">
        <v>1.5</v>
      </c>
      <c r="C15" s="3">
        <v>1.5</v>
      </c>
      <c r="D15" s="3">
        <v>6.0</v>
      </c>
      <c r="E15" s="3">
        <v>6.0</v>
      </c>
      <c r="F15" s="3">
        <v>0.0</v>
      </c>
      <c r="G15" s="3">
        <v>3.0</v>
      </c>
      <c r="H15" s="3">
        <v>1.0</v>
      </c>
      <c r="I15" s="3">
        <f t="shared" si="2"/>
        <v>19</v>
      </c>
      <c r="J15" s="3">
        <f t="shared" si="3"/>
        <v>361</v>
      </c>
      <c r="K15" s="3">
        <f t="shared" ref="K15:Q15" si="5">B15*B15</f>
        <v>2.25</v>
      </c>
      <c r="L15" s="3">
        <f t="shared" si="5"/>
        <v>2.25</v>
      </c>
      <c r="M15" s="3">
        <f t="shared" si="5"/>
        <v>36</v>
      </c>
      <c r="N15" s="3">
        <f t="shared" si="5"/>
        <v>36</v>
      </c>
      <c r="O15" s="3">
        <f t="shared" si="5"/>
        <v>0</v>
      </c>
      <c r="P15" s="3">
        <f t="shared" si="5"/>
        <v>9</v>
      </c>
      <c r="Q15" s="3">
        <f t="shared" si="5"/>
        <v>1</v>
      </c>
    </row>
    <row r="17">
      <c r="B17" s="1" t="s">
        <v>16</v>
      </c>
    </row>
    <row r="18">
      <c r="B18" s="1" t="s">
        <v>17</v>
      </c>
      <c r="C18" s="5">
        <f>SUM(I13:I15)^2</f>
        <v>2134.44</v>
      </c>
    </row>
    <row r="19">
      <c r="B19" s="1" t="s">
        <v>18</v>
      </c>
      <c r="C19" s="5">
        <f>SUM(K13:Q15)</f>
        <v>181.54</v>
      </c>
    </row>
    <row r="20">
      <c r="B20" s="1" t="s">
        <v>19</v>
      </c>
      <c r="C20" s="5">
        <f>SUM(J13:J15)</f>
        <v>730.94</v>
      </c>
    </row>
    <row r="21">
      <c r="A21" s="1" t="s">
        <v>20</v>
      </c>
    </row>
    <row r="22">
      <c r="A22" s="1" t="s">
        <v>21</v>
      </c>
      <c r="B22" s="5">
        <f>C19-C18/21</f>
        <v>79.9</v>
      </c>
      <c r="C22" s="3" t="s">
        <v>22</v>
      </c>
    </row>
    <row r="23">
      <c r="A23" s="1" t="s">
        <v>23</v>
      </c>
      <c r="B23" s="5">
        <f>3/21*C20-C18/21</f>
        <v>2.78</v>
      </c>
      <c r="C23" s="3" t="s">
        <v>24</v>
      </c>
      <c r="F23" s="1" t="s">
        <v>25</v>
      </c>
    </row>
    <row r="24">
      <c r="A24" s="1" t="s">
        <v>26</v>
      </c>
      <c r="B24" s="5">
        <f>C19-1/7*C20</f>
        <v>77.12</v>
      </c>
      <c r="C24" s="3" t="s">
        <v>27</v>
      </c>
      <c r="F24" s="5">
        <f>B22-B23</f>
        <v>77.12</v>
      </c>
    </row>
    <row r="27">
      <c r="A27" s="3" t="s">
        <v>28</v>
      </c>
    </row>
    <row r="29">
      <c r="A29" s="1" t="s">
        <v>29</v>
      </c>
      <c r="B29" s="5">
        <f>B23/2</f>
        <v>1.39</v>
      </c>
    </row>
    <row r="30">
      <c r="A30" s="1" t="s">
        <v>30</v>
      </c>
      <c r="B30" s="5">
        <f>3-1</f>
        <v>2</v>
      </c>
    </row>
    <row r="31">
      <c r="A31" s="1" t="s">
        <v>31</v>
      </c>
      <c r="B31" s="5">
        <f>B24/B32</f>
        <v>4.284444444</v>
      </c>
    </row>
    <row r="32">
      <c r="A32" s="1" t="s">
        <v>32</v>
      </c>
      <c r="B32" s="5">
        <f>21-3</f>
        <v>18</v>
      </c>
    </row>
    <row r="33">
      <c r="A33" s="1" t="s">
        <v>33</v>
      </c>
      <c r="B33" s="5">
        <f>B29/B31</f>
        <v>0.3244294606</v>
      </c>
    </row>
    <row r="34">
      <c r="A34" s="1" t="s">
        <v>34</v>
      </c>
      <c r="B34" s="3">
        <v>3.55</v>
      </c>
      <c r="C34" s="4"/>
      <c r="D34" s="4"/>
      <c r="E34" s="4"/>
      <c r="F34" s="4"/>
    </row>
    <row r="35">
      <c r="B35" s="4"/>
      <c r="C35" s="4"/>
      <c r="D35" s="4"/>
      <c r="E35" s="4"/>
      <c r="F35" s="4"/>
    </row>
    <row r="36">
      <c r="A36" s="3" t="s">
        <v>35</v>
      </c>
      <c r="B36" s="4"/>
      <c r="C36" s="4"/>
      <c r="D36" s="4"/>
    </row>
  </sheetData>
  <mergeCells count="1">
    <mergeCell ref="A3:A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36</v>
      </c>
    </row>
    <row r="3">
      <c r="A3" s="2"/>
      <c r="B3" s="3"/>
      <c r="C3" s="4"/>
      <c r="D3" s="4"/>
      <c r="E3" s="4"/>
      <c r="F3" s="4"/>
      <c r="G3" s="4"/>
      <c r="H3" s="4"/>
    </row>
    <row r="4">
      <c r="A4" s="2" t="s">
        <v>37</v>
      </c>
      <c r="B4" s="3"/>
      <c r="C4" s="3"/>
      <c r="D4" s="3"/>
      <c r="E4" s="3"/>
      <c r="F4" s="3"/>
      <c r="G4" s="3"/>
      <c r="H4" s="3"/>
    </row>
    <row r="5">
      <c r="A5" s="3">
        <v>1.0</v>
      </c>
      <c r="B5" s="3">
        <v>304.0</v>
      </c>
      <c r="C5" s="3">
        <v>268.0</v>
      </c>
      <c r="D5" s="3">
        <v>272.0</v>
      </c>
      <c r="E5" s="3">
        <v>262.0</v>
      </c>
      <c r="F5" s="3">
        <v>283.0</v>
      </c>
      <c r="G5" s="3"/>
      <c r="H5" s="3"/>
    </row>
    <row r="6">
      <c r="A6" s="3">
        <v>2.0</v>
      </c>
      <c r="B6" s="3">
        <v>272.0</v>
      </c>
      <c r="C6" s="3">
        <v>264.0</v>
      </c>
      <c r="D6" s="3">
        <v>256.0</v>
      </c>
      <c r="E6" s="3">
        <v>269.0</v>
      </c>
      <c r="F6" s="3">
        <v>285.0</v>
      </c>
      <c r="G6" s="3">
        <v>247.0</v>
      </c>
      <c r="H6" s="3"/>
    </row>
    <row r="7">
      <c r="A7" s="3">
        <v>3.0</v>
      </c>
      <c r="B7" s="3">
        <v>223.0</v>
      </c>
      <c r="C7" s="3">
        <v>184.0</v>
      </c>
      <c r="D7" s="3">
        <v>209.0</v>
      </c>
      <c r="E7" s="3">
        <v>183.0</v>
      </c>
      <c r="F7" s="3"/>
      <c r="G7" s="3"/>
      <c r="H7" s="3"/>
    </row>
    <row r="10">
      <c r="A10" s="1" t="s">
        <v>10</v>
      </c>
    </row>
    <row r="11">
      <c r="A11" s="3" t="s">
        <v>11</v>
      </c>
      <c r="B11" s="3" t="s">
        <v>12</v>
      </c>
      <c r="C11" s="4"/>
      <c r="D11" s="4"/>
      <c r="E11" s="4"/>
      <c r="F11" s="4"/>
      <c r="G11" s="4"/>
      <c r="H11" s="4"/>
      <c r="I11" s="3" t="s">
        <v>13</v>
      </c>
      <c r="J11" s="3" t="s">
        <v>14</v>
      </c>
      <c r="K11" s="3" t="s">
        <v>15</v>
      </c>
      <c r="L11" s="4"/>
      <c r="M11" s="4"/>
      <c r="N11" s="4"/>
      <c r="O11" s="4"/>
      <c r="P11" s="4"/>
      <c r="Q11" s="4"/>
    </row>
    <row r="12">
      <c r="A12" s="4"/>
      <c r="B12" s="3">
        <v>1.0</v>
      </c>
      <c r="C12" s="3">
        <v>2.0</v>
      </c>
      <c r="D12" s="3">
        <v>3.0</v>
      </c>
      <c r="E12" s="3">
        <v>4.0</v>
      </c>
      <c r="F12" s="3">
        <v>5.0</v>
      </c>
      <c r="G12" s="3">
        <v>6.0</v>
      </c>
      <c r="H12" s="3">
        <v>7.0</v>
      </c>
      <c r="I12" s="4"/>
      <c r="J12" s="4"/>
      <c r="K12" s="3">
        <v>1.0</v>
      </c>
      <c r="L12" s="3">
        <v>2.0</v>
      </c>
      <c r="M12" s="3">
        <v>3.0</v>
      </c>
      <c r="N12" s="3">
        <v>4.0</v>
      </c>
      <c r="O12" s="3">
        <v>5.0</v>
      </c>
      <c r="P12" s="3">
        <v>6.0</v>
      </c>
      <c r="Q12" s="3">
        <v>7.0</v>
      </c>
    </row>
    <row r="13">
      <c r="A13" s="3">
        <v>1.0</v>
      </c>
      <c r="B13" s="3">
        <v>304.0</v>
      </c>
      <c r="C13" s="3">
        <v>268.0</v>
      </c>
      <c r="D13" s="3">
        <v>272.0</v>
      </c>
      <c r="E13" s="3">
        <v>262.0</v>
      </c>
      <c r="F13" s="3">
        <v>283.0</v>
      </c>
      <c r="G13" s="3"/>
      <c r="H13" s="3"/>
      <c r="I13" s="3">
        <f t="shared" ref="I13:I15" si="2">SUM(B13:H13)</f>
        <v>1389</v>
      </c>
      <c r="J13" s="3">
        <f t="shared" ref="J13:J15" si="3">I13*I13</f>
        <v>1929321</v>
      </c>
      <c r="K13" s="3">
        <f t="shared" ref="K13:O13" si="1">B13*B13</f>
        <v>92416</v>
      </c>
      <c r="L13" s="3">
        <f t="shared" si="1"/>
        <v>71824</v>
      </c>
      <c r="M13" s="3">
        <f t="shared" si="1"/>
        <v>73984</v>
      </c>
      <c r="N13" s="3">
        <f t="shared" si="1"/>
        <v>68644</v>
      </c>
      <c r="O13" s="3">
        <f t="shared" si="1"/>
        <v>80089</v>
      </c>
      <c r="P13" s="3"/>
      <c r="Q13" s="3"/>
    </row>
    <row r="14">
      <c r="A14" s="3">
        <v>2.0</v>
      </c>
      <c r="B14" s="3">
        <v>272.0</v>
      </c>
      <c r="C14" s="3">
        <v>264.0</v>
      </c>
      <c r="D14" s="3">
        <v>256.0</v>
      </c>
      <c r="E14" s="3">
        <v>269.0</v>
      </c>
      <c r="F14" s="3">
        <v>285.0</v>
      </c>
      <c r="G14" s="3">
        <v>247.0</v>
      </c>
      <c r="H14" s="3"/>
      <c r="I14" s="3">
        <f t="shared" si="2"/>
        <v>1593</v>
      </c>
      <c r="J14" s="3">
        <f t="shared" si="3"/>
        <v>2537649</v>
      </c>
      <c r="K14" s="3">
        <f t="shared" ref="K14:P14" si="4">B14*B14</f>
        <v>73984</v>
      </c>
      <c r="L14" s="3">
        <f t="shared" si="4"/>
        <v>69696</v>
      </c>
      <c r="M14" s="3">
        <f t="shared" si="4"/>
        <v>65536</v>
      </c>
      <c r="N14" s="3">
        <f t="shared" si="4"/>
        <v>72361</v>
      </c>
      <c r="O14" s="3">
        <f t="shared" si="4"/>
        <v>81225</v>
      </c>
      <c r="P14" s="3">
        <f t="shared" si="4"/>
        <v>61009</v>
      </c>
      <c r="Q14" s="3"/>
    </row>
    <row r="15">
      <c r="A15" s="3">
        <v>3.0</v>
      </c>
      <c r="B15" s="3">
        <v>223.0</v>
      </c>
      <c r="C15" s="3">
        <v>184.0</v>
      </c>
      <c r="D15" s="3">
        <v>209.0</v>
      </c>
      <c r="E15" s="3">
        <v>183.0</v>
      </c>
      <c r="F15" s="3"/>
      <c r="G15" s="3"/>
      <c r="H15" s="3"/>
      <c r="I15" s="3">
        <f t="shared" si="2"/>
        <v>799</v>
      </c>
      <c r="J15" s="3">
        <f t="shared" si="3"/>
        <v>638401</v>
      </c>
      <c r="K15" s="3">
        <f t="shared" ref="K15:N15" si="5">B15*B15</f>
        <v>49729</v>
      </c>
      <c r="L15" s="3">
        <f t="shared" si="5"/>
        <v>33856</v>
      </c>
      <c r="M15" s="3">
        <f t="shared" si="5"/>
        <v>43681</v>
      </c>
      <c r="N15" s="3">
        <f t="shared" si="5"/>
        <v>33489</v>
      </c>
      <c r="O15" s="3"/>
      <c r="P15" s="3"/>
      <c r="Q15" s="3"/>
    </row>
    <row r="17">
      <c r="B17" s="1" t="s">
        <v>16</v>
      </c>
    </row>
    <row r="18">
      <c r="B18" s="1" t="s">
        <v>17</v>
      </c>
      <c r="C18" s="5">
        <f>SUM(I13:I15)^2</f>
        <v>14295961</v>
      </c>
    </row>
    <row r="19">
      <c r="B19" s="1" t="s">
        <v>18</v>
      </c>
      <c r="C19" s="5">
        <f>SUM(K13:P15)</f>
        <v>971523</v>
      </c>
    </row>
    <row r="20">
      <c r="B20" s="1" t="s">
        <v>19</v>
      </c>
      <c r="C20" s="5">
        <f>SUM(J13:J15)</f>
        <v>5105371</v>
      </c>
    </row>
    <row r="21">
      <c r="A21" s="1" t="s">
        <v>20</v>
      </c>
    </row>
    <row r="22">
      <c r="A22" s="1" t="s">
        <v>21</v>
      </c>
      <c r="B22" s="5">
        <f>C19-C18/21</f>
        <v>290762.9524</v>
      </c>
      <c r="C22" s="3" t="s">
        <v>22</v>
      </c>
    </row>
    <row r="23">
      <c r="A23" s="1" t="s">
        <v>23</v>
      </c>
      <c r="B23" s="5">
        <f>3/21*C20-C18/21</f>
        <v>48578.66667</v>
      </c>
      <c r="C23" s="3" t="s">
        <v>24</v>
      </c>
      <c r="F23" s="1" t="s">
        <v>25</v>
      </c>
    </row>
    <row r="24">
      <c r="A24" s="1" t="s">
        <v>26</v>
      </c>
      <c r="B24" s="5">
        <f>C19-1/7*C20</f>
        <v>242184.2857</v>
      </c>
      <c r="C24" s="3" t="s">
        <v>27</v>
      </c>
      <c r="F24" s="5">
        <f>B22-B23</f>
        <v>242184.2857</v>
      </c>
    </row>
    <row r="27">
      <c r="A27" s="3" t="s">
        <v>28</v>
      </c>
    </row>
    <row r="29">
      <c r="A29" s="1" t="s">
        <v>29</v>
      </c>
      <c r="B29" s="5">
        <f>B23/2</f>
        <v>24289.33333</v>
      </c>
    </row>
    <row r="30">
      <c r="A30" s="1" t="s">
        <v>30</v>
      </c>
      <c r="B30" s="5">
        <f>3-1</f>
        <v>2</v>
      </c>
    </row>
    <row r="31">
      <c r="A31" s="1" t="s">
        <v>31</v>
      </c>
      <c r="B31" s="5">
        <f>B24/B32</f>
        <v>20182.02381</v>
      </c>
    </row>
    <row r="32">
      <c r="A32" s="1" t="s">
        <v>32</v>
      </c>
      <c r="B32" s="5">
        <f>15-3</f>
        <v>12</v>
      </c>
    </row>
    <row r="33">
      <c r="A33" s="1" t="s">
        <v>33</v>
      </c>
      <c r="B33" s="5">
        <f>B29/B31</f>
        <v>1.203513263</v>
      </c>
    </row>
    <row r="34">
      <c r="A34" s="1" t="s">
        <v>34</v>
      </c>
      <c r="B34" s="3">
        <v>3.88</v>
      </c>
      <c r="C34" s="4"/>
      <c r="D34" s="4"/>
      <c r="E34" s="4"/>
      <c r="F34" s="4"/>
    </row>
    <row r="35">
      <c r="B35" s="4"/>
      <c r="C35" s="4"/>
      <c r="D35" s="4"/>
      <c r="E35" s="4"/>
      <c r="F35" s="4"/>
    </row>
    <row r="36">
      <c r="A36" s="1" t="s">
        <v>38</v>
      </c>
      <c r="B36" s="4"/>
      <c r="C36" s="4"/>
      <c r="D36" s="4"/>
    </row>
    <row r="37">
      <c r="A37" s="1" t="s">
        <v>39</v>
      </c>
    </row>
    <row r="39">
      <c r="A39" s="3" t="s">
        <v>40</v>
      </c>
    </row>
  </sheetData>
  <drawing r:id="rId1"/>
</worksheet>
</file>