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3" sheetId="2" r:id="rId5"/>
    <sheet state="visible" name="Задание 4" sheetId="3" r:id="rId6"/>
  </sheets>
  <definedNames/>
  <calcPr/>
</workbook>
</file>

<file path=xl/sharedStrings.xml><?xml version="1.0" encoding="utf-8"?>
<sst xmlns="http://schemas.openxmlformats.org/spreadsheetml/2006/main" count="145" uniqueCount="53">
  <si>
    <t>Пример 1</t>
  </si>
  <si>
    <t>коэф. Пирсона</t>
  </si>
  <si>
    <t>№</t>
  </si>
  <si>
    <t>x</t>
  </si>
  <si>
    <t>y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</si>
  <si>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</si>
  <si>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</si>
  <si>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</si>
  <si>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</si>
  <si>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</si>
  <si>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</si>
  <si>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</si>
  <si>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r xy =</t>
  </si>
  <si>
    <t>Пример 2</t>
  </si>
  <si>
    <t>коэф. Спирмена</t>
  </si>
  <si>
    <t>di = xi - yi</t>
  </si>
  <si>
    <t>di</t>
  </si>
  <si>
    <t>rs =</t>
  </si>
  <si>
    <t xml:space="preserve">t = </t>
  </si>
  <si>
    <t>t кр (0,05 8) = 2.31</t>
  </si>
  <si>
    <t xml:space="preserve">t &gt; t кр </t>
  </si>
  <si>
    <t>связь статистически значима при 5% уровне значимости</t>
  </si>
  <si>
    <t>Задание 3.1</t>
  </si>
  <si>
    <t>x стаж (в мес.)</t>
  </si>
  <si>
    <t>y время решения (в мин.)</t>
  </si>
  <si>
    <t>Сильная обратная линейная зависимость</t>
  </si>
  <si>
    <t>абсолютное значение парвметра &gt; 1, что говорит о сильной тесноте связи</t>
  </si>
  <si>
    <t>Задание 3.2</t>
  </si>
  <si>
    <t>xi</t>
  </si>
  <si>
    <t>yi</t>
  </si>
  <si>
    <t>Сильная линейная зависимость</t>
  </si>
  <si>
    <t>абсолютное значение парвметра &lt; 0.3, что говорит о слабой тесноте связи</t>
  </si>
  <si>
    <t xml:space="preserve">t &lt; t кр </t>
  </si>
  <si>
    <t>связь статистически не значима при 5% уровне значимости</t>
  </si>
  <si>
    <t>zi</t>
  </si>
  <si>
    <t>Zi - Yсред.</t>
  </si>
  <si>
    <t>(Xi - Xср)*(Zi - Zср)</t>
  </si>
  <si>
    <t>(Zi - Zсред.)^2</t>
  </si>
  <si>
    <t>di = xi - zi</t>
  </si>
  <si>
    <t>абсолютное значение парвметра в пределах диапозона [0.3, 0.7], что говорит об умеренной тесноте связи</t>
  </si>
  <si>
    <t>Zi - Xсред.</t>
  </si>
  <si>
    <t>(Zi - Zср)*(Yi - Yср)</t>
  </si>
  <si>
    <t>di = zi - yi</t>
  </si>
  <si>
    <t>Задание 4.1</t>
  </si>
  <si>
    <t>x agr</t>
  </si>
  <si>
    <t>y iq</t>
  </si>
  <si>
    <t>умеренная обратная линейная зависимость</t>
  </si>
  <si>
    <t>Для умеренной зависимость диапозон значений соответствует [0.3, 0.5]</t>
  </si>
  <si>
    <t>Задание 4.2</t>
  </si>
  <si>
    <t>x числ. посетит.</t>
  </si>
  <si>
    <t>y позиция в выдаче</t>
  </si>
  <si>
    <t>Присутствует заметная обратная линейная зависимость</t>
  </si>
  <si>
    <t>Для умеренной зависимость диапозон значений соответствует [0.5, 0.7]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</si>
</sst>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3'!$B$24:$B$33</c:f>
              <c:numCache/>
            </c:numRef>
          </c:val>
          <c:smooth val="0"/>
        </c:ser>
        <c:ser>
          <c:idx val="1"/>
          <c:order val="1"/>
          <c:tx>
            <c:strRef>
              <c:f>'Задание 3'!$C$23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3'!$C$24:$C$33</c:f>
              <c:numCache/>
            </c:numRef>
          </c:val>
          <c:smooth val="0"/>
        </c:ser>
        <c:axId val="584008609"/>
        <c:axId val="1030076725"/>
      </c:lineChart>
      <c:catAx>
        <c:axId val="584008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076725"/>
      </c:catAx>
      <c:valAx>
        <c:axId val="103007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08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3'!$B$68:$B$77</c:f>
              <c:numCache/>
            </c:numRef>
          </c:val>
          <c:smooth val="0"/>
        </c:ser>
        <c:ser>
          <c:idx val="1"/>
          <c:order val="1"/>
          <c:tx>
            <c:strRef>
              <c:f>'Задание 3'!$C$67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3'!$C$68:$C$77</c:f>
              <c:numCache/>
            </c:numRef>
          </c:val>
          <c:smooth val="0"/>
        </c:ser>
        <c:axId val="1720378301"/>
        <c:axId val="1513066999"/>
      </c:lineChart>
      <c:catAx>
        <c:axId val="1720378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066999"/>
      </c:catAx>
      <c:valAx>
        <c:axId val="151306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78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3'!$B$46:$B$55</c:f>
              <c:numCache/>
            </c:numRef>
          </c:val>
          <c:smooth val="0"/>
        </c:ser>
        <c:ser>
          <c:idx val="1"/>
          <c:order val="1"/>
          <c:tx>
            <c:strRef>
              <c:f>'Задание 3'!$C$45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3'!$C$46:$C$55</c:f>
              <c:numCache/>
            </c:numRef>
          </c:val>
          <c:smooth val="0"/>
        </c:ser>
        <c:axId val="1795979095"/>
        <c:axId val="794302070"/>
      </c:lineChart>
      <c:catAx>
        <c:axId val="179597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302070"/>
      </c:catAx>
      <c:valAx>
        <c:axId val="794302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7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4'!$B$4:$B$17</c:f>
              <c:numCache/>
            </c:numRef>
          </c:val>
          <c:smooth val="0"/>
        </c:ser>
        <c:ser>
          <c:idx val="1"/>
          <c:order val="1"/>
          <c:tx>
            <c:strRef>
              <c:f>'Задание 4'!$C$3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4'!$C$4:$C$17</c:f>
              <c:numCache/>
            </c:numRef>
          </c:val>
          <c:smooth val="0"/>
        </c:ser>
        <c:axId val="124747397"/>
        <c:axId val="803102444"/>
      </c:lineChart>
      <c:catAx>
        <c:axId val="12474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102444"/>
      </c:catAx>
      <c:valAx>
        <c:axId val="80310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47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4'!$B$27:$B$35</c:f>
              <c:numCache/>
            </c:numRef>
          </c:val>
          <c:smooth val="0"/>
        </c:ser>
        <c:ser>
          <c:idx val="1"/>
          <c:order val="1"/>
          <c:tx>
            <c:strRef>
              <c:f>'Задание 4'!$C$26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4'!$C$27:$C$35</c:f>
              <c:numCache/>
            </c:numRef>
          </c:val>
          <c:smooth val="0"/>
        </c:ser>
        <c:axId val="415984343"/>
        <c:axId val="74858815"/>
      </c:lineChart>
      <c:catAx>
        <c:axId val="415984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8815"/>
      </c:catAx>
      <c:valAx>
        <c:axId val="74858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984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733425</xdr:colOff>
      <xdr:row>22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733425</xdr:colOff>
      <xdr:row>65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733425</xdr:colOff>
      <xdr:row>43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704850</xdr:colOff>
      <xdr:row>1</xdr:row>
      <xdr:rowOff>152400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21</xdr:row>
      <xdr:rowOff>95250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6" max="6" width="17.71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>
      <c r="A4" s="1">
        <v>1.0</v>
      </c>
      <c r="B4" s="1">
        <v>19.0</v>
      </c>
      <c r="C4" s="1">
        <v>17.0</v>
      </c>
      <c r="D4" s="2">
        <f t="shared" ref="D4:D13" si="2">B4-$B$14</f>
        <v>-16.7</v>
      </c>
      <c r="E4" s="2">
        <f t="shared" ref="E4:E13" si="3">C4-$C$14</f>
        <v>-7.2</v>
      </c>
      <c r="F4" s="2">
        <f t="shared" ref="F4:F13" si="4">D4*E4</f>
        <v>120.24</v>
      </c>
      <c r="G4" s="2">
        <f t="shared" ref="G4:H4" si="1">D4*D4</f>
        <v>278.89</v>
      </c>
      <c r="H4" s="2">
        <f t="shared" si="1"/>
        <v>51.84</v>
      </c>
    </row>
    <row r="5">
      <c r="A5" s="1">
        <v>2.0</v>
      </c>
      <c r="B5" s="1">
        <v>32.0</v>
      </c>
      <c r="C5" s="1">
        <v>7.0</v>
      </c>
      <c r="D5" s="2">
        <f t="shared" si="2"/>
        <v>-3.7</v>
      </c>
      <c r="E5" s="2">
        <f t="shared" si="3"/>
        <v>-17.2</v>
      </c>
      <c r="F5" s="2">
        <f t="shared" si="4"/>
        <v>63.64</v>
      </c>
      <c r="G5" s="2">
        <f t="shared" ref="G5:H5" si="5">D5*D5</f>
        <v>13.69</v>
      </c>
      <c r="H5" s="2">
        <f t="shared" si="5"/>
        <v>295.84</v>
      </c>
    </row>
    <row r="6">
      <c r="A6" s="1">
        <v>3.0</v>
      </c>
      <c r="B6" s="1">
        <v>33.0</v>
      </c>
      <c r="C6" s="1">
        <v>17.0</v>
      </c>
      <c r="D6" s="2">
        <f t="shared" si="2"/>
        <v>-2.7</v>
      </c>
      <c r="E6" s="2">
        <f t="shared" si="3"/>
        <v>-7.2</v>
      </c>
      <c r="F6" s="2">
        <f t="shared" si="4"/>
        <v>19.44</v>
      </c>
      <c r="G6" s="2">
        <f t="shared" ref="G6:H6" si="6">D6*D6</f>
        <v>7.29</v>
      </c>
      <c r="H6" s="2">
        <f t="shared" si="6"/>
        <v>51.84</v>
      </c>
    </row>
    <row r="7">
      <c r="A7" s="1">
        <v>4.0</v>
      </c>
      <c r="B7" s="1">
        <v>44.0</v>
      </c>
      <c r="C7" s="1">
        <v>28.0</v>
      </c>
      <c r="D7" s="2">
        <f t="shared" si="2"/>
        <v>8.3</v>
      </c>
      <c r="E7" s="2">
        <f t="shared" si="3"/>
        <v>3.8</v>
      </c>
      <c r="F7" s="2">
        <f t="shared" si="4"/>
        <v>31.54</v>
      </c>
      <c r="G7" s="2">
        <f t="shared" ref="G7:H7" si="7">D7*D7</f>
        <v>68.89</v>
      </c>
      <c r="H7" s="2">
        <f t="shared" si="7"/>
        <v>14.44</v>
      </c>
    </row>
    <row r="8">
      <c r="A8" s="1">
        <v>5.0</v>
      </c>
      <c r="B8" s="1">
        <v>28.0</v>
      </c>
      <c r="C8" s="1">
        <v>27.0</v>
      </c>
      <c r="D8" s="2">
        <f t="shared" si="2"/>
        <v>-7.7</v>
      </c>
      <c r="E8" s="2">
        <f t="shared" si="3"/>
        <v>2.8</v>
      </c>
      <c r="F8" s="2">
        <f t="shared" si="4"/>
        <v>-21.56</v>
      </c>
      <c r="G8" s="2">
        <f t="shared" ref="G8:H8" si="8">D8*D8</f>
        <v>59.29</v>
      </c>
      <c r="H8" s="2">
        <f t="shared" si="8"/>
        <v>7.84</v>
      </c>
    </row>
    <row r="9">
      <c r="A9" s="1">
        <v>6.0</v>
      </c>
      <c r="B9" s="1">
        <v>35.0</v>
      </c>
      <c r="C9" s="1">
        <v>31.0</v>
      </c>
      <c r="D9" s="2">
        <f t="shared" si="2"/>
        <v>-0.7</v>
      </c>
      <c r="E9" s="2">
        <f t="shared" si="3"/>
        <v>6.8</v>
      </c>
      <c r="F9" s="2">
        <f t="shared" si="4"/>
        <v>-4.76</v>
      </c>
      <c r="G9" s="2">
        <f t="shared" ref="G9:H9" si="9">D9*D9</f>
        <v>0.49</v>
      </c>
      <c r="H9" s="2">
        <f t="shared" si="9"/>
        <v>46.24</v>
      </c>
    </row>
    <row r="10">
      <c r="A10" s="1">
        <v>7.0</v>
      </c>
      <c r="B10" s="1">
        <v>39.0</v>
      </c>
      <c r="C10" s="1">
        <v>20.0</v>
      </c>
      <c r="D10" s="2">
        <f t="shared" si="2"/>
        <v>3.3</v>
      </c>
      <c r="E10" s="2">
        <f t="shared" si="3"/>
        <v>-4.2</v>
      </c>
      <c r="F10" s="2">
        <f t="shared" si="4"/>
        <v>-13.86</v>
      </c>
      <c r="G10" s="2">
        <f t="shared" ref="G10:H10" si="10">D10*D10</f>
        <v>10.89</v>
      </c>
      <c r="H10" s="2">
        <f t="shared" si="10"/>
        <v>17.64</v>
      </c>
    </row>
    <row r="11">
      <c r="A11" s="1">
        <v>8.0</v>
      </c>
      <c r="B11" s="1">
        <v>39.0</v>
      </c>
      <c r="C11" s="1">
        <v>17.0</v>
      </c>
      <c r="D11" s="2">
        <f t="shared" si="2"/>
        <v>3.3</v>
      </c>
      <c r="E11" s="2">
        <f t="shared" si="3"/>
        <v>-7.2</v>
      </c>
      <c r="F11" s="2">
        <f t="shared" si="4"/>
        <v>-23.76</v>
      </c>
      <c r="G11" s="2">
        <f t="shared" ref="G11:H11" si="11">D11*D11</f>
        <v>10.89</v>
      </c>
      <c r="H11" s="2">
        <f t="shared" si="11"/>
        <v>51.84</v>
      </c>
    </row>
    <row r="12">
      <c r="A12" s="1">
        <v>9.0</v>
      </c>
      <c r="B12" s="1">
        <v>44.0</v>
      </c>
      <c r="C12" s="1">
        <v>35.0</v>
      </c>
      <c r="D12" s="2">
        <f t="shared" si="2"/>
        <v>8.3</v>
      </c>
      <c r="E12" s="2">
        <f t="shared" si="3"/>
        <v>10.8</v>
      </c>
      <c r="F12" s="2">
        <f t="shared" si="4"/>
        <v>89.64</v>
      </c>
      <c r="G12" s="2">
        <f t="shared" ref="G12:H12" si="12">D12*D12</f>
        <v>68.89</v>
      </c>
      <c r="H12" s="2">
        <f t="shared" si="12"/>
        <v>116.64</v>
      </c>
    </row>
    <row r="13">
      <c r="A13" s="1">
        <v>10.0</v>
      </c>
      <c r="B13" s="1">
        <v>44.0</v>
      </c>
      <c r="C13" s="1">
        <v>43.0</v>
      </c>
      <c r="D13" s="2">
        <f t="shared" si="2"/>
        <v>8.3</v>
      </c>
      <c r="E13" s="2">
        <f t="shared" si="3"/>
        <v>18.8</v>
      </c>
      <c r="F13" s="2">
        <f t="shared" si="4"/>
        <v>156.04</v>
      </c>
      <c r="G13" s="2">
        <f t="shared" ref="G13:H13" si="13">D13*D13</f>
        <v>68.89</v>
      </c>
      <c r="H13" s="2">
        <f t="shared" si="13"/>
        <v>353.44</v>
      </c>
    </row>
    <row r="14">
      <c r="A14" s="1" t="s">
        <v>10</v>
      </c>
      <c r="B14" s="2">
        <f t="shared" ref="B14:C14" si="14">TRIMMEAN(B4:B13,)</f>
        <v>35.7</v>
      </c>
      <c r="C14" s="2">
        <f t="shared" si="14"/>
        <v>24.2</v>
      </c>
    </row>
    <row r="15">
      <c r="A15" s="1" t="s">
        <v>11</v>
      </c>
      <c r="F15" s="2">
        <f t="shared" ref="F15:H15" si="15">SUM(F4:F13)</f>
        <v>416.6</v>
      </c>
      <c r="G15" s="2">
        <f t="shared" si="15"/>
        <v>588.1</v>
      </c>
      <c r="H15" s="2">
        <f t="shared" si="15"/>
        <v>1007.6</v>
      </c>
    </row>
    <row r="16">
      <c r="A16" s="1" t="s">
        <v>12</v>
      </c>
      <c r="B16" s="2">
        <f>F15 /SQRT(G15*H15)</f>
        <v>0.5411897923</v>
      </c>
    </row>
    <row r="18">
      <c r="A18" s="1" t="s">
        <v>13</v>
      </c>
    </row>
    <row r="19">
      <c r="A19" s="1" t="s">
        <v>14</v>
      </c>
    </row>
    <row r="20">
      <c r="A20" s="1" t="s">
        <v>2</v>
      </c>
      <c r="B20" s="1" t="s">
        <v>3</v>
      </c>
      <c r="C20" s="1" t="s">
        <v>4</v>
      </c>
      <c r="D20" s="1" t="s">
        <v>15</v>
      </c>
      <c r="E20" s="1" t="s">
        <v>16</v>
      </c>
    </row>
    <row r="21">
      <c r="A21" s="1">
        <v>1.0</v>
      </c>
      <c r="B21" s="1">
        <v>3.0</v>
      </c>
      <c r="C21" s="1">
        <v>2.0</v>
      </c>
      <c r="D21" s="2">
        <f t="shared" ref="D21:D30" si="16">B21-C21</f>
        <v>1</v>
      </c>
      <c r="E21" s="2">
        <f t="shared" ref="E21:E30" si="17">D21*D21</f>
        <v>1</v>
      </c>
    </row>
    <row r="22">
      <c r="A22" s="1">
        <v>2.0</v>
      </c>
      <c r="B22" s="1">
        <v>1.0</v>
      </c>
      <c r="C22" s="1">
        <v>1.0</v>
      </c>
      <c r="D22" s="2">
        <f t="shared" si="16"/>
        <v>0</v>
      </c>
      <c r="E22" s="2">
        <f t="shared" si="17"/>
        <v>0</v>
      </c>
    </row>
    <row r="23">
      <c r="A23" s="1">
        <v>3.0</v>
      </c>
      <c r="B23" s="1">
        <v>4.0</v>
      </c>
      <c r="C23" s="1">
        <v>7.0</v>
      </c>
      <c r="D23" s="2">
        <f t="shared" si="16"/>
        <v>-3</v>
      </c>
      <c r="E23" s="2">
        <f t="shared" si="17"/>
        <v>9</v>
      </c>
    </row>
    <row r="24">
      <c r="A24" s="1">
        <v>4.0</v>
      </c>
      <c r="B24" s="1">
        <v>2.0</v>
      </c>
      <c r="C24" s="1">
        <v>4.0</v>
      </c>
      <c r="D24" s="2">
        <f t="shared" si="16"/>
        <v>-2</v>
      </c>
      <c r="E24" s="2">
        <f t="shared" si="17"/>
        <v>4</v>
      </c>
    </row>
    <row r="25">
      <c r="A25" s="1">
        <v>5.0</v>
      </c>
      <c r="B25" s="1">
        <v>8.0</v>
      </c>
      <c r="C25" s="1">
        <v>5.0</v>
      </c>
      <c r="D25" s="2">
        <f t="shared" si="16"/>
        <v>3</v>
      </c>
      <c r="E25" s="2">
        <f t="shared" si="17"/>
        <v>9</v>
      </c>
    </row>
    <row r="26">
      <c r="A26" s="1">
        <v>6.0</v>
      </c>
      <c r="B26" s="1">
        <v>6.0</v>
      </c>
      <c r="C26" s="1">
        <v>3.0</v>
      </c>
      <c r="D26" s="2">
        <f t="shared" si="16"/>
        <v>3</v>
      </c>
      <c r="E26" s="2">
        <f t="shared" si="17"/>
        <v>9</v>
      </c>
    </row>
    <row r="27">
      <c r="A27" s="1">
        <v>7.0</v>
      </c>
      <c r="B27" s="1">
        <v>9.0</v>
      </c>
      <c r="C27" s="1">
        <v>9.0</v>
      </c>
      <c r="D27" s="2">
        <f t="shared" si="16"/>
        <v>0</v>
      </c>
      <c r="E27" s="2">
        <f t="shared" si="17"/>
        <v>0</v>
      </c>
    </row>
    <row r="28">
      <c r="A28" s="1">
        <v>8.0</v>
      </c>
      <c r="B28" s="1">
        <v>5.0</v>
      </c>
      <c r="C28" s="1">
        <v>8.0</v>
      </c>
      <c r="D28" s="2">
        <f t="shared" si="16"/>
        <v>-3</v>
      </c>
      <c r="E28" s="2">
        <f t="shared" si="17"/>
        <v>9</v>
      </c>
    </row>
    <row r="29">
      <c r="A29" s="1">
        <v>9.0</v>
      </c>
      <c r="B29" s="1">
        <v>10.0</v>
      </c>
      <c r="C29" s="1">
        <v>10.0</v>
      </c>
      <c r="D29" s="2">
        <f t="shared" si="16"/>
        <v>0</v>
      </c>
      <c r="E29" s="2">
        <f t="shared" si="17"/>
        <v>0</v>
      </c>
    </row>
    <row r="30">
      <c r="A30" s="1">
        <v>10.0</v>
      </c>
      <c r="B30" s="1">
        <v>7.0</v>
      </c>
      <c r="C30" s="1">
        <v>6.0</v>
      </c>
      <c r="D30" s="2">
        <f t="shared" si="16"/>
        <v>1</v>
      </c>
      <c r="E30" s="2">
        <f t="shared" si="17"/>
        <v>1</v>
      </c>
    </row>
    <row r="31">
      <c r="E31" s="2">
        <f>SUM(E21:E30)</f>
        <v>42</v>
      </c>
    </row>
    <row r="32">
      <c r="A32" s="1" t="s">
        <v>17</v>
      </c>
      <c r="B32" s="2">
        <f>1-(6*E31)/(10*(100 -1))</f>
        <v>0.7454545455</v>
      </c>
    </row>
    <row r="33">
      <c r="A33" s="1" t="s">
        <v>18</v>
      </c>
      <c r="B33" s="2">
        <f>ABS(B32)*SQRT((10-2)/(1-B32*B32))</f>
        <v>3.163218674</v>
      </c>
    </row>
    <row r="34">
      <c r="A34" s="1" t="s">
        <v>19</v>
      </c>
      <c r="B34" s="1" t="s">
        <v>20</v>
      </c>
      <c r="C34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3" max="3" width="24.29"/>
  </cols>
  <sheetData>
    <row r="1">
      <c r="A1" s="1" t="s">
        <v>22</v>
      </c>
    </row>
    <row r="2">
      <c r="A2" s="1" t="s">
        <v>1</v>
      </c>
    </row>
    <row r="3">
      <c r="A3" s="1" t="s">
        <v>2</v>
      </c>
      <c r="B3" s="1" t="s">
        <v>23</v>
      </c>
      <c r="C3" s="1" t="s">
        <v>24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>
      <c r="A4" s="1">
        <v>1.0</v>
      </c>
      <c r="B4" s="1">
        <v>32.0</v>
      </c>
      <c r="C4" s="1">
        <v>12.0</v>
      </c>
      <c r="D4" s="2">
        <f t="shared" ref="D4:D13" si="2">B4-$B$14</f>
        <v>10.1</v>
      </c>
      <c r="E4" s="2">
        <f t="shared" ref="E4:E13" si="3">C4-$C$14</f>
        <v>-4.1</v>
      </c>
      <c r="F4" s="2">
        <f t="shared" ref="F4:F13" si="4">D4*E4</f>
        <v>-41.41</v>
      </c>
      <c r="G4" s="2">
        <f t="shared" ref="G4:H4" si="1">D4*D4</f>
        <v>102.01</v>
      </c>
      <c r="H4" s="2">
        <f t="shared" si="1"/>
        <v>16.81</v>
      </c>
      <c r="I4" s="2">
        <f t="shared" ref="I4:I13" si="6">B4-C4</f>
        <v>20</v>
      </c>
      <c r="J4" s="2">
        <f t="shared" ref="J4:J13" si="7">I4*I4</f>
        <v>400</v>
      </c>
    </row>
    <row r="5">
      <c r="A5" s="1">
        <v>2.0</v>
      </c>
      <c r="B5" s="1">
        <v>15.0</v>
      </c>
      <c r="C5" s="1">
        <v>24.0</v>
      </c>
      <c r="D5" s="2">
        <f t="shared" si="2"/>
        <v>-6.9</v>
      </c>
      <c r="E5" s="2">
        <f t="shared" si="3"/>
        <v>7.9</v>
      </c>
      <c r="F5" s="2">
        <f t="shared" si="4"/>
        <v>-54.51</v>
      </c>
      <c r="G5" s="2">
        <f t="shared" ref="G5:H5" si="5">D5*D5</f>
        <v>47.61</v>
      </c>
      <c r="H5" s="2">
        <f t="shared" si="5"/>
        <v>62.41</v>
      </c>
      <c r="I5" s="2">
        <f t="shared" si="6"/>
        <v>-9</v>
      </c>
      <c r="J5" s="2">
        <f t="shared" si="7"/>
        <v>81</v>
      </c>
    </row>
    <row r="6">
      <c r="A6" s="1">
        <v>3.0</v>
      </c>
      <c r="B6" s="1">
        <v>16.0</v>
      </c>
      <c r="C6" s="1">
        <v>23.0</v>
      </c>
      <c r="D6" s="2">
        <f t="shared" si="2"/>
        <v>-5.9</v>
      </c>
      <c r="E6" s="2">
        <f t="shared" si="3"/>
        <v>6.9</v>
      </c>
      <c r="F6" s="2">
        <f t="shared" si="4"/>
        <v>-40.71</v>
      </c>
      <c r="G6" s="2">
        <f t="shared" ref="G6:H6" si="8">D6*D6</f>
        <v>34.81</v>
      </c>
      <c r="H6" s="2">
        <f t="shared" si="8"/>
        <v>47.61</v>
      </c>
      <c r="I6" s="2">
        <f t="shared" si="6"/>
        <v>-7</v>
      </c>
      <c r="J6" s="2">
        <f t="shared" si="7"/>
        <v>49</v>
      </c>
    </row>
    <row r="7">
      <c r="A7" s="1">
        <v>4.0</v>
      </c>
      <c r="B7" s="1">
        <v>18.0</v>
      </c>
      <c r="C7" s="1">
        <v>21.0</v>
      </c>
      <c r="D7" s="2">
        <f t="shared" si="2"/>
        <v>-3.9</v>
      </c>
      <c r="E7" s="2">
        <f t="shared" si="3"/>
        <v>4.9</v>
      </c>
      <c r="F7" s="2">
        <f t="shared" si="4"/>
        <v>-19.11</v>
      </c>
      <c r="G7" s="2">
        <f t="shared" ref="G7:H7" si="9">D7*D7</f>
        <v>15.21</v>
      </c>
      <c r="H7" s="2">
        <f t="shared" si="9"/>
        <v>24.01</v>
      </c>
      <c r="I7" s="2">
        <f t="shared" si="6"/>
        <v>-3</v>
      </c>
      <c r="J7" s="2">
        <f t="shared" si="7"/>
        <v>9</v>
      </c>
    </row>
    <row r="8">
      <c r="A8" s="1">
        <v>5.0</v>
      </c>
      <c r="B8" s="1">
        <v>20.0</v>
      </c>
      <c r="C8" s="1">
        <v>20.0</v>
      </c>
      <c r="D8" s="2">
        <f t="shared" si="2"/>
        <v>-1.9</v>
      </c>
      <c r="E8" s="2">
        <f t="shared" si="3"/>
        <v>3.9</v>
      </c>
      <c r="F8" s="2">
        <f t="shared" si="4"/>
        <v>-7.41</v>
      </c>
      <c r="G8" s="2">
        <f t="shared" ref="G8:H8" si="10">D8*D8</f>
        <v>3.61</v>
      </c>
      <c r="H8" s="2">
        <f t="shared" si="10"/>
        <v>15.21</v>
      </c>
      <c r="I8" s="2">
        <f t="shared" si="6"/>
        <v>0</v>
      </c>
      <c r="J8" s="2">
        <f t="shared" si="7"/>
        <v>0</v>
      </c>
    </row>
    <row r="9">
      <c r="A9" s="1">
        <v>6.0</v>
      </c>
      <c r="B9" s="1">
        <v>28.0</v>
      </c>
      <c r="C9" s="1">
        <v>9.0</v>
      </c>
      <c r="D9" s="2">
        <f t="shared" si="2"/>
        <v>6.1</v>
      </c>
      <c r="E9" s="2">
        <f t="shared" si="3"/>
        <v>-7.1</v>
      </c>
      <c r="F9" s="2">
        <f t="shared" si="4"/>
        <v>-43.31</v>
      </c>
      <c r="G9" s="2">
        <f t="shared" ref="G9:H9" si="11">D9*D9</f>
        <v>37.21</v>
      </c>
      <c r="H9" s="2">
        <f t="shared" si="11"/>
        <v>50.41</v>
      </c>
      <c r="I9" s="2">
        <f t="shared" si="6"/>
        <v>19</v>
      </c>
      <c r="J9" s="2">
        <f t="shared" si="7"/>
        <v>361</v>
      </c>
    </row>
    <row r="10">
      <c r="A10" s="1">
        <v>7.0</v>
      </c>
      <c r="B10" s="1">
        <v>21.0</v>
      </c>
      <c r="C10" s="1">
        <v>11.0</v>
      </c>
      <c r="D10" s="2">
        <f t="shared" si="2"/>
        <v>-0.9</v>
      </c>
      <c r="E10" s="2">
        <f t="shared" si="3"/>
        <v>-5.1</v>
      </c>
      <c r="F10" s="2">
        <f t="shared" si="4"/>
        <v>4.59</v>
      </c>
      <c r="G10" s="2">
        <f t="shared" ref="G10:H10" si="12">D10*D10</f>
        <v>0.81</v>
      </c>
      <c r="H10" s="2">
        <f t="shared" si="12"/>
        <v>26.01</v>
      </c>
      <c r="I10" s="2">
        <f t="shared" si="6"/>
        <v>10</v>
      </c>
      <c r="J10" s="2">
        <f t="shared" si="7"/>
        <v>100</v>
      </c>
    </row>
    <row r="11">
      <c r="A11" s="1">
        <v>8.0</v>
      </c>
      <c r="B11" s="1">
        <v>29.0</v>
      </c>
      <c r="C11" s="1">
        <v>10.0</v>
      </c>
      <c r="D11" s="2">
        <f t="shared" si="2"/>
        <v>7.1</v>
      </c>
      <c r="E11" s="2">
        <f t="shared" si="3"/>
        <v>-6.1</v>
      </c>
      <c r="F11" s="2">
        <f t="shared" si="4"/>
        <v>-43.31</v>
      </c>
      <c r="G11" s="2">
        <f t="shared" ref="G11:H11" si="13">D11*D11</f>
        <v>50.41</v>
      </c>
      <c r="H11" s="2">
        <f t="shared" si="13"/>
        <v>37.21</v>
      </c>
      <c r="I11" s="2">
        <f t="shared" si="6"/>
        <v>19</v>
      </c>
      <c r="J11" s="2">
        <f t="shared" si="7"/>
        <v>361</v>
      </c>
    </row>
    <row r="12">
      <c r="A12" s="1">
        <v>9.0</v>
      </c>
      <c r="B12" s="1">
        <v>23.0</v>
      </c>
      <c r="C12" s="1">
        <v>15.0</v>
      </c>
      <c r="D12" s="2">
        <f t="shared" si="2"/>
        <v>1.1</v>
      </c>
      <c r="E12" s="2">
        <f t="shared" si="3"/>
        <v>-1.1</v>
      </c>
      <c r="F12" s="2">
        <f t="shared" si="4"/>
        <v>-1.21</v>
      </c>
      <c r="G12" s="2">
        <f t="shared" ref="G12:H12" si="14">D12*D12</f>
        <v>1.21</v>
      </c>
      <c r="H12" s="2">
        <f t="shared" si="14"/>
        <v>1.21</v>
      </c>
      <c r="I12" s="2">
        <f t="shared" si="6"/>
        <v>8</v>
      </c>
      <c r="J12" s="2">
        <f t="shared" si="7"/>
        <v>64</v>
      </c>
    </row>
    <row r="13">
      <c r="A13" s="1">
        <v>10.0</v>
      </c>
      <c r="B13" s="1">
        <v>17.0</v>
      </c>
      <c r="C13" s="1">
        <v>16.0</v>
      </c>
      <c r="D13" s="2">
        <f t="shared" si="2"/>
        <v>-4.9</v>
      </c>
      <c r="E13" s="2">
        <f t="shared" si="3"/>
        <v>-0.1</v>
      </c>
      <c r="F13" s="2">
        <f t="shared" si="4"/>
        <v>0.49</v>
      </c>
      <c r="G13" s="2">
        <f t="shared" ref="G13:H13" si="15">D13*D13</f>
        <v>24.01</v>
      </c>
      <c r="H13" s="2">
        <f t="shared" si="15"/>
        <v>0.01</v>
      </c>
      <c r="I13" s="2">
        <f t="shared" si="6"/>
        <v>1</v>
      </c>
      <c r="J13" s="2">
        <f t="shared" si="7"/>
        <v>1</v>
      </c>
    </row>
    <row r="14">
      <c r="A14" s="1" t="s">
        <v>10</v>
      </c>
      <c r="B14" s="2">
        <f t="shared" ref="B14:C14" si="16">TRIMMEAN(B4:B13,)</f>
        <v>21.9</v>
      </c>
      <c r="C14" s="2">
        <f t="shared" si="16"/>
        <v>16.1</v>
      </c>
      <c r="J14" s="2">
        <f>SUM(J4:J13)</f>
        <v>1426</v>
      </c>
    </row>
    <row r="15">
      <c r="A15" s="1" t="s">
        <v>11</v>
      </c>
      <c r="F15" s="2">
        <f t="shared" ref="F15:H15" si="17">SUM(F4:F13)</f>
        <v>-245.9</v>
      </c>
      <c r="G15" s="2">
        <f t="shared" si="17"/>
        <v>316.9</v>
      </c>
      <c r="H15" s="2">
        <f t="shared" si="17"/>
        <v>280.9</v>
      </c>
    </row>
    <row r="16">
      <c r="A16" s="1" t="s">
        <v>12</v>
      </c>
      <c r="B16" s="2">
        <f>F15 /SQRT(G15*H15)</f>
        <v>-0.8241789905</v>
      </c>
      <c r="C16" s="1" t="s">
        <v>25</v>
      </c>
    </row>
    <row r="18">
      <c r="A18" s="1" t="s">
        <v>14</v>
      </c>
    </row>
    <row r="19">
      <c r="A19" s="1" t="s">
        <v>17</v>
      </c>
      <c r="B19" s="2">
        <f>1-(6*J14)/(10*(100 -1))</f>
        <v>-7.642424242</v>
      </c>
      <c r="C19" s="1" t="s">
        <v>26</v>
      </c>
    </row>
    <row r="21">
      <c r="A21" s="1" t="s">
        <v>27</v>
      </c>
    </row>
    <row r="22">
      <c r="A22" s="1" t="s">
        <v>1</v>
      </c>
    </row>
    <row r="23">
      <c r="A23" s="1" t="s">
        <v>2</v>
      </c>
      <c r="B23" s="1" t="s">
        <v>28</v>
      </c>
      <c r="C23" s="1" t="s">
        <v>29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15</v>
      </c>
      <c r="J23" s="1" t="s">
        <v>16</v>
      </c>
    </row>
    <row r="24">
      <c r="A24" s="1">
        <v>1.0</v>
      </c>
      <c r="B24" s="1">
        <v>1.0</v>
      </c>
      <c r="C24" s="1">
        <v>3.0</v>
      </c>
      <c r="D24" s="2">
        <f t="shared" ref="D24:D33" si="19">B24-$B$14</f>
        <v>-20.9</v>
      </c>
      <c r="E24" s="2">
        <f t="shared" ref="E24:E33" si="20">C24-$C$14</f>
        <v>-13.1</v>
      </c>
      <c r="F24" s="2">
        <f t="shared" ref="F24:F33" si="21">D24*E24</f>
        <v>273.79</v>
      </c>
      <c r="G24" s="2">
        <f t="shared" ref="G24:H24" si="18">D24*D24</f>
        <v>436.81</v>
      </c>
      <c r="H24" s="2">
        <f t="shared" si="18"/>
        <v>171.61</v>
      </c>
      <c r="I24" s="2">
        <f t="shared" ref="I24:I33" si="23">B24-C24</f>
        <v>-2</v>
      </c>
      <c r="J24" s="2">
        <f t="shared" ref="J24:J33" si="24">I24*I24</f>
        <v>4</v>
      </c>
    </row>
    <row r="25">
      <c r="A25" s="1">
        <v>2.0</v>
      </c>
      <c r="B25" s="1">
        <v>2.0</v>
      </c>
      <c r="C25" s="1">
        <v>10.0</v>
      </c>
      <c r="D25" s="2">
        <f t="shared" si="19"/>
        <v>-19.9</v>
      </c>
      <c r="E25" s="2">
        <f t="shared" si="20"/>
        <v>-6.1</v>
      </c>
      <c r="F25" s="2">
        <f t="shared" si="21"/>
        <v>121.39</v>
      </c>
      <c r="G25" s="2">
        <f t="shared" ref="G25:H25" si="22">D25*D25</f>
        <v>396.01</v>
      </c>
      <c r="H25" s="2">
        <f t="shared" si="22"/>
        <v>37.21</v>
      </c>
      <c r="I25" s="2">
        <f t="shared" si="23"/>
        <v>-8</v>
      </c>
      <c r="J25" s="2">
        <f t="shared" si="24"/>
        <v>64</v>
      </c>
    </row>
    <row r="26">
      <c r="A26" s="1">
        <v>3.0</v>
      </c>
      <c r="B26" s="1">
        <v>3.0</v>
      </c>
      <c r="C26" s="1">
        <v>7.0</v>
      </c>
      <c r="D26" s="2">
        <f t="shared" si="19"/>
        <v>-18.9</v>
      </c>
      <c r="E26" s="2">
        <f t="shared" si="20"/>
        <v>-9.1</v>
      </c>
      <c r="F26" s="2">
        <f t="shared" si="21"/>
        <v>171.99</v>
      </c>
      <c r="G26" s="2">
        <f t="shared" ref="G26:H26" si="25">D26*D26</f>
        <v>357.21</v>
      </c>
      <c r="H26" s="2">
        <f t="shared" si="25"/>
        <v>82.81</v>
      </c>
      <c r="I26" s="2">
        <f t="shared" si="23"/>
        <v>-4</v>
      </c>
      <c r="J26" s="2">
        <f t="shared" si="24"/>
        <v>16</v>
      </c>
    </row>
    <row r="27">
      <c r="A27" s="1">
        <v>4.0</v>
      </c>
      <c r="B27" s="1">
        <v>4.0</v>
      </c>
      <c r="C27" s="1">
        <v>2.0</v>
      </c>
      <c r="D27" s="2">
        <f t="shared" si="19"/>
        <v>-17.9</v>
      </c>
      <c r="E27" s="2">
        <f t="shared" si="20"/>
        <v>-14.1</v>
      </c>
      <c r="F27" s="2">
        <f t="shared" si="21"/>
        <v>252.39</v>
      </c>
      <c r="G27" s="2">
        <f t="shared" ref="G27:H27" si="26">D27*D27</f>
        <v>320.41</v>
      </c>
      <c r="H27" s="2">
        <f t="shared" si="26"/>
        <v>198.81</v>
      </c>
      <c r="I27" s="2">
        <f t="shared" si="23"/>
        <v>2</v>
      </c>
      <c r="J27" s="2">
        <f t="shared" si="24"/>
        <v>4</v>
      </c>
    </row>
    <row r="28">
      <c r="A28" s="1">
        <v>5.0</v>
      </c>
      <c r="B28" s="1">
        <v>5.0</v>
      </c>
      <c r="C28" s="1">
        <v>8.0</v>
      </c>
      <c r="D28" s="2">
        <f t="shared" si="19"/>
        <v>-16.9</v>
      </c>
      <c r="E28" s="2">
        <f t="shared" si="20"/>
        <v>-8.1</v>
      </c>
      <c r="F28" s="2">
        <f t="shared" si="21"/>
        <v>136.89</v>
      </c>
      <c r="G28" s="2">
        <f t="shared" ref="G28:H28" si="27">D28*D28</f>
        <v>285.61</v>
      </c>
      <c r="H28" s="2">
        <f t="shared" si="27"/>
        <v>65.61</v>
      </c>
      <c r="I28" s="2">
        <f t="shared" si="23"/>
        <v>-3</v>
      </c>
      <c r="J28" s="2">
        <f t="shared" si="24"/>
        <v>9</v>
      </c>
    </row>
    <row r="29">
      <c r="A29" s="1">
        <v>6.0</v>
      </c>
      <c r="B29" s="1">
        <v>6.0</v>
      </c>
      <c r="C29" s="1">
        <v>5.0</v>
      </c>
      <c r="D29" s="2">
        <f t="shared" si="19"/>
        <v>-15.9</v>
      </c>
      <c r="E29" s="2">
        <f t="shared" si="20"/>
        <v>-11.1</v>
      </c>
      <c r="F29" s="2">
        <f t="shared" si="21"/>
        <v>176.49</v>
      </c>
      <c r="G29" s="2">
        <f t="shared" ref="G29:H29" si="28">D29*D29</f>
        <v>252.81</v>
      </c>
      <c r="H29" s="2">
        <f t="shared" si="28"/>
        <v>123.21</v>
      </c>
      <c r="I29" s="2">
        <f t="shared" si="23"/>
        <v>1</v>
      </c>
      <c r="J29" s="2">
        <f t="shared" si="24"/>
        <v>1</v>
      </c>
    </row>
    <row r="30">
      <c r="A30" s="1">
        <v>7.0</v>
      </c>
      <c r="B30" s="1">
        <v>7.0</v>
      </c>
      <c r="C30" s="1">
        <v>6.0</v>
      </c>
      <c r="D30" s="2">
        <f t="shared" si="19"/>
        <v>-14.9</v>
      </c>
      <c r="E30" s="2">
        <f t="shared" si="20"/>
        <v>-10.1</v>
      </c>
      <c r="F30" s="2">
        <f t="shared" si="21"/>
        <v>150.49</v>
      </c>
      <c r="G30" s="2">
        <f t="shared" ref="G30:H30" si="29">D30*D30</f>
        <v>222.01</v>
      </c>
      <c r="H30" s="2">
        <f t="shared" si="29"/>
        <v>102.01</v>
      </c>
      <c r="I30" s="2">
        <f t="shared" si="23"/>
        <v>1</v>
      </c>
      <c r="J30" s="2">
        <f t="shared" si="24"/>
        <v>1</v>
      </c>
    </row>
    <row r="31">
      <c r="A31" s="1">
        <v>8.0</v>
      </c>
      <c r="B31" s="1">
        <v>8.0</v>
      </c>
      <c r="C31" s="1">
        <v>9.0</v>
      </c>
      <c r="D31" s="2">
        <f t="shared" si="19"/>
        <v>-13.9</v>
      </c>
      <c r="E31" s="2">
        <f t="shared" si="20"/>
        <v>-7.1</v>
      </c>
      <c r="F31" s="2">
        <f t="shared" si="21"/>
        <v>98.69</v>
      </c>
      <c r="G31" s="2">
        <f t="shared" ref="G31:H31" si="30">D31*D31</f>
        <v>193.21</v>
      </c>
      <c r="H31" s="2">
        <f t="shared" si="30"/>
        <v>50.41</v>
      </c>
      <c r="I31" s="2">
        <f t="shared" si="23"/>
        <v>-1</v>
      </c>
      <c r="J31" s="2">
        <f t="shared" si="24"/>
        <v>1</v>
      </c>
    </row>
    <row r="32">
      <c r="A32" s="1">
        <v>9.0</v>
      </c>
      <c r="B32" s="1">
        <v>9.0</v>
      </c>
      <c r="C32" s="1">
        <v>1.0</v>
      </c>
      <c r="D32" s="2">
        <f t="shared" si="19"/>
        <v>-12.9</v>
      </c>
      <c r="E32" s="2">
        <f t="shared" si="20"/>
        <v>-15.1</v>
      </c>
      <c r="F32" s="2">
        <f t="shared" si="21"/>
        <v>194.79</v>
      </c>
      <c r="G32" s="2">
        <f t="shared" ref="G32:H32" si="31">D32*D32</f>
        <v>166.41</v>
      </c>
      <c r="H32" s="2">
        <f t="shared" si="31"/>
        <v>228.01</v>
      </c>
      <c r="I32" s="2">
        <f t="shared" si="23"/>
        <v>8</v>
      </c>
      <c r="J32" s="2">
        <f t="shared" si="24"/>
        <v>64</v>
      </c>
    </row>
    <row r="33">
      <c r="A33" s="1">
        <v>10.0</v>
      </c>
      <c r="B33" s="1">
        <v>10.0</v>
      </c>
      <c r="C33" s="1">
        <v>4.0</v>
      </c>
      <c r="D33" s="2">
        <f t="shared" si="19"/>
        <v>-11.9</v>
      </c>
      <c r="E33" s="2">
        <f t="shared" si="20"/>
        <v>-12.1</v>
      </c>
      <c r="F33" s="2">
        <f t="shared" si="21"/>
        <v>143.99</v>
      </c>
      <c r="G33" s="2">
        <f t="shared" ref="G33:H33" si="32">D33*D33</f>
        <v>141.61</v>
      </c>
      <c r="H33" s="2">
        <f t="shared" si="32"/>
        <v>146.41</v>
      </c>
      <c r="I33" s="2">
        <f t="shared" si="23"/>
        <v>6</v>
      </c>
      <c r="J33" s="2">
        <f t="shared" si="24"/>
        <v>36</v>
      </c>
    </row>
    <row r="34">
      <c r="A34" s="1" t="s">
        <v>10</v>
      </c>
      <c r="B34" s="2">
        <f t="shared" ref="B34:C34" si="33">TRIMMEAN(B24:B33,)</f>
        <v>5.5</v>
      </c>
      <c r="C34" s="2">
        <f t="shared" si="33"/>
        <v>5.5</v>
      </c>
      <c r="J34" s="2">
        <f>SUM(J24:J33)</f>
        <v>200</v>
      </c>
    </row>
    <row r="35">
      <c r="A35" s="1" t="s">
        <v>11</v>
      </c>
      <c r="F35" s="2">
        <f t="shared" ref="F35:H35" si="34">SUM(F24:F33)</f>
        <v>1720.9</v>
      </c>
      <c r="G35" s="2">
        <f t="shared" si="34"/>
        <v>2772.1</v>
      </c>
      <c r="H35" s="2">
        <f t="shared" si="34"/>
        <v>1206.1</v>
      </c>
    </row>
    <row r="36">
      <c r="A36" s="1" t="s">
        <v>12</v>
      </c>
      <c r="B36" s="2">
        <f>F35 /SQRT(G35*H35)</f>
        <v>0.9411514798</v>
      </c>
      <c r="C36" s="1" t="s">
        <v>30</v>
      </c>
    </row>
    <row r="38">
      <c r="A38" s="1" t="s">
        <v>14</v>
      </c>
    </row>
    <row r="39">
      <c r="A39" s="1" t="s">
        <v>17</v>
      </c>
      <c r="B39" s="2">
        <f>1-(6*J34)/(10*(100 -1))</f>
        <v>-0.2121212121</v>
      </c>
      <c r="C39" s="1" t="s">
        <v>31</v>
      </c>
    </row>
    <row r="40">
      <c r="A40" s="1" t="s">
        <v>18</v>
      </c>
      <c r="B40" s="2">
        <f>ABS(B39)*SQRT((10-2)/(1-B39*B39))</f>
        <v>0.6139406135</v>
      </c>
    </row>
    <row r="41">
      <c r="A41" s="1" t="s">
        <v>19</v>
      </c>
      <c r="B41" s="1" t="s">
        <v>32</v>
      </c>
      <c r="C41" s="1" t="s">
        <v>33</v>
      </c>
    </row>
    <row r="44">
      <c r="A44" s="1" t="s">
        <v>1</v>
      </c>
    </row>
    <row r="45">
      <c r="A45" s="1" t="s">
        <v>2</v>
      </c>
      <c r="B45" s="1" t="s">
        <v>28</v>
      </c>
      <c r="C45" s="1" t="s">
        <v>34</v>
      </c>
      <c r="D45" s="1" t="s">
        <v>5</v>
      </c>
      <c r="E45" s="1" t="s">
        <v>35</v>
      </c>
      <c r="F45" s="1" t="s">
        <v>36</v>
      </c>
      <c r="G45" s="1" t="s">
        <v>8</v>
      </c>
      <c r="H45" s="1" t="s">
        <v>37</v>
      </c>
      <c r="I45" s="1" t="s">
        <v>38</v>
      </c>
      <c r="J45" s="1" t="s">
        <v>16</v>
      </c>
    </row>
    <row r="46">
      <c r="A46" s="1">
        <v>1.0</v>
      </c>
      <c r="B46" s="1">
        <v>1.0</v>
      </c>
      <c r="C46" s="1">
        <v>6.0</v>
      </c>
      <c r="D46" s="2">
        <f t="shared" ref="D46:D55" si="36">B46-$B$14</f>
        <v>-20.9</v>
      </c>
      <c r="E46" s="2">
        <f t="shared" ref="E46:E55" si="37">C46-$C$14</f>
        <v>-10.1</v>
      </c>
      <c r="F46" s="2">
        <f t="shared" ref="F46:F55" si="38">D46*E46</f>
        <v>211.09</v>
      </c>
      <c r="G46" s="2">
        <f t="shared" ref="G46:H46" si="35">D46*D46</f>
        <v>436.81</v>
      </c>
      <c r="H46" s="2">
        <f t="shared" si="35"/>
        <v>102.01</v>
      </c>
      <c r="I46" s="2">
        <f t="shared" ref="I46:I55" si="40">B46-C46</f>
        <v>-5</v>
      </c>
      <c r="J46" s="2">
        <f t="shared" ref="J46:J55" si="41">I46*I46</f>
        <v>25</v>
      </c>
    </row>
    <row r="47">
      <c r="A47" s="1">
        <v>2.0</v>
      </c>
      <c r="B47" s="1">
        <v>2.0</v>
      </c>
      <c r="C47" s="1">
        <v>2.0</v>
      </c>
      <c r="D47" s="2">
        <f t="shared" si="36"/>
        <v>-19.9</v>
      </c>
      <c r="E47" s="2">
        <f t="shared" si="37"/>
        <v>-14.1</v>
      </c>
      <c r="F47" s="2">
        <f t="shared" si="38"/>
        <v>280.59</v>
      </c>
      <c r="G47" s="2">
        <f t="shared" ref="G47:H47" si="39">D47*D47</f>
        <v>396.01</v>
      </c>
      <c r="H47" s="2">
        <f t="shared" si="39"/>
        <v>198.81</v>
      </c>
      <c r="I47" s="2">
        <f t="shared" si="40"/>
        <v>0</v>
      </c>
      <c r="J47" s="2">
        <f t="shared" si="41"/>
        <v>0</v>
      </c>
    </row>
    <row r="48">
      <c r="A48" s="1">
        <v>3.0</v>
      </c>
      <c r="B48" s="1">
        <v>3.0</v>
      </c>
      <c r="C48" s="1">
        <v>1.0</v>
      </c>
      <c r="D48" s="2">
        <f t="shared" si="36"/>
        <v>-18.9</v>
      </c>
      <c r="E48" s="2">
        <f t="shared" si="37"/>
        <v>-15.1</v>
      </c>
      <c r="F48" s="2">
        <f t="shared" si="38"/>
        <v>285.39</v>
      </c>
      <c r="G48" s="2">
        <f t="shared" ref="G48:H48" si="42">D48*D48</f>
        <v>357.21</v>
      </c>
      <c r="H48" s="2">
        <f t="shared" si="42"/>
        <v>228.01</v>
      </c>
      <c r="I48" s="2">
        <f t="shared" si="40"/>
        <v>2</v>
      </c>
      <c r="J48" s="2">
        <f t="shared" si="41"/>
        <v>4</v>
      </c>
    </row>
    <row r="49">
      <c r="A49" s="1">
        <v>4.0</v>
      </c>
      <c r="B49" s="1">
        <v>4.0</v>
      </c>
      <c r="C49" s="1">
        <v>3.0</v>
      </c>
      <c r="D49" s="2">
        <f t="shared" si="36"/>
        <v>-17.9</v>
      </c>
      <c r="E49" s="2">
        <f t="shared" si="37"/>
        <v>-13.1</v>
      </c>
      <c r="F49" s="2">
        <f t="shared" si="38"/>
        <v>234.49</v>
      </c>
      <c r="G49" s="2">
        <f t="shared" ref="G49:H49" si="43">D49*D49</f>
        <v>320.41</v>
      </c>
      <c r="H49" s="2">
        <f t="shared" si="43"/>
        <v>171.61</v>
      </c>
      <c r="I49" s="2">
        <f t="shared" si="40"/>
        <v>1</v>
      </c>
      <c r="J49" s="2">
        <f t="shared" si="41"/>
        <v>1</v>
      </c>
    </row>
    <row r="50">
      <c r="A50" s="1">
        <v>5.0</v>
      </c>
      <c r="B50" s="1">
        <v>5.0</v>
      </c>
      <c r="C50" s="1">
        <v>9.0</v>
      </c>
      <c r="D50" s="2">
        <f t="shared" si="36"/>
        <v>-16.9</v>
      </c>
      <c r="E50" s="2">
        <f t="shared" si="37"/>
        <v>-7.1</v>
      </c>
      <c r="F50" s="2">
        <f t="shared" si="38"/>
        <v>119.99</v>
      </c>
      <c r="G50" s="2">
        <f t="shared" ref="G50:H50" si="44">D50*D50</f>
        <v>285.61</v>
      </c>
      <c r="H50" s="2">
        <f t="shared" si="44"/>
        <v>50.41</v>
      </c>
      <c r="I50" s="2">
        <f t="shared" si="40"/>
        <v>-4</v>
      </c>
      <c r="J50" s="2">
        <f t="shared" si="41"/>
        <v>16</v>
      </c>
    </row>
    <row r="51">
      <c r="A51" s="1">
        <v>6.0</v>
      </c>
      <c r="B51" s="1">
        <v>6.0</v>
      </c>
      <c r="C51" s="1">
        <v>4.0</v>
      </c>
      <c r="D51" s="2">
        <f t="shared" si="36"/>
        <v>-15.9</v>
      </c>
      <c r="E51" s="2">
        <f t="shared" si="37"/>
        <v>-12.1</v>
      </c>
      <c r="F51" s="2">
        <f t="shared" si="38"/>
        <v>192.39</v>
      </c>
      <c r="G51" s="2">
        <f t="shared" ref="G51:H51" si="45">D51*D51</f>
        <v>252.81</v>
      </c>
      <c r="H51" s="2">
        <f t="shared" si="45"/>
        <v>146.41</v>
      </c>
      <c r="I51" s="2">
        <f t="shared" si="40"/>
        <v>2</v>
      </c>
      <c r="J51" s="2">
        <f t="shared" si="41"/>
        <v>4</v>
      </c>
    </row>
    <row r="52">
      <c r="A52" s="1">
        <v>7.0</v>
      </c>
      <c r="B52" s="1">
        <v>7.0</v>
      </c>
      <c r="C52" s="1">
        <v>5.0</v>
      </c>
      <c r="D52" s="2">
        <f t="shared" si="36"/>
        <v>-14.9</v>
      </c>
      <c r="E52" s="2">
        <f t="shared" si="37"/>
        <v>-11.1</v>
      </c>
      <c r="F52" s="2">
        <f t="shared" si="38"/>
        <v>165.39</v>
      </c>
      <c r="G52" s="2">
        <f t="shared" ref="G52:H52" si="46">D52*D52</f>
        <v>222.01</v>
      </c>
      <c r="H52" s="2">
        <f t="shared" si="46"/>
        <v>123.21</v>
      </c>
      <c r="I52" s="2">
        <f t="shared" si="40"/>
        <v>2</v>
      </c>
      <c r="J52" s="2">
        <f t="shared" si="41"/>
        <v>4</v>
      </c>
    </row>
    <row r="53">
      <c r="A53" s="1">
        <v>8.0</v>
      </c>
      <c r="B53" s="1">
        <v>8.0</v>
      </c>
      <c r="C53" s="1">
        <v>7.0</v>
      </c>
      <c r="D53" s="2">
        <f t="shared" si="36"/>
        <v>-13.9</v>
      </c>
      <c r="E53" s="2">
        <f t="shared" si="37"/>
        <v>-9.1</v>
      </c>
      <c r="F53" s="2">
        <f t="shared" si="38"/>
        <v>126.49</v>
      </c>
      <c r="G53" s="2">
        <f t="shared" ref="G53:H53" si="47">D53*D53</f>
        <v>193.21</v>
      </c>
      <c r="H53" s="2">
        <f t="shared" si="47"/>
        <v>82.81</v>
      </c>
      <c r="I53" s="2">
        <f t="shared" si="40"/>
        <v>1</v>
      </c>
      <c r="J53" s="2">
        <f t="shared" si="41"/>
        <v>1</v>
      </c>
    </row>
    <row r="54">
      <c r="A54" s="1">
        <v>9.0</v>
      </c>
      <c r="B54" s="1">
        <v>9.0</v>
      </c>
      <c r="C54" s="1">
        <v>10.0</v>
      </c>
      <c r="D54" s="2">
        <f t="shared" si="36"/>
        <v>-12.9</v>
      </c>
      <c r="E54" s="2">
        <f t="shared" si="37"/>
        <v>-6.1</v>
      </c>
      <c r="F54" s="2">
        <f t="shared" si="38"/>
        <v>78.69</v>
      </c>
      <c r="G54" s="2">
        <f t="shared" ref="G54:H54" si="48">D54*D54</f>
        <v>166.41</v>
      </c>
      <c r="H54" s="2">
        <f t="shared" si="48"/>
        <v>37.21</v>
      </c>
      <c r="I54" s="2">
        <f t="shared" si="40"/>
        <v>-1</v>
      </c>
      <c r="J54" s="2">
        <f t="shared" si="41"/>
        <v>1</v>
      </c>
    </row>
    <row r="55">
      <c r="A55" s="1">
        <v>10.0</v>
      </c>
      <c r="B55" s="1">
        <v>10.0</v>
      </c>
      <c r="C55" s="1">
        <v>8.0</v>
      </c>
      <c r="D55" s="2">
        <f t="shared" si="36"/>
        <v>-11.9</v>
      </c>
      <c r="E55" s="2">
        <f t="shared" si="37"/>
        <v>-8.1</v>
      </c>
      <c r="F55" s="2">
        <f t="shared" si="38"/>
        <v>96.39</v>
      </c>
      <c r="G55" s="2">
        <f t="shared" ref="G55:H55" si="49">D55*D55</f>
        <v>141.61</v>
      </c>
      <c r="H55" s="2">
        <f t="shared" si="49"/>
        <v>65.61</v>
      </c>
      <c r="I55" s="2">
        <f t="shared" si="40"/>
        <v>2</v>
      </c>
      <c r="J55" s="2">
        <f t="shared" si="41"/>
        <v>4</v>
      </c>
    </row>
    <row r="56">
      <c r="A56" s="1" t="s">
        <v>10</v>
      </c>
      <c r="B56" s="2">
        <f t="shared" ref="B56:C56" si="50">TRIMMEAN(B46:B55,)</f>
        <v>5.5</v>
      </c>
      <c r="C56" s="2">
        <f t="shared" si="50"/>
        <v>5.5</v>
      </c>
      <c r="J56" s="2">
        <f>SUM(J46:J55)</f>
        <v>60</v>
      </c>
    </row>
    <row r="57">
      <c r="A57" s="1" t="s">
        <v>11</v>
      </c>
      <c r="F57" s="2">
        <f t="shared" ref="F57:H57" si="51">SUM(F46:F55)</f>
        <v>1790.9</v>
      </c>
      <c r="G57" s="2">
        <f t="shared" si="51"/>
        <v>2772.1</v>
      </c>
      <c r="H57" s="2">
        <f t="shared" si="51"/>
        <v>1206.1</v>
      </c>
    </row>
    <row r="58">
      <c r="A58" s="1" t="s">
        <v>12</v>
      </c>
      <c r="B58" s="2">
        <f>F57 /SQRT(G57*H57)</f>
        <v>0.9794341247</v>
      </c>
      <c r="C58" s="1" t="s">
        <v>30</v>
      </c>
    </row>
    <row r="60">
      <c r="A60" s="1" t="s">
        <v>14</v>
      </c>
    </row>
    <row r="61">
      <c r="A61" s="1" t="s">
        <v>17</v>
      </c>
      <c r="B61" s="2">
        <f>1-(6*J56)/(10*(100 -1))</f>
        <v>0.6363636364</v>
      </c>
      <c r="C61" s="1" t="s">
        <v>39</v>
      </c>
    </row>
    <row r="62">
      <c r="A62" s="1" t="s">
        <v>18</v>
      </c>
      <c r="B62" s="2">
        <f>ABS(B61)*SQRT((10-2)/(1-B61*B61))</f>
        <v>2.333333333</v>
      </c>
    </row>
    <row r="63">
      <c r="A63" s="1" t="s">
        <v>19</v>
      </c>
      <c r="B63" s="1" t="s">
        <v>20</v>
      </c>
      <c r="C63" s="1" t="s">
        <v>21</v>
      </c>
    </row>
    <row r="66">
      <c r="A66" s="1" t="s">
        <v>1</v>
      </c>
    </row>
    <row r="67">
      <c r="A67" s="1" t="s">
        <v>2</v>
      </c>
      <c r="B67" s="1" t="s">
        <v>34</v>
      </c>
      <c r="C67" s="1" t="s">
        <v>29</v>
      </c>
      <c r="D67" s="1" t="s">
        <v>40</v>
      </c>
      <c r="E67" s="1" t="s">
        <v>6</v>
      </c>
      <c r="F67" s="1" t="s">
        <v>41</v>
      </c>
      <c r="G67" s="1" t="s">
        <v>37</v>
      </c>
      <c r="H67" s="1" t="s">
        <v>9</v>
      </c>
      <c r="I67" s="1" t="s">
        <v>42</v>
      </c>
      <c r="J67" s="1" t="s">
        <v>16</v>
      </c>
    </row>
    <row r="68">
      <c r="A68" s="1">
        <v>1.0</v>
      </c>
      <c r="B68" s="1">
        <v>6.0</v>
      </c>
      <c r="C68" s="1">
        <v>3.0</v>
      </c>
      <c r="D68" s="2">
        <f t="shared" ref="D68:D77" si="53">B68-$B$14</f>
        <v>-15.9</v>
      </c>
      <c r="E68" s="2">
        <f t="shared" ref="E68:E77" si="54">C68-$C$14</f>
        <v>-13.1</v>
      </c>
      <c r="F68" s="2">
        <f t="shared" ref="F68:F77" si="55">D68*E68</f>
        <v>208.29</v>
      </c>
      <c r="G68" s="2">
        <f t="shared" ref="G68:H68" si="52">D68*D68</f>
        <v>252.81</v>
      </c>
      <c r="H68" s="2">
        <f t="shared" si="52"/>
        <v>171.61</v>
      </c>
      <c r="I68" s="2">
        <f t="shared" ref="I68:I77" si="57">B68-C68</f>
        <v>3</v>
      </c>
      <c r="J68" s="2">
        <f t="shared" ref="J68:J77" si="58">I68*I68</f>
        <v>9</v>
      </c>
    </row>
    <row r="69">
      <c r="A69" s="1">
        <v>2.0</v>
      </c>
      <c r="B69" s="1">
        <v>2.0</v>
      </c>
      <c r="C69" s="1">
        <v>10.0</v>
      </c>
      <c r="D69" s="2">
        <f t="shared" si="53"/>
        <v>-19.9</v>
      </c>
      <c r="E69" s="2">
        <f t="shared" si="54"/>
        <v>-6.1</v>
      </c>
      <c r="F69" s="2">
        <f t="shared" si="55"/>
        <v>121.39</v>
      </c>
      <c r="G69" s="2">
        <f t="shared" ref="G69:H69" si="56">D69*D69</f>
        <v>396.01</v>
      </c>
      <c r="H69" s="2">
        <f t="shared" si="56"/>
        <v>37.21</v>
      </c>
      <c r="I69" s="2">
        <f t="shared" si="57"/>
        <v>-8</v>
      </c>
      <c r="J69" s="2">
        <f t="shared" si="58"/>
        <v>64</v>
      </c>
    </row>
    <row r="70">
      <c r="A70" s="1">
        <v>3.0</v>
      </c>
      <c r="B70" s="1">
        <v>1.0</v>
      </c>
      <c r="C70" s="1">
        <v>7.0</v>
      </c>
      <c r="D70" s="2">
        <f t="shared" si="53"/>
        <v>-20.9</v>
      </c>
      <c r="E70" s="2">
        <f t="shared" si="54"/>
        <v>-9.1</v>
      </c>
      <c r="F70" s="2">
        <f t="shared" si="55"/>
        <v>190.19</v>
      </c>
      <c r="G70" s="2">
        <f t="shared" ref="G70:H70" si="59">D70*D70</f>
        <v>436.81</v>
      </c>
      <c r="H70" s="2">
        <f t="shared" si="59"/>
        <v>82.81</v>
      </c>
      <c r="I70" s="2">
        <f t="shared" si="57"/>
        <v>-6</v>
      </c>
      <c r="J70" s="2">
        <f t="shared" si="58"/>
        <v>36</v>
      </c>
    </row>
    <row r="71">
      <c r="A71" s="1">
        <v>4.0</v>
      </c>
      <c r="B71" s="1">
        <v>3.0</v>
      </c>
      <c r="C71" s="1">
        <v>2.0</v>
      </c>
      <c r="D71" s="2">
        <f t="shared" si="53"/>
        <v>-18.9</v>
      </c>
      <c r="E71" s="2">
        <f t="shared" si="54"/>
        <v>-14.1</v>
      </c>
      <c r="F71" s="2">
        <f t="shared" si="55"/>
        <v>266.49</v>
      </c>
      <c r="G71" s="2">
        <f t="shared" ref="G71:H71" si="60">D71*D71</f>
        <v>357.21</v>
      </c>
      <c r="H71" s="2">
        <f t="shared" si="60"/>
        <v>198.81</v>
      </c>
      <c r="I71" s="2">
        <f t="shared" si="57"/>
        <v>1</v>
      </c>
      <c r="J71" s="2">
        <f t="shared" si="58"/>
        <v>1</v>
      </c>
    </row>
    <row r="72">
      <c r="A72" s="1">
        <v>5.0</v>
      </c>
      <c r="B72" s="1">
        <v>9.0</v>
      </c>
      <c r="C72" s="1">
        <v>8.0</v>
      </c>
      <c r="D72" s="2">
        <f t="shared" si="53"/>
        <v>-12.9</v>
      </c>
      <c r="E72" s="2">
        <f t="shared" si="54"/>
        <v>-8.1</v>
      </c>
      <c r="F72" s="2">
        <f t="shared" si="55"/>
        <v>104.49</v>
      </c>
      <c r="G72" s="2">
        <f t="shared" ref="G72:H72" si="61">D72*D72</f>
        <v>166.41</v>
      </c>
      <c r="H72" s="2">
        <f t="shared" si="61"/>
        <v>65.61</v>
      </c>
      <c r="I72" s="2">
        <f t="shared" si="57"/>
        <v>1</v>
      </c>
      <c r="J72" s="2">
        <f t="shared" si="58"/>
        <v>1</v>
      </c>
    </row>
    <row r="73">
      <c r="A73" s="1">
        <v>6.0</v>
      </c>
      <c r="B73" s="1">
        <v>4.0</v>
      </c>
      <c r="C73" s="1">
        <v>5.0</v>
      </c>
      <c r="D73" s="2">
        <f t="shared" si="53"/>
        <v>-17.9</v>
      </c>
      <c r="E73" s="2">
        <f t="shared" si="54"/>
        <v>-11.1</v>
      </c>
      <c r="F73" s="2">
        <f t="shared" si="55"/>
        <v>198.69</v>
      </c>
      <c r="G73" s="2">
        <f t="shared" ref="G73:H73" si="62">D73*D73</f>
        <v>320.41</v>
      </c>
      <c r="H73" s="2">
        <f t="shared" si="62"/>
        <v>123.21</v>
      </c>
      <c r="I73" s="2">
        <f t="shared" si="57"/>
        <v>-1</v>
      </c>
      <c r="J73" s="2">
        <f t="shared" si="58"/>
        <v>1</v>
      </c>
    </row>
    <row r="74">
      <c r="A74" s="1">
        <v>7.0</v>
      </c>
      <c r="B74" s="1">
        <v>5.0</v>
      </c>
      <c r="C74" s="1">
        <v>6.0</v>
      </c>
      <c r="D74" s="2">
        <f t="shared" si="53"/>
        <v>-16.9</v>
      </c>
      <c r="E74" s="2">
        <f t="shared" si="54"/>
        <v>-10.1</v>
      </c>
      <c r="F74" s="2">
        <f t="shared" si="55"/>
        <v>170.69</v>
      </c>
      <c r="G74" s="2">
        <f t="shared" ref="G74:H74" si="63">D74*D74</f>
        <v>285.61</v>
      </c>
      <c r="H74" s="2">
        <f t="shared" si="63"/>
        <v>102.01</v>
      </c>
      <c r="I74" s="2">
        <f t="shared" si="57"/>
        <v>-1</v>
      </c>
      <c r="J74" s="2">
        <f t="shared" si="58"/>
        <v>1</v>
      </c>
    </row>
    <row r="75">
      <c r="A75" s="1">
        <v>8.0</v>
      </c>
      <c r="B75" s="1">
        <v>7.0</v>
      </c>
      <c r="C75" s="1">
        <v>9.0</v>
      </c>
      <c r="D75" s="2">
        <f t="shared" si="53"/>
        <v>-14.9</v>
      </c>
      <c r="E75" s="2">
        <f t="shared" si="54"/>
        <v>-7.1</v>
      </c>
      <c r="F75" s="2">
        <f t="shared" si="55"/>
        <v>105.79</v>
      </c>
      <c r="G75" s="2">
        <f t="shared" ref="G75:H75" si="64">D75*D75</f>
        <v>222.01</v>
      </c>
      <c r="H75" s="2">
        <f t="shared" si="64"/>
        <v>50.41</v>
      </c>
      <c r="I75" s="2">
        <f t="shared" si="57"/>
        <v>-2</v>
      </c>
      <c r="J75" s="2">
        <f t="shared" si="58"/>
        <v>4</v>
      </c>
    </row>
    <row r="76">
      <c r="A76" s="1">
        <v>9.0</v>
      </c>
      <c r="B76" s="1">
        <v>10.0</v>
      </c>
      <c r="C76" s="1">
        <v>1.0</v>
      </c>
      <c r="D76" s="2">
        <f t="shared" si="53"/>
        <v>-11.9</v>
      </c>
      <c r="E76" s="2">
        <f t="shared" si="54"/>
        <v>-15.1</v>
      </c>
      <c r="F76" s="2">
        <f t="shared" si="55"/>
        <v>179.69</v>
      </c>
      <c r="G76" s="2">
        <f t="shared" ref="G76:H76" si="65">D76*D76</f>
        <v>141.61</v>
      </c>
      <c r="H76" s="2">
        <f t="shared" si="65"/>
        <v>228.01</v>
      </c>
      <c r="I76" s="2">
        <f t="shared" si="57"/>
        <v>9</v>
      </c>
      <c r="J76" s="2">
        <f t="shared" si="58"/>
        <v>81</v>
      </c>
    </row>
    <row r="77">
      <c r="A77" s="1">
        <v>10.0</v>
      </c>
      <c r="B77" s="1">
        <v>8.0</v>
      </c>
      <c r="C77" s="1">
        <v>4.0</v>
      </c>
      <c r="D77" s="2">
        <f t="shared" si="53"/>
        <v>-13.9</v>
      </c>
      <c r="E77" s="2">
        <f t="shared" si="54"/>
        <v>-12.1</v>
      </c>
      <c r="F77" s="2">
        <f t="shared" si="55"/>
        <v>168.19</v>
      </c>
      <c r="G77" s="2">
        <f t="shared" ref="G77:H77" si="66">D77*D77</f>
        <v>193.21</v>
      </c>
      <c r="H77" s="2">
        <f t="shared" si="66"/>
        <v>146.41</v>
      </c>
      <c r="I77" s="2">
        <f t="shared" si="57"/>
        <v>4</v>
      </c>
      <c r="J77" s="2">
        <f t="shared" si="58"/>
        <v>16</v>
      </c>
    </row>
    <row r="78">
      <c r="A78" s="1" t="s">
        <v>10</v>
      </c>
      <c r="B78" s="2">
        <f t="shared" ref="B78:C78" si="67">TRIMMEAN(B68:B77,)</f>
        <v>5.5</v>
      </c>
      <c r="C78" s="2">
        <f t="shared" si="67"/>
        <v>5.5</v>
      </c>
      <c r="J78" s="2">
        <f>SUM(J68:J77)</f>
        <v>214</v>
      </c>
    </row>
    <row r="79">
      <c r="A79" s="1" t="s">
        <v>11</v>
      </c>
      <c r="F79" s="2">
        <f t="shared" ref="F79:H79" si="68">SUM(F68:F77)</f>
        <v>1713.9</v>
      </c>
      <c r="G79" s="2">
        <f t="shared" si="68"/>
        <v>2772.1</v>
      </c>
      <c r="H79" s="2">
        <f t="shared" si="68"/>
        <v>1206.1</v>
      </c>
    </row>
    <row r="80">
      <c r="A80" s="1" t="s">
        <v>12</v>
      </c>
      <c r="B80" s="2">
        <f>F79 /SQRT(G79*H79)</f>
        <v>0.9373232153</v>
      </c>
      <c r="C80" s="1" t="s">
        <v>30</v>
      </c>
    </row>
    <row r="82">
      <c r="A82" s="1" t="s">
        <v>14</v>
      </c>
    </row>
    <row r="83">
      <c r="A83" s="1" t="s">
        <v>17</v>
      </c>
      <c r="B83" s="2">
        <f>1-(6*J78)/(10*(100 -1))</f>
        <v>-0.296969697</v>
      </c>
      <c r="C83" s="1" t="s">
        <v>31</v>
      </c>
    </row>
    <row r="84">
      <c r="A84" s="1" t="s">
        <v>18</v>
      </c>
      <c r="B84" s="2">
        <f>ABS(B83)*SQRT((10-2)/(1-B83*B83))</f>
        <v>0.8796404504</v>
      </c>
    </row>
    <row r="85">
      <c r="A85" s="1" t="s">
        <v>19</v>
      </c>
      <c r="B85" s="1" t="s">
        <v>32</v>
      </c>
      <c r="C85" s="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1" t="s">
        <v>43</v>
      </c>
    </row>
    <row r="2">
      <c r="A2" s="1"/>
    </row>
    <row r="3">
      <c r="A3" s="1" t="s">
        <v>2</v>
      </c>
      <c r="B3" s="1" t="s">
        <v>44</v>
      </c>
      <c r="C3" s="1" t="s">
        <v>45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>
      <c r="A4" s="1">
        <v>1.0</v>
      </c>
      <c r="B4" s="1">
        <v>24.0</v>
      </c>
      <c r="C4" s="1">
        <v>100.0</v>
      </c>
      <c r="D4" s="2">
        <f t="shared" ref="D4:D17" si="2">B4-$B$18</f>
        <v>-0.5714285714</v>
      </c>
      <c r="E4" s="2">
        <f t="shared" ref="E4:E17" si="3">C4-$C$18</f>
        <v>-10.64285714</v>
      </c>
      <c r="F4" s="2">
        <f t="shared" ref="F4:F17" si="4">D4*E4</f>
        <v>6.081632653</v>
      </c>
      <c r="G4" s="2">
        <f t="shared" ref="G4:H4" si="1">D4*D4</f>
        <v>0.3265306122</v>
      </c>
      <c r="H4" s="2">
        <f t="shared" si="1"/>
        <v>113.2704082</v>
      </c>
      <c r="I4" s="2">
        <f t="shared" ref="I4:I17" si="6">B4-C4</f>
        <v>-76</v>
      </c>
      <c r="J4" s="2">
        <f t="shared" ref="J4:J17" si="7">I4*I4</f>
        <v>5776</v>
      </c>
    </row>
    <row r="5">
      <c r="A5" s="1">
        <v>2.0</v>
      </c>
      <c r="B5" s="1">
        <v>27.0</v>
      </c>
      <c r="C5" s="1">
        <v>115.0</v>
      </c>
      <c r="D5" s="2">
        <f t="shared" si="2"/>
        <v>2.428571429</v>
      </c>
      <c r="E5" s="2">
        <f t="shared" si="3"/>
        <v>4.357142857</v>
      </c>
      <c r="F5" s="2">
        <f t="shared" si="4"/>
        <v>10.58163265</v>
      </c>
      <c r="G5" s="2">
        <f t="shared" ref="G5:H5" si="5">D5*D5</f>
        <v>5.897959184</v>
      </c>
      <c r="H5" s="2">
        <f t="shared" si="5"/>
        <v>18.98469388</v>
      </c>
      <c r="I5" s="2">
        <f t="shared" si="6"/>
        <v>-88</v>
      </c>
      <c r="J5" s="2">
        <f t="shared" si="7"/>
        <v>7744</v>
      </c>
    </row>
    <row r="6">
      <c r="A6" s="1">
        <v>3.0</v>
      </c>
      <c r="B6" s="1">
        <v>26.0</v>
      </c>
      <c r="C6" s="1">
        <v>117.0</v>
      </c>
      <c r="D6" s="2">
        <f t="shared" si="2"/>
        <v>1.428571429</v>
      </c>
      <c r="E6" s="2">
        <f t="shared" si="3"/>
        <v>6.357142857</v>
      </c>
      <c r="F6" s="2">
        <f t="shared" si="4"/>
        <v>9.081632653</v>
      </c>
      <c r="G6" s="2">
        <f t="shared" ref="G6:H6" si="8">D6*D6</f>
        <v>2.040816327</v>
      </c>
      <c r="H6" s="2">
        <f t="shared" si="8"/>
        <v>40.41326531</v>
      </c>
      <c r="I6" s="2">
        <f t="shared" si="6"/>
        <v>-91</v>
      </c>
      <c r="J6" s="2">
        <f t="shared" si="7"/>
        <v>8281</v>
      </c>
    </row>
    <row r="7">
      <c r="A7" s="1">
        <v>4.0</v>
      </c>
      <c r="B7" s="1">
        <v>21.0</v>
      </c>
      <c r="C7" s="1">
        <v>119.0</v>
      </c>
      <c r="D7" s="2">
        <f t="shared" si="2"/>
        <v>-3.571428571</v>
      </c>
      <c r="E7" s="2">
        <f t="shared" si="3"/>
        <v>8.357142857</v>
      </c>
      <c r="F7" s="2">
        <f t="shared" si="4"/>
        <v>-29.84693878</v>
      </c>
      <c r="G7" s="2">
        <f t="shared" ref="G7:H7" si="9">D7*D7</f>
        <v>12.75510204</v>
      </c>
      <c r="H7" s="2">
        <f t="shared" si="9"/>
        <v>69.84183673</v>
      </c>
      <c r="I7" s="2">
        <f t="shared" si="6"/>
        <v>-98</v>
      </c>
      <c r="J7" s="2">
        <f t="shared" si="7"/>
        <v>9604</v>
      </c>
    </row>
    <row r="8">
      <c r="A8" s="1">
        <v>5.0</v>
      </c>
      <c r="B8" s="1">
        <v>20.0</v>
      </c>
      <c r="C8" s="1">
        <v>134.0</v>
      </c>
      <c r="D8" s="2">
        <f t="shared" si="2"/>
        <v>-4.571428571</v>
      </c>
      <c r="E8" s="2">
        <f t="shared" si="3"/>
        <v>23.35714286</v>
      </c>
      <c r="F8" s="2">
        <f t="shared" si="4"/>
        <v>-106.7755102</v>
      </c>
      <c r="G8" s="2">
        <f t="shared" ref="G8:H8" si="10">D8*D8</f>
        <v>20.89795918</v>
      </c>
      <c r="H8" s="2">
        <f t="shared" si="10"/>
        <v>545.5561224</v>
      </c>
      <c r="I8" s="2">
        <f t="shared" si="6"/>
        <v>-114</v>
      </c>
      <c r="J8" s="2">
        <f t="shared" si="7"/>
        <v>12996</v>
      </c>
    </row>
    <row r="9">
      <c r="A9" s="1">
        <v>6.0</v>
      </c>
      <c r="B9" s="1">
        <v>31.0</v>
      </c>
      <c r="C9" s="1">
        <v>94.0</v>
      </c>
      <c r="D9" s="2">
        <f t="shared" si="2"/>
        <v>6.428571429</v>
      </c>
      <c r="E9" s="2">
        <f t="shared" si="3"/>
        <v>-16.64285714</v>
      </c>
      <c r="F9" s="2">
        <f t="shared" si="4"/>
        <v>-106.9897959</v>
      </c>
      <c r="G9" s="2">
        <f t="shared" ref="G9:H9" si="11">D9*D9</f>
        <v>41.32653061</v>
      </c>
      <c r="H9" s="2">
        <f t="shared" si="11"/>
        <v>276.9846939</v>
      </c>
      <c r="I9" s="2">
        <f t="shared" si="6"/>
        <v>-63</v>
      </c>
      <c r="J9" s="2">
        <f t="shared" si="7"/>
        <v>3969</v>
      </c>
    </row>
    <row r="10">
      <c r="A10" s="1">
        <v>7.0</v>
      </c>
      <c r="B10" s="1">
        <v>26.0</v>
      </c>
      <c r="C10" s="1">
        <v>105.0</v>
      </c>
      <c r="D10" s="2">
        <f t="shared" si="2"/>
        <v>1.428571429</v>
      </c>
      <c r="E10" s="2">
        <f t="shared" si="3"/>
        <v>-5.642857143</v>
      </c>
      <c r="F10" s="2">
        <f t="shared" si="4"/>
        <v>-8.06122449</v>
      </c>
      <c r="G10" s="2">
        <f t="shared" ref="G10:H10" si="12">D10*D10</f>
        <v>2.040816327</v>
      </c>
      <c r="H10" s="2">
        <f t="shared" si="12"/>
        <v>31.84183673</v>
      </c>
      <c r="I10" s="2">
        <f t="shared" si="6"/>
        <v>-79</v>
      </c>
      <c r="J10" s="2">
        <f t="shared" si="7"/>
        <v>6241</v>
      </c>
    </row>
    <row r="11">
      <c r="A11" s="1">
        <v>8.0</v>
      </c>
      <c r="B11" s="1">
        <v>22.0</v>
      </c>
      <c r="C11" s="1">
        <v>103.0</v>
      </c>
      <c r="D11" s="2">
        <f t="shared" si="2"/>
        <v>-2.571428571</v>
      </c>
      <c r="E11" s="2">
        <f t="shared" si="3"/>
        <v>-7.642857143</v>
      </c>
      <c r="F11" s="2">
        <f t="shared" si="4"/>
        <v>19.65306122</v>
      </c>
      <c r="G11" s="2">
        <f t="shared" ref="G11:H11" si="13">D11*D11</f>
        <v>6.612244898</v>
      </c>
      <c r="H11" s="2">
        <f t="shared" si="13"/>
        <v>58.41326531</v>
      </c>
      <c r="I11" s="2">
        <f t="shared" si="6"/>
        <v>-81</v>
      </c>
      <c r="J11" s="2">
        <f t="shared" si="7"/>
        <v>6561</v>
      </c>
    </row>
    <row r="12">
      <c r="A12" s="1">
        <v>9.0</v>
      </c>
      <c r="B12" s="1">
        <v>20.0</v>
      </c>
      <c r="C12" s="1">
        <v>111.0</v>
      </c>
      <c r="D12" s="2">
        <f t="shared" si="2"/>
        <v>-4.571428571</v>
      </c>
      <c r="E12" s="2">
        <f t="shared" si="3"/>
        <v>0.3571428571</v>
      </c>
      <c r="F12" s="2">
        <f t="shared" si="4"/>
        <v>-1.632653061</v>
      </c>
      <c r="G12" s="2">
        <f t="shared" ref="G12:H12" si="14">D12*D12</f>
        <v>20.89795918</v>
      </c>
      <c r="H12" s="2">
        <f t="shared" si="14"/>
        <v>0.1275510204</v>
      </c>
      <c r="I12" s="2">
        <f t="shared" si="6"/>
        <v>-91</v>
      </c>
      <c r="J12" s="2">
        <f t="shared" si="7"/>
        <v>8281</v>
      </c>
    </row>
    <row r="13">
      <c r="A13" s="1">
        <v>10.0</v>
      </c>
      <c r="B13" s="1">
        <v>18.0</v>
      </c>
      <c r="C13" s="1">
        <v>124.0</v>
      </c>
      <c r="D13" s="2">
        <f t="shared" si="2"/>
        <v>-6.571428571</v>
      </c>
      <c r="E13" s="2">
        <f t="shared" si="3"/>
        <v>13.35714286</v>
      </c>
      <c r="F13" s="2">
        <f t="shared" si="4"/>
        <v>-87.7755102</v>
      </c>
      <c r="G13" s="2">
        <f t="shared" ref="G13:H13" si="15">D13*D13</f>
        <v>43.18367347</v>
      </c>
      <c r="H13" s="2">
        <f t="shared" si="15"/>
        <v>178.4132653</v>
      </c>
      <c r="I13" s="2">
        <f t="shared" si="6"/>
        <v>-106</v>
      </c>
      <c r="J13" s="2">
        <f t="shared" si="7"/>
        <v>11236</v>
      </c>
    </row>
    <row r="14">
      <c r="A14" s="1">
        <v>11.0</v>
      </c>
      <c r="B14" s="1">
        <v>30.0</v>
      </c>
      <c r="C14" s="1">
        <v>122.0</v>
      </c>
      <c r="D14" s="2">
        <f t="shared" si="2"/>
        <v>5.428571429</v>
      </c>
      <c r="E14" s="2">
        <f t="shared" si="3"/>
        <v>11.35714286</v>
      </c>
      <c r="F14" s="2">
        <f t="shared" si="4"/>
        <v>61.65306122</v>
      </c>
      <c r="G14" s="2">
        <f t="shared" ref="G14:H14" si="16">D14*D14</f>
        <v>29.46938776</v>
      </c>
      <c r="H14" s="2">
        <f t="shared" si="16"/>
        <v>128.9846939</v>
      </c>
      <c r="I14" s="2">
        <f t="shared" si="6"/>
        <v>-92</v>
      </c>
      <c r="J14" s="2">
        <f t="shared" si="7"/>
        <v>8464</v>
      </c>
    </row>
    <row r="15">
      <c r="A15" s="1">
        <v>12.0</v>
      </c>
      <c r="B15" s="1">
        <v>29.0</v>
      </c>
      <c r="C15" s="1">
        <v>109.0</v>
      </c>
      <c r="D15" s="2">
        <f t="shared" si="2"/>
        <v>4.428571429</v>
      </c>
      <c r="E15" s="2">
        <f t="shared" si="3"/>
        <v>-1.642857143</v>
      </c>
      <c r="F15" s="2">
        <f t="shared" si="4"/>
        <v>-7.275510204</v>
      </c>
      <c r="G15" s="2">
        <f t="shared" ref="G15:H15" si="17">D15*D15</f>
        <v>19.6122449</v>
      </c>
      <c r="H15" s="2">
        <f t="shared" si="17"/>
        <v>2.698979592</v>
      </c>
      <c r="I15" s="2">
        <f t="shared" si="6"/>
        <v>-80</v>
      </c>
      <c r="J15" s="2">
        <f t="shared" si="7"/>
        <v>6400</v>
      </c>
    </row>
    <row r="16">
      <c r="A16" s="1">
        <v>13.0</v>
      </c>
      <c r="B16" s="1">
        <v>24.0</v>
      </c>
      <c r="C16" s="1">
        <v>110.0</v>
      </c>
      <c r="D16" s="2">
        <f t="shared" si="2"/>
        <v>-0.5714285714</v>
      </c>
      <c r="E16" s="2">
        <f t="shared" si="3"/>
        <v>-0.6428571429</v>
      </c>
      <c r="F16" s="2">
        <f t="shared" si="4"/>
        <v>0.3673469388</v>
      </c>
      <c r="G16" s="2">
        <f t="shared" ref="G16:H16" si="18">D16*D16</f>
        <v>0.3265306122</v>
      </c>
      <c r="H16" s="2">
        <f t="shared" si="18"/>
        <v>0.4132653061</v>
      </c>
      <c r="I16" s="2">
        <f t="shared" si="6"/>
        <v>-86</v>
      </c>
      <c r="J16" s="2">
        <f t="shared" si="7"/>
        <v>7396</v>
      </c>
    </row>
    <row r="17">
      <c r="A17" s="1">
        <v>14.0</v>
      </c>
      <c r="B17" s="1">
        <v>26.0</v>
      </c>
      <c r="C17" s="1">
        <v>86.0</v>
      </c>
      <c r="D17" s="2">
        <f t="shared" si="2"/>
        <v>1.428571429</v>
      </c>
      <c r="E17" s="2">
        <f t="shared" si="3"/>
        <v>-24.64285714</v>
      </c>
      <c r="F17" s="2">
        <f t="shared" si="4"/>
        <v>-35.20408163</v>
      </c>
      <c r="G17" s="2">
        <f t="shared" ref="G17:H17" si="19">D17*D17</f>
        <v>2.040816327</v>
      </c>
      <c r="H17" s="2">
        <f t="shared" si="19"/>
        <v>607.2704082</v>
      </c>
      <c r="I17" s="2">
        <f t="shared" si="6"/>
        <v>-60</v>
      </c>
      <c r="J17" s="2">
        <f t="shared" si="7"/>
        <v>3600</v>
      </c>
    </row>
    <row r="18">
      <c r="A18" s="1" t="s">
        <v>10</v>
      </c>
      <c r="B18" s="2">
        <f t="shared" ref="B18:C18" si="20">TRIMMEAN(B4:B17,)</f>
        <v>24.57142857</v>
      </c>
      <c r="C18" s="2">
        <f t="shared" si="20"/>
        <v>110.6428571</v>
      </c>
      <c r="J18" s="2">
        <f>SUM(J4:J17)</f>
        <v>106549</v>
      </c>
    </row>
    <row r="19">
      <c r="A19" s="1" t="s">
        <v>11</v>
      </c>
      <c r="F19" s="2">
        <f t="shared" ref="F19:H19" si="21">SUM(F4:F17)</f>
        <v>-276.1428571</v>
      </c>
      <c r="G19" s="2">
        <f t="shared" si="21"/>
        <v>207.4285714</v>
      </c>
      <c r="H19" s="2">
        <f t="shared" si="21"/>
        <v>2073.214286</v>
      </c>
    </row>
    <row r="20">
      <c r="A20" s="3" t="s">
        <v>1</v>
      </c>
      <c r="B20" s="1" t="s">
        <v>12</v>
      </c>
      <c r="C20" s="2">
        <f>F19 /SQRT(G19*H19)</f>
        <v>-0.4210924255</v>
      </c>
      <c r="D20" s="1" t="s">
        <v>46</v>
      </c>
      <c r="G20" s="1" t="s">
        <v>47</v>
      </c>
    </row>
    <row r="24">
      <c r="A24" s="1" t="s">
        <v>48</v>
      </c>
    </row>
    <row r="26">
      <c r="A26" s="1" t="s">
        <v>2</v>
      </c>
      <c r="B26" s="1" t="s">
        <v>49</v>
      </c>
      <c r="C26" s="1" t="s">
        <v>50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15</v>
      </c>
      <c r="J26" s="1" t="s">
        <v>16</v>
      </c>
    </row>
    <row r="27">
      <c r="A27" s="1">
        <v>1.0</v>
      </c>
      <c r="B27" s="1">
        <v>500.0</v>
      </c>
      <c r="C27" s="4">
        <v>5.4</v>
      </c>
      <c r="D27" s="2">
        <f t="shared" ref="D27:D35" si="23">B27-$B$36</f>
        <v>-798.3333333</v>
      </c>
      <c r="E27" s="5">
        <f t="shared" ref="E27:E35" si="24">C27-$C$36</f>
        <v>-0.08888888889</v>
      </c>
      <c r="F27" s="2">
        <f t="shared" ref="F27:F35" si="25">D27*E27</f>
        <v>70.96296296</v>
      </c>
      <c r="G27" s="2">
        <f t="shared" ref="G27:H27" si="22">D27*D27</f>
        <v>637336.1111</v>
      </c>
      <c r="H27" s="2">
        <f t="shared" si="22"/>
        <v>0.007901234568</v>
      </c>
      <c r="I27" s="5">
        <f t="shared" ref="I27:I35" si="27">B27-C27</f>
        <v>494.6</v>
      </c>
      <c r="J27" s="2">
        <f t="shared" ref="J27:J35" si="28">I27*I27</f>
        <v>244629.16</v>
      </c>
    </row>
    <row r="28">
      <c r="A28" s="1">
        <v>2.0</v>
      </c>
      <c r="B28" s="1">
        <v>790.0</v>
      </c>
      <c r="C28" s="4">
        <v>4.2</v>
      </c>
      <c r="D28" s="2">
        <f t="shared" si="23"/>
        <v>-508.3333333</v>
      </c>
      <c r="E28" s="5">
        <f t="shared" si="24"/>
        <v>-1.288888889</v>
      </c>
      <c r="F28" s="2">
        <f t="shared" si="25"/>
        <v>655.1851852</v>
      </c>
      <c r="G28" s="2">
        <f t="shared" ref="G28:H28" si="26">D28*D28</f>
        <v>258402.7778</v>
      </c>
      <c r="H28" s="2">
        <f t="shared" si="26"/>
        <v>1.661234568</v>
      </c>
      <c r="I28" s="5">
        <f t="shared" si="27"/>
        <v>785.8</v>
      </c>
      <c r="J28" s="2">
        <f t="shared" si="28"/>
        <v>617481.64</v>
      </c>
    </row>
    <row r="29">
      <c r="A29" s="1">
        <v>3.0</v>
      </c>
      <c r="B29" s="1">
        <v>870.0</v>
      </c>
      <c r="C29" s="4">
        <v>4.0</v>
      </c>
      <c r="D29" s="2">
        <f t="shared" si="23"/>
        <v>-428.3333333</v>
      </c>
      <c r="E29" s="5">
        <f t="shared" si="24"/>
        <v>-1.488888889</v>
      </c>
      <c r="F29" s="2">
        <f t="shared" si="25"/>
        <v>637.7407407</v>
      </c>
      <c r="G29" s="2">
        <f t="shared" ref="G29:H29" si="29">D29*D29</f>
        <v>183469.4444</v>
      </c>
      <c r="H29" s="2">
        <f t="shared" si="29"/>
        <v>2.216790123</v>
      </c>
      <c r="I29" s="5">
        <f t="shared" si="27"/>
        <v>866</v>
      </c>
      <c r="J29" s="2">
        <f t="shared" si="28"/>
        <v>749956</v>
      </c>
    </row>
    <row r="30">
      <c r="A30" s="1">
        <v>4.0</v>
      </c>
      <c r="B30" s="1">
        <v>1500.0</v>
      </c>
      <c r="C30" s="4">
        <v>3.4</v>
      </c>
      <c r="D30" s="2">
        <f t="shared" si="23"/>
        <v>201.6666667</v>
      </c>
      <c r="E30" s="5">
        <f t="shared" si="24"/>
        <v>-2.088888889</v>
      </c>
      <c r="F30" s="2">
        <f t="shared" si="25"/>
        <v>-421.2592593</v>
      </c>
      <c r="G30" s="2">
        <f t="shared" ref="G30:H30" si="30">D30*D30</f>
        <v>40669.44444</v>
      </c>
      <c r="H30" s="2">
        <f t="shared" si="30"/>
        <v>4.36345679</v>
      </c>
      <c r="I30" s="5">
        <f t="shared" si="27"/>
        <v>1496.6</v>
      </c>
      <c r="J30" s="2">
        <f t="shared" si="28"/>
        <v>2239811.56</v>
      </c>
    </row>
    <row r="31">
      <c r="A31" s="1">
        <v>5.0</v>
      </c>
      <c r="B31" s="1">
        <v>2300.0</v>
      </c>
      <c r="C31" s="4">
        <v>2.5</v>
      </c>
      <c r="D31" s="2">
        <f t="shared" si="23"/>
        <v>1001.666667</v>
      </c>
      <c r="E31" s="5">
        <f t="shared" si="24"/>
        <v>-2.988888889</v>
      </c>
      <c r="F31" s="2">
        <f t="shared" si="25"/>
        <v>-2993.87037</v>
      </c>
      <c r="G31" s="2">
        <f t="shared" ref="G31:H31" si="31">D31*D31</f>
        <v>1003336.111</v>
      </c>
      <c r="H31" s="2">
        <f t="shared" si="31"/>
        <v>8.93345679</v>
      </c>
      <c r="I31" s="5">
        <f t="shared" si="27"/>
        <v>2297.5</v>
      </c>
      <c r="J31" s="2">
        <f t="shared" si="28"/>
        <v>5278506.25</v>
      </c>
    </row>
    <row r="32">
      <c r="A32" s="1">
        <v>6.0</v>
      </c>
      <c r="B32" s="1">
        <v>5600.0</v>
      </c>
      <c r="C32" s="4">
        <v>1.0</v>
      </c>
      <c r="D32" s="2">
        <f t="shared" si="23"/>
        <v>4301.666667</v>
      </c>
      <c r="E32" s="5">
        <f t="shared" si="24"/>
        <v>-4.488888889</v>
      </c>
      <c r="F32" s="2">
        <f t="shared" si="25"/>
        <v>-19309.7037</v>
      </c>
      <c r="G32" s="2">
        <f t="shared" ref="G32:H32" si="32">D32*D32</f>
        <v>18504336.11</v>
      </c>
      <c r="H32" s="2">
        <f t="shared" si="32"/>
        <v>20.15012346</v>
      </c>
      <c r="I32" s="5">
        <f t="shared" si="27"/>
        <v>5599</v>
      </c>
      <c r="J32" s="2">
        <f t="shared" si="28"/>
        <v>31348801</v>
      </c>
    </row>
    <row r="33">
      <c r="A33" s="1">
        <v>7.0</v>
      </c>
      <c r="B33" s="1">
        <v>100.0</v>
      </c>
      <c r="C33" s="4">
        <v>6.1</v>
      </c>
      <c r="D33" s="2">
        <f t="shared" si="23"/>
        <v>-1198.333333</v>
      </c>
      <c r="E33" s="5">
        <f t="shared" si="24"/>
        <v>0.6111111111</v>
      </c>
      <c r="F33" s="2">
        <f t="shared" si="25"/>
        <v>-732.3148148</v>
      </c>
      <c r="G33" s="2">
        <f t="shared" ref="G33:H33" si="33">D33*D33</f>
        <v>1436002.778</v>
      </c>
      <c r="H33" s="2">
        <f t="shared" si="33"/>
        <v>0.3734567901</v>
      </c>
      <c r="I33" s="5">
        <f t="shared" si="27"/>
        <v>93.9</v>
      </c>
      <c r="J33" s="2">
        <f t="shared" si="28"/>
        <v>8817.21</v>
      </c>
    </row>
    <row r="34">
      <c r="A34" s="1">
        <v>8.0</v>
      </c>
      <c r="B34" s="1">
        <v>20.0</v>
      </c>
      <c r="C34" s="4">
        <v>8.2</v>
      </c>
      <c r="D34" s="2">
        <f t="shared" si="23"/>
        <v>-1278.333333</v>
      </c>
      <c r="E34" s="5">
        <f t="shared" si="24"/>
        <v>2.711111111</v>
      </c>
      <c r="F34" s="2">
        <f t="shared" si="25"/>
        <v>-3465.703704</v>
      </c>
      <c r="G34" s="2">
        <f t="shared" ref="G34:H34" si="34">D34*D34</f>
        <v>1634136.111</v>
      </c>
      <c r="H34" s="2">
        <f t="shared" si="34"/>
        <v>7.350123457</v>
      </c>
      <c r="I34" s="5">
        <f t="shared" si="27"/>
        <v>11.8</v>
      </c>
      <c r="J34" s="2">
        <f t="shared" si="28"/>
        <v>139.24</v>
      </c>
    </row>
    <row r="35">
      <c r="A35" s="1">
        <v>9.0</v>
      </c>
      <c r="B35" s="1">
        <v>5.0</v>
      </c>
      <c r="C35" s="4">
        <v>14.6</v>
      </c>
      <c r="D35" s="2">
        <f t="shared" si="23"/>
        <v>-1293.333333</v>
      </c>
      <c r="E35" s="5">
        <f t="shared" si="24"/>
        <v>9.111111111</v>
      </c>
      <c r="F35" s="2">
        <f t="shared" si="25"/>
        <v>-11783.7037</v>
      </c>
      <c r="G35" s="2">
        <f t="shared" ref="G35:H35" si="35">D35*D35</f>
        <v>1672711.111</v>
      </c>
      <c r="H35" s="2">
        <f t="shared" si="35"/>
        <v>83.01234568</v>
      </c>
      <c r="I35" s="5">
        <f t="shared" si="27"/>
        <v>-9.6</v>
      </c>
      <c r="J35" s="2">
        <f t="shared" si="28"/>
        <v>92.16</v>
      </c>
    </row>
    <row r="36">
      <c r="A36" s="1" t="s">
        <v>10</v>
      </c>
      <c r="B36" s="2">
        <f t="shared" ref="B36:C36" si="36">TRIMMEAN(B27:B35,)</f>
        <v>1298.333333</v>
      </c>
      <c r="C36" s="2">
        <f t="shared" si="36"/>
        <v>5.488888889</v>
      </c>
      <c r="J36" s="2">
        <f>SUM(J27:J35)</f>
        <v>40488234.22</v>
      </c>
    </row>
    <row r="37">
      <c r="A37" s="1" t="s">
        <v>11</v>
      </c>
      <c r="F37" s="2">
        <f t="shared" ref="F37:H37" si="37">SUM(F27:F35)</f>
        <v>-37342.66667</v>
      </c>
      <c r="G37" s="2">
        <f t="shared" si="37"/>
        <v>25370400</v>
      </c>
      <c r="H37" s="2">
        <f t="shared" si="37"/>
        <v>128.0688889</v>
      </c>
    </row>
    <row r="38">
      <c r="A38" s="1" t="s">
        <v>1</v>
      </c>
      <c r="B38" s="1" t="s">
        <v>12</v>
      </c>
      <c r="C38" s="2">
        <f>F37 /SQRT(G37*H37)</f>
        <v>-0.6551184792</v>
      </c>
      <c r="D38" s="1" t="s">
        <v>51</v>
      </c>
    </row>
    <row r="39">
      <c r="D39" s="1" t="s">
        <v>52</v>
      </c>
    </row>
  </sheetData>
  <drawing r:id="rId1"/>
</worksheet>
</file>