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ocuments\ряды\"/>
    </mc:Choice>
  </mc:AlternateContent>
  <xr:revisionPtr revIDLastSave="0" documentId="13_ncr:1_{83DACDC7-BA36-4E1E-9EEF-A50690CFED08}" xr6:coauthVersionLast="41" xr6:coauthVersionMax="41" xr10:uidLastSave="{00000000-0000-0000-0000-000000000000}"/>
  <bookViews>
    <workbookView xWindow="768" yWindow="768" windowWidth="17280" windowHeight="8964" activeTab="1" xr2:uid="{51182EE6-5FA2-41B8-8039-B5187A467536}"/>
  </bookViews>
  <sheets>
    <sheet name="Задание1" sheetId="1" r:id="rId1"/>
    <sheet name="Задание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6" l="1"/>
  <c r="G2" i="6"/>
  <c r="C4" i="6"/>
  <c r="F2" i="6"/>
  <c r="M2" i="1" l="1"/>
  <c r="I2" i="1"/>
  <c r="H2" i="1"/>
  <c r="L2" i="1"/>
  <c r="J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K2" i="1" s="1"/>
  <c r="G3" i="1"/>
  <c r="D3" i="1" l="1"/>
  <c r="E3" i="1" s="1"/>
  <c r="F3" i="1" s="1"/>
  <c r="D4" i="1"/>
  <c r="D5" i="1"/>
  <c r="D6" i="1"/>
  <c r="D7" i="1"/>
  <c r="D8" i="1"/>
  <c r="D9" i="1"/>
  <c r="D10" i="1"/>
  <c r="E4" i="1" l="1"/>
  <c r="F4" i="1" l="1"/>
  <c r="E5" i="1"/>
  <c r="F5" i="1" l="1"/>
  <c r="E6" i="1"/>
  <c r="F6" i="1" l="1"/>
  <c r="E7" i="1"/>
  <c r="F7" i="1" l="1"/>
  <c r="E8" i="1"/>
  <c r="E9" i="1" l="1"/>
  <c r="F8" i="1"/>
  <c r="F9" i="1" l="1"/>
  <c r="E10" i="1"/>
  <c r="F10" i="1" s="1"/>
</calcChain>
</file>

<file path=xl/sharedStrings.xml><?xml version="1.0" encoding="utf-8"?>
<sst xmlns="http://schemas.openxmlformats.org/spreadsheetml/2006/main" count="30" uniqueCount="30">
  <si>
    <t>ряд</t>
  </si>
  <si>
    <t>xi</t>
  </si>
  <si>
    <t>mi</t>
  </si>
  <si>
    <t>mxi</t>
  </si>
  <si>
    <t>wxi</t>
  </si>
  <si>
    <t>k</t>
  </si>
  <si>
    <t>[100,1;105,9)</t>
  </si>
  <si>
    <t>[94,1;101,1)</t>
  </si>
  <si>
    <t>[105,9; 112)</t>
  </si>
  <si>
    <t>[112; 118)</t>
  </si>
  <si>
    <t>[118; 123,8)</t>
  </si>
  <si>
    <t>[123,8; 129,9)</t>
  </si>
  <si>
    <t>[129,9; 135)</t>
  </si>
  <si>
    <t>[135; 140]</t>
  </si>
  <si>
    <t>∆</t>
  </si>
  <si>
    <t>X среднее</t>
  </si>
  <si>
    <t>n</t>
  </si>
  <si>
    <t>(xi - x сред.)^2</t>
  </si>
  <si>
    <t>S = σ</t>
  </si>
  <si>
    <t xml:space="preserve">D дисперсия </t>
  </si>
  <si>
    <t>С, %</t>
  </si>
  <si>
    <t>на 1 станке</t>
  </si>
  <si>
    <t>на 2 станках</t>
  </si>
  <si>
    <t>D, дисперсия з/п</t>
  </si>
  <si>
    <t>XСред. з/п</t>
  </si>
  <si>
    <t>число раб., n</t>
  </si>
  <si>
    <t>D общ.</t>
  </si>
  <si>
    <t>C, %</t>
  </si>
  <si>
    <t>S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</si>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</sst>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1" xfId="0" applyFill="1" applyBorder="1"/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>
        <c:manualLayout>
          <c:xMode val="edge"/>
          <c:yMode val="edge"/>
          <c:x val="0.440013779527559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Задание1!$B$3:$B$100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Задание1!$D$2:$D$11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20</c:v>
                </c:pt>
                <c:pt idx="5">
                  <c:v>29</c:v>
                </c:pt>
                <c:pt idx="6">
                  <c:v>17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7-4C06-A9E5-5AB823E4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92736"/>
        <c:axId val="786834992"/>
      </c:scatterChart>
      <c:valAx>
        <c:axId val="7867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34992"/>
        <c:crosses val="autoZero"/>
        <c:crossBetween val="midCat"/>
      </c:valAx>
      <c:valAx>
        <c:axId val="786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7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Задание1!$B$3:$B$100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xVal>
          <c:yVal>
            <c:numRef>
              <c:f>Задание1!$E$2:$E$10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39</c:v>
                </c:pt>
                <c:pt idx="5">
                  <c:v>68</c:v>
                </c:pt>
                <c:pt idx="6">
                  <c:v>85</c:v>
                </c:pt>
                <c:pt idx="7">
                  <c:v>94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F-45E1-866B-D5F1B149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38368"/>
        <c:axId val="786848720"/>
      </c:scatterChart>
      <c:valAx>
        <c:axId val="8254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848720"/>
        <c:crosses val="autoZero"/>
        <c:crossBetween val="midCat"/>
      </c:valAx>
      <c:valAx>
        <c:axId val="786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4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функции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Задание1!$C$3:$C$11</c:f>
              <c:strCache>
                <c:ptCount val="8"/>
                <c:pt idx="0">
                  <c:v>[94,1;101,1)</c:v>
                </c:pt>
                <c:pt idx="1">
                  <c:v>[100,1;105,9)</c:v>
                </c:pt>
                <c:pt idx="2">
                  <c:v>[105,9; 112)</c:v>
                </c:pt>
                <c:pt idx="3">
                  <c:v>[112; 118)</c:v>
                </c:pt>
                <c:pt idx="4">
                  <c:v>[118; 123,8)</c:v>
                </c:pt>
                <c:pt idx="5">
                  <c:v>[123,8; 129,9)</c:v>
                </c:pt>
                <c:pt idx="6">
                  <c:v>[129,9; 135)</c:v>
                </c:pt>
                <c:pt idx="7">
                  <c:v>[135; 140]</c:v>
                </c:pt>
              </c:strCache>
            </c:strRef>
          </c:cat>
          <c:val>
            <c:numRef>
              <c:f>Задание1!$F$3:$F$10</c:f>
              <c:numCache>
                <c:formatCode>General</c:formatCode>
                <c:ptCount val="8"/>
                <c:pt idx="0">
                  <c:v>3.0612244897959183E-2</c:v>
                </c:pt>
                <c:pt idx="1">
                  <c:v>7.1428571428571425E-2</c:v>
                </c:pt>
                <c:pt idx="2">
                  <c:v>0.19387755102040816</c:v>
                </c:pt>
                <c:pt idx="3">
                  <c:v>0.39795918367346939</c:v>
                </c:pt>
                <c:pt idx="4">
                  <c:v>0.69387755102040816</c:v>
                </c:pt>
                <c:pt idx="5">
                  <c:v>0.86734693877551017</c:v>
                </c:pt>
                <c:pt idx="6">
                  <c:v>0.95918367346938771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7-4407-8B03-86CFBF8F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644400"/>
        <c:axId val="559093552"/>
      </c:barChart>
      <c:catAx>
        <c:axId val="8266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093552"/>
        <c:crosses val="autoZero"/>
        <c:auto val="1"/>
        <c:lblAlgn val="ctr"/>
        <c:lblOffset val="100"/>
        <c:noMultiLvlLbl val="0"/>
      </c:catAx>
      <c:valAx>
        <c:axId val="559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66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35</xdr:row>
      <xdr:rowOff>91440</xdr:rowOff>
    </xdr:from>
    <xdr:to>
      <xdr:col>18</xdr:col>
      <xdr:colOff>365760</xdr:colOff>
      <xdr:row>50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44D4EB-A3A3-4FDF-9823-42ACF03FA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20</xdr:row>
      <xdr:rowOff>38100</xdr:rowOff>
    </xdr:from>
    <xdr:to>
      <xdr:col>18</xdr:col>
      <xdr:colOff>0</xdr:colOff>
      <xdr:row>35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98C990-D68A-4250-A0CB-3F7AD5AA8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129540</xdr:colOff>
      <xdr:row>4</xdr:row>
      <xdr:rowOff>144780</xdr:rowOff>
    </xdr:from>
    <xdr:to>
      <xdr:col>18</xdr:col>
      <xdr:colOff>121920</xdr:colOff>
      <xdr:row>19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76C2B0D-19D8-4167-AA2A-7F066167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B2F-9894-474C-8847-411AC4C868F6}">
  <dimension ref="A1:M101"/>
  <sheetViews>
    <sheetView topLeftCell="A18" workbookViewId="0">
      <selection activeCell="K18" sqref="K18"/>
    </sheetView>
  </sheetViews>
  <sheetFormatPr defaultRowHeight="14.4" x14ac:dyDescent="0.3"/>
  <cols>
    <col min="2" max="2" width="11.88671875" customWidth="1"/>
    <col min="7" max="7" width="13.21875" customWidth="1"/>
    <col min="11" max="11" width="13" customWidth="1"/>
  </cols>
  <sheetData>
    <row r="1" spans="1:13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5</v>
      </c>
      <c r="I1" s="2" t="s">
        <v>14</v>
      </c>
      <c r="J1" s="3" t="s">
        <v>15</v>
      </c>
      <c r="K1" s="3" t="s">
        <v>19</v>
      </c>
      <c r="L1" s="3" t="s">
        <v>18</v>
      </c>
      <c r="M1" s="4" t="s">
        <v>20</v>
      </c>
    </row>
    <row r="2" spans="1:13" x14ac:dyDescent="0.3">
      <c r="B2" s="1">
        <v>0</v>
      </c>
      <c r="C2">
        <v>0</v>
      </c>
      <c r="D2">
        <v>0</v>
      </c>
      <c r="E2">
        <v>0</v>
      </c>
      <c r="F2">
        <v>0</v>
      </c>
      <c r="G2">
        <f t="shared" ref="G2:G33" si="0">POWER((B3-J$2),2)</f>
        <v>633.652187630154</v>
      </c>
      <c r="H2">
        <f>1+1.4*LOG(98,2.71828)</f>
        <v>7.4189587878688759</v>
      </c>
      <c r="I2">
        <f>(B99-B2)/8</f>
        <v>17.25</v>
      </c>
      <c r="J2" s="3">
        <f>SUM(B3:B100)/98</f>
        <v>119.27244897959183</v>
      </c>
      <c r="K2" s="3">
        <f>SUM(G2:G99)/98</f>
        <v>86.455873594335699</v>
      </c>
      <c r="L2" s="3">
        <f>SQRT(K2)</f>
        <v>9.2981650659867139</v>
      </c>
      <c r="M2" s="3">
        <f>L2/J2*100</f>
        <v>7.79573585143513</v>
      </c>
    </row>
    <row r="3" spans="1:13" x14ac:dyDescent="0.3">
      <c r="A3">
        <v>1</v>
      </c>
      <c r="B3" s="1">
        <v>94.1</v>
      </c>
      <c r="C3" t="s">
        <v>7</v>
      </c>
      <c r="D3">
        <f>COUNT(B3:B5)</f>
        <v>3</v>
      </c>
      <c r="E3">
        <f>D3</f>
        <v>3</v>
      </c>
      <c r="F3">
        <f>E3/98</f>
        <v>3.0612244897959183E-2</v>
      </c>
      <c r="G3">
        <f t="shared" si="0"/>
        <v>496.06198354852108</v>
      </c>
    </row>
    <row r="4" spans="1:13" x14ac:dyDescent="0.3">
      <c r="A4">
        <v>2</v>
      </c>
      <c r="B4" s="1">
        <v>97</v>
      </c>
      <c r="C4" t="s">
        <v>6</v>
      </c>
      <c r="D4">
        <f>COUNT(B6:B9)</f>
        <v>4</v>
      </c>
      <c r="E4">
        <f>D4+E3</f>
        <v>7</v>
      </c>
      <c r="F4">
        <f t="shared" ref="F4" si="1">E4/98</f>
        <v>7.1428571428571425E-2</v>
      </c>
      <c r="G4">
        <f t="shared" si="0"/>
        <v>402.90320803831696</v>
      </c>
    </row>
    <row r="5" spans="1:13" x14ac:dyDescent="0.3">
      <c r="A5">
        <v>3</v>
      </c>
      <c r="B5" s="1">
        <v>99.2</v>
      </c>
      <c r="C5" t="s">
        <v>8</v>
      </c>
      <c r="D5">
        <f>COUNT(B10:B21)</f>
        <v>12</v>
      </c>
      <c r="E5">
        <f t="shared" ref="E5:E10" si="2">D5+E4</f>
        <v>19</v>
      </c>
      <c r="F5">
        <f t="shared" ref="F5" si="3">E5/98</f>
        <v>0.19387755102040816</v>
      </c>
      <c r="G5">
        <f t="shared" si="0"/>
        <v>367.58279987505199</v>
      </c>
    </row>
    <row r="6" spans="1:13" x14ac:dyDescent="0.3">
      <c r="A6">
        <v>4</v>
      </c>
      <c r="B6" s="1">
        <v>100.1</v>
      </c>
      <c r="C6" t="s">
        <v>9</v>
      </c>
      <c r="D6">
        <f>COUNT(B22:B41)</f>
        <v>20</v>
      </c>
      <c r="E6">
        <f t="shared" si="2"/>
        <v>39</v>
      </c>
      <c r="F6">
        <f t="shared" ref="F6" si="4">E6/98</f>
        <v>0.39795918367346939</v>
      </c>
      <c r="G6">
        <f t="shared" si="0"/>
        <v>298.33749375260282</v>
      </c>
    </row>
    <row r="7" spans="1:13" x14ac:dyDescent="0.3">
      <c r="A7">
        <v>5</v>
      </c>
      <c r="B7" s="1">
        <v>102</v>
      </c>
      <c r="C7" t="s">
        <v>10</v>
      </c>
      <c r="D7">
        <f>COUNT(B42:B70)</f>
        <v>29</v>
      </c>
      <c r="E7">
        <f t="shared" si="2"/>
        <v>68</v>
      </c>
      <c r="F7">
        <f t="shared" ref="F7" si="5">E7/98</f>
        <v>0.69387755102040816</v>
      </c>
      <c r="G7">
        <f t="shared" si="0"/>
        <v>251.9346366097455</v>
      </c>
    </row>
    <row r="8" spans="1:13" x14ac:dyDescent="0.3">
      <c r="A8">
        <v>6</v>
      </c>
      <c r="B8" s="1">
        <v>103.4</v>
      </c>
      <c r="C8" t="s">
        <v>11</v>
      </c>
      <c r="D8">
        <f>COUNT(B71:B87)</f>
        <v>17</v>
      </c>
      <c r="E8">
        <f t="shared" si="2"/>
        <v>85</v>
      </c>
      <c r="F8">
        <f t="shared" ref="F8" si="6">E8/98</f>
        <v>0.86734693877551017</v>
      </c>
      <c r="G8">
        <f t="shared" si="0"/>
        <v>189.68035089546001</v>
      </c>
    </row>
    <row r="9" spans="1:13" x14ac:dyDescent="0.3">
      <c r="A9">
        <v>7</v>
      </c>
      <c r="B9" s="1">
        <v>105.5</v>
      </c>
      <c r="C9" t="s">
        <v>12</v>
      </c>
      <c r="D9">
        <f>COUNT(B88:B96)</f>
        <v>9</v>
      </c>
      <c r="E9">
        <f t="shared" si="2"/>
        <v>94</v>
      </c>
      <c r="F9">
        <f t="shared" ref="F9" si="7">E9/98</f>
        <v>0.95918367346938771</v>
      </c>
      <c r="G9">
        <f t="shared" si="0"/>
        <v>178.82239171178639</v>
      </c>
    </row>
    <row r="10" spans="1:13" x14ac:dyDescent="0.3">
      <c r="A10">
        <v>8</v>
      </c>
      <c r="B10" s="1">
        <v>105.9</v>
      </c>
      <c r="C10" t="s">
        <v>13</v>
      </c>
      <c r="D10">
        <f>COUNT(B97:B100)</f>
        <v>4</v>
      </c>
      <c r="E10">
        <f t="shared" si="2"/>
        <v>98</v>
      </c>
      <c r="F10">
        <f t="shared" ref="F10" si="8">E10/98</f>
        <v>1</v>
      </c>
      <c r="G10">
        <f t="shared" si="0"/>
        <v>173.51341211994995</v>
      </c>
    </row>
    <row r="11" spans="1:13" x14ac:dyDescent="0.3">
      <c r="A11">
        <v>9</v>
      </c>
      <c r="B11" s="1">
        <v>106.1</v>
      </c>
      <c r="D11">
        <v>0</v>
      </c>
      <c r="G11">
        <f t="shared" si="0"/>
        <v>163.13545293627635</v>
      </c>
    </row>
    <row r="12" spans="1:13" x14ac:dyDescent="0.3">
      <c r="A12">
        <v>10</v>
      </c>
      <c r="B12" s="1">
        <v>106.5</v>
      </c>
      <c r="G12">
        <f t="shared" si="0"/>
        <v>150.61300395668451</v>
      </c>
    </row>
    <row r="13" spans="1:13" x14ac:dyDescent="0.3">
      <c r="A13">
        <v>11</v>
      </c>
      <c r="B13" s="1">
        <v>107</v>
      </c>
      <c r="G13">
        <f t="shared" si="0"/>
        <v>148.16851416076628</v>
      </c>
    </row>
    <row r="14" spans="1:13" x14ac:dyDescent="0.3">
      <c r="A14">
        <v>12</v>
      </c>
      <c r="B14" s="1">
        <v>107.1</v>
      </c>
      <c r="G14">
        <f t="shared" si="0"/>
        <v>127.06810599750087</v>
      </c>
    </row>
    <row r="15" spans="1:13" x14ac:dyDescent="0.3">
      <c r="A15">
        <v>13</v>
      </c>
      <c r="B15" s="1">
        <v>108</v>
      </c>
      <c r="G15">
        <f t="shared" si="0"/>
        <v>122.59912640566407</v>
      </c>
    </row>
    <row r="16" spans="1:13" x14ac:dyDescent="0.3">
      <c r="A16">
        <v>14</v>
      </c>
      <c r="B16" s="1">
        <v>108.2</v>
      </c>
      <c r="G16">
        <f t="shared" si="0"/>
        <v>105.52320803831721</v>
      </c>
    </row>
    <row r="17" spans="1:7" x14ac:dyDescent="0.3">
      <c r="A17">
        <v>15</v>
      </c>
      <c r="B17" s="1">
        <v>109</v>
      </c>
      <c r="G17">
        <f t="shared" si="0"/>
        <v>95.500759058725379</v>
      </c>
    </row>
    <row r="18" spans="1:7" x14ac:dyDescent="0.3">
      <c r="A18">
        <v>16</v>
      </c>
      <c r="B18" s="1">
        <v>109.5</v>
      </c>
      <c r="G18">
        <f t="shared" si="0"/>
        <v>85.97831007913355</v>
      </c>
    </row>
    <row r="19" spans="1:7" x14ac:dyDescent="0.3">
      <c r="A19">
        <v>17</v>
      </c>
      <c r="B19" s="1">
        <v>110</v>
      </c>
      <c r="G19">
        <f t="shared" si="0"/>
        <v>68.433412119949892</v>
      </c>
    </row>
    <row r="20" spans="1:7" x14ac:dyDescent="0.3">
      <c r="A20">
        <v>18</v>
      </c>
      <c r="B20" s="1">
        <v>111</v>
      </c>
      <c r="G20">
        <f t="shared" si="0"/>
        <v>60.410963140358064</v>
      </c>
    </row>
    <row r="21" spans="1:7" x14ac:dyDescent="0.3">
      <c r="A21">
        <v>19</v>
      </c>
      <c r="B21" s="1">
        <v>111.5</v>
      </c>
      <c r="G21">
        <f t="shared" si="0"/>
        <v>52.888514160766235</v>
      </c>
    </row>
    <row r="22" spans="1:7" x14ac:dyDescent="0.3">
      <c r="A22">
        <v>20</v>
      </c>
      <c r="B22" s="1">
        <v>112</v>
      </c>
      <c r="G22">
        <f t="shared" si="0"/>
        <v>48.615044773011171</v>
      </c>
    </row>
    <row r="23" spans="1:7" x14ac:dyDescent="0.3">
      <c r="A23">
        <v>21</v>
      </c>
      <c r="B23" s="1">
        <v>112.3</v>
      </c>
      <c r="G23">
        <f t="shared" si="0"/>
        <v>45.866065181174406</v>
      </c>
    </row>
    <row r="24" spans="1:7" x14ac:dyDescent="0.3">
      <c r="A24">
        <v>22</v>
      </c>
      <c r="B24" s="1">
        <v>112.5</v>
      </c>
      <c r="G24">
        <f t="shared" si="0"/>
        <v>40.608105997500864</v>
      </c>
    </row>
    <row r="25" spans="1:7" x14ac:dyDescent="0.3">
      <c r="A25">
        <v>23</v>
      </c>
      <c r="B25" s="1">
        <v>112.9</v>
      </c>
      <c r="G25">
        <f t="shared" si="0"/>
        <v>39.343616201582577</v>
      </c>
    </row>
    <row r="26" spans="1:7" x14ac:dyDescent="0.3">
      <c r="A26">
        <v>24</v>
      </c>
      <c r="B26" s="1">
        <v>113</v>
      </c>
      <c r="G26">
        <f t="shared" si="0"/>
        <v>36.874636609745806</v>
      </c>
    </row>
    <row r="27" spans="1:7" x14ac:dyDescent="0.3">
      <c r="A27">
        <v>25</v>
      </c>
      <c r="B27" s="1">
        <v>113.2</v>
      </c>
      <c r="G27">
        <f t="shared" si="0"/>
        <v>33.321167221990748</v>
      </c>
    </row>
    <row r="28" spans="1:7" x14ac:dyDescent="0.3">
      <c r="A28">
        <v>26</v>
      </c>
      <c r="B28" s="1">
        <v>113.5</v>
      </c>
      <c r="G28">
        <f t="shared" si="0"/>
        <v>27.798718242398916</v>
      </c>
    </row>
    <row r="29" spans="1:7" x14ac:dyDescent="0.3">
      <c r="A29">
        <v>27</v>
      </c>
      <c r="B29" s="1">
        <v>114</v>
      </c>
      <c r="G29">
        <f t="shared" si="0"/>
        <v>26.75422844648061</v>
      </c>
    </row>
    <row r="30" spans="1:7" x14ac:dyDescent="0.3">
      <c r="A30">
        <v>28</v>
      </c>
      <c r="B30" s="1">
        <v>114.1</v>
      </c>
      <c r="G30">
        <f t="shared" si="0"/>
        <v>22.776269262807087</v>
      </c>
    </row>
    <row r="31" spans="1:7" x14ac:dyDescent="0.3">
      <c r="A31">
        <v>29</v>
      </c>
      <c r="B31" s="1">
        <v>114.5</v>
      </c>
      <c r="G31">
        <f t="shared" si="0"/>
        <v>18.253820283215259</v>
      </c>
    </row>
    <row r="32" spans="1:7" x14ac:dyDescent="0.3">
      <c r="A32">
        <v>30</v>
      </c>
      <c r="B32" s="1">
        <v>115</v>
      </c>
      <c r="G32">
        <f t="shared" si="0"/>
        <v>16.584840691378503</v>
      </c>
    </row>
    <row r="33" spans="1:7" x14ac:dyDescent="0.3">
      <c r="A33">
        <v>31</v>
      </c>
      <c r="B33" s="1">
        <v>115.2</v>
      </c>
      <c r="G33">
        <f t="shared" si="0"/>
        <v>14.23137130362343</v>
      </c>
    </row>
    <row r="34" spans="1:7" x14ac:dyDescent="0.3">
      <c r="A34">
        <v>32</v>
      </c>
      <c r="B34" s="1">
        <v>115.5</v>
      </c>
      <c r="G34">
        <f t="shared" ref="G34:G65" si="9">POWER((B35-J$2),2)</f>
        <v>12.762391711786679</v>
      </c>
    </row>
    <row r="35" spans="1:7" x14ac:dyDescent="0.3">
      <c r="A35">
        <v>33</v>
      </c>
      <c r="B35" s="1">
        <v>115.7</v>
      </c>
      <c r="G35">
        <f t="shared" si="9"/>
        <v>10.708922324031601</v>
      </c>
    </row>
    <row r="36" spans="1:7" x14ac:dyDescent="0.3">
      <c r="A36">
        <v>34</v>
      </c>
      <c r="B36" s="1">
        <v>116</v>
      </c>
      <c r="G36">
        <f t="shared" si="9"/>
        <v>7.686473344439773</v>
      </c>
    </row>
    <row r="37" spans="1:7" x14ac:dyDescent="0.3">
      <c r="A37">
        <v>35</v>
      </c>
      <c r="B37" s="1">
        <v>116.5</v>
      </c>
      <c r="G37">
        <f t="shared" si="9"/>
        <v>5.628514160766283</v>
      </c>
    </row>
    <row r="38" spans="1:7" x14ac:dyDescent="0.3">
      <c r="A38">
        <v>36</v>
      </c>
      <c r="B38" s="1">
        <v>116.9</v>
      </c>
      <c r="G38">
        <f t="shared" si="9"/>
        <v>5.1640243648479442</v>
      </c>
    </row>
    <row r="39" spans="1:7" x14ac:dyDescent="0.3">
      <c r="A39">
        <v>37</v>
      </c>
      <c r="B39" s="1">
        <v>117</v>
      </c>
      <c r="G39">
        <f t="shared" si="9"/>
        <v>3.141575385256115</v>
      </c>
    </row>
    <row r="40" spans="1:7" x14ac:dyDescent="0.3">
      <c r="A40">
        <v>38</v>
      </c>
      <c r="B40" s="1">
        <v>117.5</v>
      </c>
      <c r="G40">
        <f t="shared" si="9"/>
        <v>3.141575385256115</v>
      </c>
    </row>
    <row r="41" spans="1:7" x14ac:dyDescent="0.3">
      <c r="A41">
        <v>39</v>
      </c>
      <c r="B41" s="1">
        <v>117.5</v>
      </c>
      <c r="G41">
        <f t="shared" si="9"/>
        <v>1.6191264056642862</v>
      </c>
    </row>
    <row r="42" spans="1:7" x14ac:dyDescent="0.3">
      <c r="A42">
        <v>40</v>
      </c>
      <c r="B42" s="1">
        <v>118</v>
      </c>
      <c r="G42">
        <f t="shared" si="9"/>
        <v>1.3746366097459339</v>
      </c>
    </row>
    <row r="43" spans="1:7" x14ac:dyDescent="0.3">
      <c r="A43">
        <v>41</v>
      </c>
      <c r="B43" s="1">
        <v>118.1</v>
      </c>
      <c r="G43">
        <f t="shared" si="9"/>
        <v>0.94565701790919454</v>
      </c>
    </row>
    <row r="44" spans="1:7" x14ac:dyDescent="0.3">
      <c r="A44">
        <v>42</v>
      </c>
      <c r="B44" s="1">
        <v>118.3</v>
      </c>
      <c r="G44">
        <f t="shared" si="9"/>
        <v>0.59667742607245755</v>
      </c>
    </row>
    <row r="45" spans="1:7" x14ac:dyDescent="0.3">
      <c r="A45">
        <v>43</v>
      </c>
      <c r="B45" s="1">
        <v>118.5</v>
      </c>
      <c r="G45">
        <f t="shared" si="9"/>
        <v>0.13871824239899025</v>
      </c>
    </row>
    <row r="46" spans="1:7" x14ac:dyDescent="0.3">
      <c r="A46">
        <v>44</v>
      </c>
      <c r="B46" s="1">
        <v>118.9</v>
      </c>
      <c r="G46">
        <f t="shared" si="9"/>
        <v>7.4228446480628735E-2</v>
      </c>
    </row>
    <row r="47" spans="1:7" x14ac:dyDescent="0.3">
      <c r="A47">
        <v>45</v>
      </c>
      <c r="B47" s="1">
        <v>119</v>
      </c>
      <c r="G47">
        <f t="shared" si="9"/>
        <v>5.2488546438968125E-3</v>
      </c>
    </row>
    <row r="48" spans="1:7" x14ac:dyDescent="0.3">
      <c r="A48">
        <v>46</v>
      </c>
      <c r="B48" s="1">
        <v>119.2</v>
      </c>
      <c r="G48">
        <f t="shared" si="9"/>
        <v>5.1779466888799953E-2</v>
      </c>
    </row>
    <row r="49" spans="1:7" x14ac:dyDescent="0.3">
      <c r="A49">
        <v>47</v>
      </c>
      <c r="B49" s="1">
        <v>119.5</v>
      </c>
      <c r="G49">
        <f t="shared" si="9"/>
        <v>0.10728967097043048</v>
      </c>
    </row>
    <row r="50" spans="1:7" x14ac:dyDescent="0.3">
      <c r="A50">
        <v>48</v>
      </c>
      <c r="B50" s="1">
        <v>119.6</v>
      </c>
      <c r="G50">
        <f t="shared" si="9"/>
        <v>0.27831007913369971</v>
      </c>
    </row>
    <row r="51" spans="1:7" x14ac:dyDescent="0.3">
      <c r="A51">
        <v>49</v>
      </c>
      <c r="B51" s="1">
        <v>119.8</v>
      </c>
      <c r="G51">
        <f t="shared" si="9"/>
        <v>0.52933048729697119</v>
      </c>
    </row>
    <row r="52" spans="1:7" x14ac:dyDescent="0.3">
      <c r="A52">
        <v>50</v>
      </c>
      <c r="B52" s="1">
        <v>120</v>
      </c>
      <c r="G52">
        <f t="shared" si="9"/>
        <v>0.8603508954602449</v>
      </c>
    </row>
    <row r="53" spans="1:7" x14ac:dyDescent="0.3">
      <c r="A53">
        <v>51</v>
      </c>
      <c r="B53" s="1">
        <v>120.2</v>
      </c>
      <c r="G53">
        <f t="shared" si="9"/>
        <v>1.7623917117867616</v>
      </c>
    </row>
    <row r="54" spans="1:7" x14ac:dyDescent="0.3">
      <c r="A54">
        <v>52</v>
      </c>
      <c r="B54" s="1">
        <v>120.6</v>
      </c>
      <c r="G54">
        <f t="shared" si="9"/>
        <v>2.3334121199500366</v>
      </c>
    </row>
    <row r="55" spans="1:7" x14ac:dyDescent="0.3">
      <c r="A55">
        <v>53</v>
      </c>
      <c r="B55" s="1">
        <v>120.8</v>
      </c>
      <c r="G55">
        <f t="shared" si="9"/>
        <v>2.9844325281133135</v>
      </c>
    </row>
    <row r="56" spans="1:7" x14ac:dyDescent="0.3">
      <c r="A56">
        <v>54</v>
      </c>
      <c r="B56" s="1">
        <v>121</v>
      </c>
      <c r="G56">
        <f t="shared" si="9"/>
        <v>3.3399427321949271</v>
      </c>
    </row>
    <row r="57" spans="1:7" x14ac:dyDescent="0.3">
      <c r="A57">
        <v>55</v>
      </c>
      <c r="B57" s="1">
        <v>121.1</v>
      </c>
      <c r="G57">
        <f t="shared" si="9"/>
        <v>4.9619835485214852</v>
      </c>
    </row>
    <row r="58" spans="1:7" x14ac:dyDescent="0.3">
      <c r="A58">
        <v>56</v>
      </c>
      <c r="B58" s="1">
        <v>121.5</v>
      </c>
      <c r="G58">
        <f t="shared" si="9"/>
        <v>6.9040243648480519</v>
      </c>
    </row>
    <row r="59" spans="1:7" x14ac:dyDescent="0.3">
      <c r="A59">
        <v>57</v>
      </c>
      <c r="B59" s="1">
        <v>121.9</v>
      </c>
      <c r="G59">
        <f t="shared" si="9"/>
        <v>7.4395345689296564</v>
      </c>
    </row>
    <row r="60" spans="1:7" x14ac:dyDescent="0.3">
      <c r="A60">
        <v>58</v>
      </c>
      <c r="B60" s="1">
        <v>122</v>
      </c>
      <c r="G60">
        <f t="shared" si="9"/>
        <v>8.5705549770929412</v>
      </c>
    </row>
    <row r="61" spans="1:7" x14ac:dyDescent="0.3">
      <c r="A61">
        <v>59</v>
      </c>
      <c r="B61" s="1">
        <v>122.2</v>
      </c>
      <c r="G61">
        <f t="shared" si="9"/>
        <v>10.417085589337827</v>
      </c>
    </row>
    <row r="62" spans="1:7" x14ac:dyDescent="0.3">
      <c r="A62">
        <v>60</v>
      </c>
      <c r="B62" s="1">
        <v>122.5</v>
      </c>
      <c r="G62">
        <f t="shared" si="9"/>
        <v>11.072595793419424</v>
      </c>
    </row>
    <row r="63" spans="1:7" x14ac:dyDescent="0.3">
      <c r="A63">
        <v>61</v>
      </c>
      <c r="B63" s="1">
        <v>122.6</v>
      </c>
      <c r="G63">
        <f t="shared" si="9"/>
        <v>13.159126405664406</v>
      </c>
    </row>
    <row r="64" spans="1:7" x14ac:dyDescent="0.3">
      <c r="A64">
        <v>62</v>
      </c>
      <c r="B64" s="1">
        <v>122.9</v>
      </c>
      <c r="G64">
        <f t="shared" si="9"/>
        <v>13.894636609745998</v>
      </c>
    </row>
    <row r="65" spans="1:7" x14ac:dyDescent="0.3">
      <c r="A65">
        <v>63</v>
      </c>
      <c r="B65" s="1">
        <v>123</v>
      </c>
      <c r="G65">
        <f t="shared" si="9"/>
        <v>13.894636609745998</v>
      </c>
    </row>
    <row r="66" spans="1:7" x14ac:dyDescent="0.3">
      <c r="A66">
        <v>64</v>
      </c>
      <c r="B66" s="1">
        <v>123</v>
      </c>
      <c r="G66">
        <f t="shared" ref="G66:G99" si="10">POWER((B67-J$2),2)</f>
        <v>14.65014681382759</v>
      </c>
    </row>
    <row r="67" spans="1:7" x14ac:dyDescent="0.3">
      <c r="A67">
        <v>65</v>
      </c>
      <c r="B67" s="1">
        <v>123.1</v>
      </c>
      <c r="G67">
        <f t="shared" si="10"/>
        <v>15.425657017909289</v>
      </c>
    </row>
    <row r="68" spans="1:7" x14ac:dyDescent="0.3">
      <c r="A68">
        <v>66</v>
      </c>
      <c r="B68" s="1">
        <v>123.2</v>
      </c>
      <c r="G68">
        <f t="shared" si="10"/>
        <v>17.872187630154169</v>
      </c>
    </row>
    <row r="69" spans="1:7" x14ac:dyDescent="0.3">
      <c r="A69">
        <v>67</v>
      </c>
      <c r="B69" s="1">
        <v>123.5</v>
      </c>
      <c r="G69">
        <f t="shared" si="10"/>
        <v>17.872187630154169</v>
      </c>
    </row>
    <row r="70" spans="1:7" x14ac:dyDescent="0.3">
      <c r="A70">
        <v>68</v>
      </c>
      <c r="B70" s="1">
        <v>123.5</v>
      </c>
      <c r="G70">
        <f t="shared" si="10"/>
        <v>20.498718242399047</v>
      </c>
    </row>
    <row r="71" spans="1:7" x14ac:dyDescent="0.3">
      <c r="A71">
        <v>69</v>
      </c>
      <c r="B71" s="1">
        <v>123.8</v>
      </c>
      <c r="G71">
        <f t="shared" si="10"/>
        <v>21.41422844648076</v>
      </c>
    </row>
    <row r="72" spans="1:7" x14ac:dyDescent="0.3">
      <c r="A72">
        <v>70</v>
      </c>
      <c r="B72" s="1">
        <v>123.9</v>
      </c>
      <c r="G72">
        <f t="shared" si="10"/>
        <v>22.34973865056234</v>
      </c>
    </row>
    <row r="73" spans="1:7" x14ac:dyDescent="0.3">
      <c r="A73">
        <v>71</v>
      </c>
      <c r="B73" s="1">
        <v>124</v>
      </c>
      <c r="G73">
        <f t="shared" si="10"/>
        <v>27.327289670970512</v>
      </c>
    </row>
    <row r="74" spans="1:7" x14ac:dyDescent="0.3">
      <c r="A74">
        <v>72</v>
      </c>
      <c r="B74" s="1">
        <v>124.5</v>
      </c>
      <c r="G74">
        <f t="shared" si="10"/>
        <v>30.553820283215384</v>
      </c>
    </row>
    <row r="75" spans="1:7" x14ac:dyDescent="0.3">
      <c r="A75">
        <v>73</v>
      </c>
      <c r="B75" s="1">
        <v>124.8</v>
      </c>
      <c r="G75">
        <f t="shared" si="10"/>
        <v>32.804840691378686</v>
      </c>
    </row>
    <row r="76" spans="1:7" x14ac:dyDescent="0.3">
      <c r="A76">
        <v>74</v>
      </c>
      <c r="B76" s="1">
        <v>125</v>
      </c>
      <c r="G76">
        <f t="shared" si="10"/>
        <v>38.782391711786858</v>
      </c>
    </row>
    <row r="77" spans="1:7" x14ac:dyDescent="0.3">
      <c r="A77">
        <v>75</v>
      </c>
      <c r="B77" s="1">
        <v>125.5</v>
      </c>
      <c r="G77">
        <f t="shared" si="10"/>
        <v>45.259942732195029</v>
      </c>
    </row>
    <row r="78" spans="1:7" x14ac:dyDescent="0.3">
      <c r="A78">
        <v>76</v>
      </c>
      <c r="B78" s="1">
        <v>126</v>
      </c>
      <c r="G78">
        <f t="shared" si="10"/>
        <v>46.615452936276583</v>
      </c>
    </row>
    <row r="79" spans="1:7" x14ac:dyDescent="0.3">
      <c r="A79">
        <v>77</v>
      </c>
      <c r="B79" s="1">
        <v>126.1</v>
      </c>
      <c r="G79">
        <f t="shared" si="10"/>
        <v>52.2374937526032</v>
      </c>
    </row>
    <row r="80" spans="1:7" x14ac:dyDescent="0.3">
      <c r="A80">
        <v>78</v>
      </c>
      <c r="B80" s="1">
        <v>126.5</v>
      </c>
      <c r="G80">
        <f t="shared" si="10"/>
        <v>59.715044773011371</v>
      </c>
    </row>
    <row r="81" spans="1:7" x14ac:dyDescent="0.3">
      <c r="A81">
        <v>79</v>
      </c>
      <c r="B81" s="1">
        <v>127</v>
      </c>
      <c r="G81">
        <f t="shared" si="10"/>
        <v>67.692595793419542</v>
      </c>
    </row>
    <row r="82" spans="1:7" x14ac:dyDescent="0.3">
      <c r="A82">
        <v>80</v>
      </c>
      <c r="B82" s="1">
        <v>127.5</v>
      </c>
      <c r="G82">
        <f t="shared" si="10"/>
        <v>72.719126405664397</v>
      </c>
    </row>
    <row r="83" spans="1:7" x14ac:dyDescent="0.3">
      <c r="A83">
        <v>81</v>
      </c>
      <c r="B83" s="1">
        <v>127.8</v>
      </c>
      <c r="G83">
        <f t="shared" si="10"/>
        <v>76.170146813827714</v>
      </c>
    </row>
    <row r="84" spans="1:7" x14ac:dyDescent="0.3">
      <c r="A84">
        <v>82</v>
      </c>
      <c r="B84" s="1">
        <v>128</v>
      </c>
      <c r="G84">
        <f t="shared" si="10"/>
        <v>85.147697834235885</v>
      </c>
    </row>
    <row r="85" spans="1:7" x14ac:dyDescent="0.3">
      <c r="A85">
        <v>83</v>
      </c>
      <c r="B85" s="1">
        <v>128.5</v>
      </c>
      <c r="G85">
        <f t="shared" si="10"/>
        <v>94.625248854644056</v>
      </c>
    </row>
    <row r="86" spans="1:7" x14ac:dyDescent="0.3">
      <c r="A86">
        <v>84</v>
      </c>
      <c r="B86" s="1">
        <v>129</v>
      </c>
      <c r="G86">
        <f t="shared" si="10"/>
        <v>104.60279987505223</v>
      </c>
    </row>
    <row r="87" spans="1:7" x14ac:dyDescent="0.3">
      <c r="A87">
        <v>85</v>
      </c>
      <c r="B87" s="1">
        <v>129.5</v>
      </c>
      <c r="G87">
        <f t="shared" si="10"/>
        <v>112.94484069137889</v>
      </c>
    </row>
    <row r="88" spans="1:7" x14ac:dyDescent="0.3">
      <c r="A88">
        <v>86</v>
      </c>
      <c r="B88" s="1">
        <v>129.9</v>
      </c>
      <c r="G88">
        <f t="shared" si="10"/>
        <v>115.0803508954604</v>
      </c>
    </row>
    <row r="89" spans="1:7" x14ac:dyDescent="0.3">
      <c r="A89">
        <v>87</v>
      </c>
      <c r="B89" s="1">
        <v>130</v>
      </c>
      <c r="G89">
        <f t="shared" si="10"/>
        <v>137.53545293627673</v>
      </c>
    </row>
    <row r="90" spans="1:7" x14ac:dyDescent="0.3">
      <c r="A90">
        <v>88</v>
      </c>
      <c r="B90" s="1">
        <v>131</v>
      </c>
      <c r="G90">
        <f t="shared" si="10"/>
        <v>147.0774937526034</v>
      </c>
    </row>
    <row r="91" spans="1:7" x14ac:dyDescent="0.3">
      <c r="A91">
        <v>89</v>
      </c>
      <c r="B91" s="1">
        <v>131.4</v>
      </c>
      <c r="G91">
        <f t="shared" si="10"/>
        <v>161.99055497709307</v>
      </c>
    </row>
    <row r="92" spans="1:7" x14ac:dyDescent="0.3">
      <c r="A92">
        <v>90</v>
      </c>
      <c r="B92" s="1">
        <v>132</v>
      </c>
      <c r="G92">
        <f t="shared" si="10"/>
        <v>188.44565701790941</v>
      </c>
    </row>
    <row r="93" spans="1:7" x14ac:dyDescent="0.3">
      <c r="A93">
        <v>91</v>
      </c>
      <c r="B93" s="1">
        <v>133</v>
      </c>
      <c r="G93">
        <f t="shared" si="10"/>
        <v>205.27871824239907</v>
      </c>
    </row>
    <row r="94" spans="1:7" x14ac:dyDescent="0.3">
      <c r="A94">
        <v>92</v>
      </c>
      <c r="B94" s="1">
        <v>133.6</v>
      </c>
      <c r="G94">
        <f t="shared" si="10"/>
        <v>216.90075905872575</v>
      </c>
    </row>
    <row r="95" spans="1:7" x14ac:dyDescent="0.3">
      <c r="A95">
        <v>93</v>
      </c>
      <c r="B95" s="1">
        <v>134</v>
      </c>
      <c r="G95">
        <f t="shared" si="10"/>
        <v>222.83177946688869</v>
      </c>
    </row>
    <row r="96" spans="1:7" x14ac:dyDescent="0.3">
      <c r="A96">
        <v>94</v>
      </c>
      <c r="B96" s="1">
        <v>134.19999999999999</v>
      </c>
      <c r="G96">
        <f t="shared" si="10"/>
        <v>247.3558610995421</v>
      </c>
    </row>
    <row r="97" spans="1:7" x14ac:dyDescent="0.3">
      <c r="A97">
        <v>95</v>
      </c>
      <c r="B97" s="1">
        <v>135</v>
      </c>
      <c r="G97">
        <f t="shared" si="10"/>
        <v>273.15994273219553</v>
      </c>
    </row>
    <row r="98" spans="1:7" x14ac:dyDescent="0.3">
      <c r="A98">
        <v>96</v>
      </c>
      <c r="B98" s="1">
        <v>135.80000000000001</v>
      </c>
      <c r="G98">
        <f t="shared" si="10"/>
        <v>350.72116722199115</v>
      </c>
    </row>
    <row r="99" spans="1:7" x14ac:dyDescent="0.3">
      <c r="A99">
        <v>97</v>
      </c>
      <c r="B99" s="1">
        <v>138</v>
      </c>
      <c r="G99">
        <f t="shared" si="10"/>
        <v>429.63137130362384</v>
      </c>
    </row>
    <row r="100" spans="1:7" x14ac:dyDescent="0.3">
      <c r="A100">
        <v>98</v>
      </c>
      <c r="B100" s="1">
        <v>140</v>
      </c>
    </row>
    <row r="101" spans="1:7" x14ac:dyDescent="0.3">
      <c r="A101" s="1"/>
    </row>
  </sheetData>
  <sortState xmlns:xlrd2="http://schemas.microsoft.com/office/spreadsheetml/2017/richdata2" ref="B2:B99">
    <sortCondition ref="B2:B99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2ABF-083B-4659-9395-00D7BCEA7035}">
  <dimension ref="A1:G4"/>
  <sheetViews>
    <sheetView tabSelected="1" workbookViewId="0">
      <selection activeCell="E3" sqref="E3"/>
    </sheetView>
  </sheetViews>
  <sheetFormatPr defaultRowHeight="14.4" x14ac:dyDescent="0.3"/>
  <cols>
    <col min="1" max="1" width="11.6640625" customWidth="1"/>
    <col min="2" max="2" width="11.5546875" customWidth="1"/>
    <col min="3" max="3" width="10.77734375" customWidth="1"/>
    <col min="4" max="4" width="17.88671875" customWidth="1"/>
  </cols>
  <sheetData>
    <row r="1" spans="1:7" x14ac:dyDescent="0.3">
      <c r="B1" t="s">
        <v>25</v>
      </c>
      <c r="C1" t="s">
        <v>24</v>
      </c>
      <c r="D1" t="s">
        <v>23</v>
      </c>
      <c r="E1" t="s">
        <v>26</v>
      </c>
      <c r="F1" t="s">
        <v>28</v>
      </c>
      <c r="G1" t="s">
        <v>27</v>
      </c>
    </row>
    <row r="2" spans="1:7" x14ac:dyDescent="0.3">
      <c r="A2" t="s">
        <v>21</v>
      </c>
      <c r="B2">
        <v>40</v>
      </c>
      <c r="C2">
        <v>2400</v>
      </c>
      <c r="D2">
        <v>180000</v>
      </c>
      <c r="E2">
        <f>((D2*B2)+(D3*B3))/(B2+B3)</f>
        <v>192000</v>
      </c>
      <c r="F2">
        <f>SQRT(E2)</f>
        <v>438.17804600413291</v>
      </c>
      <c r="G2">
        <f>F2/C4*100</f>
        <v>15.214515486254616</v>
      </c>
    </row>
    <row r="3" spans="1:7" x14ac:dyDescent="0.3">
      <c r="A3" t="s">
        <v>22</v>
      </c>
      <c r="B3">
        <v>60</v>
      </c>
      <c r="C3">
        <v>3200</v>
      </c>
      <c r="D3">
        <v>200000</v>
      </c>
    </row>
    <row r="4" spans="1:7" x14ac:dyDescent="0.3">
      <c r="A4" t="s">
        <v>29</v>
      </c>
      <c r="B4">
        <v>100</v>
      </c>
      <c r="C4">
        <f>(2400*40+3200*60)/100</f>
        <v>2880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2019-10-06T17:51:30Z</dcterms:created>
  <dcterms:modified xsi:type="dcterms:W3CDTF">2019-11-15T07:59:10Z</dcterms:modified>
</cp:coreProperties>
</file>