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rish\Downloads\"/>
    </mc:Choice>
  </mc:AlternateContent>
  <xr:revisionPtr revIDLastSave="0" documentId="13_ncr:1_{9D6AB0D8-9C7B-4251-87F8-8544BCB93A86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Обзор" sheetId="1" r:id="rId1"/>
    <sheet name="Лист 1" sheetId="4" r:id="rId2"/>
    <sheet name="Лист 2" sheetId="7" r:id="rId3"/>
    <sheet name="Лист 3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7" l="1"/>
  <c r="E5" i="17"/>
  <c r="K9" i="17"/>
  <c r="K10" i="17" s="1"/>
  <c r="K7" i="17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D5" i="17"/>
  <c r="C5" i="17"/>
  <c r="C7" i="7"/>
  <c r="C6" i="7"/>
  <c r="D6" i="7"/>
  <c r="E6" i="7"/>
  <c r="D5" i="7"/>
  <c r="K10" i="7"/>
  <c r="K9" i="7"/>
  <c r="C5" i="7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5" i="4"/>
  <c r="E6" i="4"/>
  <c r="E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K7" i="7"/>
  <c r="E5" i="7" s="1"/>
  <c r="B6" i="7"/>
  <c r="B7" i="7" s="1"/>
  <c r="B8" i="7" s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14" i="4"/>
  <c r="D13" i="4"/>
  <c r="D12" i="4"/>
  <c r="D11" i="4"/>
  <c r="D10" i="4"/>
  <c r="D9" i="4"/>
  <c r="D8" i="4"/>
  <c r="D7" i="4"/>
  <c r="D6" i="4"/>
  <c r="D5" i="4"/>
  <c r="D6" i="17" l="1"/>
  <c r="C6" i="17" s="1"/>
  <c r="E7" i="7"/>
  <c r="D7" i="7" s="1"/>
  <c r="B9" i="7"/>
  <c r="E7" i="17" l="1"/>
  <c r="D7" i="17" s="1"/>
  <c r="C7" i="17" s="1"/>
  <c r="B10" i="7"/>
  <c r="E8" i="17" l="1"/>
  <c r="D8" i="17" s="1"/>
  <c r="C8" i="17" s="1"/>
  <c r="E9" i="17" s="1"/>
  <c r="E8" i="7"/>
  <c r="D8" i="7" s="1"/>
  <c r="B11" i="7"/>
  <c r="D9" i="17" l="1"/>
  <c r="E9" i="7"/>
  <c r="D9" i="7" s="1"/>
  <c r="C8" i="7"/>
  <c r="B12" i="7"/>
  <c r="C9" i="17" l="1"/>
  <c r="E10" i="17" s="1"/>
  <c r="C9" i="7"/>
  <c r="E10" i="7" s="1"/>
  <c r="D10" i="7" s="1"/>
  <c r="B13" i="7"/>
  <c r="D10" i="17" l="1"/>
  <c r="C10" i="17" s="1"/>
  <c r="E11" i="17" s="1"/>
  <c r="C10" i="7"/>
  <c r="B14" i="7"/>
  <c r="D11" i="17" l="1"/>
  <c r="E11" i="7"/>
  <c r="D11" i="7" s="1"/>
  <c r="C11" i="7" s="1"/>
  <c r="B15" i="7"/>
  <c r="C11" i="17" l="1"/>
  <c r="E12" i="17" s="1"/>
  <c r="C12" i="7"/>
  <c r="E12" i="7"/>
  <c r="D12" i="7" s="1"/>
  <c r="B16" i="7"/>
  <c r="D12" i="17" l="1"/>
  <c r="C12" i="17" s="1"/>
  <c r="E13" i="17" s="1"/>
  <c r="C13" i="7"/>
  <c r="E13" i="7"/>
  <c r="D13" i="7" s="1"/>
  <c r="B17" i="7"/>
  <c r="D13" i="17" l="1"/>
  <c r="E14" i="7"/>
  <c r="D14" i="7" s="1"/>
  <c r="C14" i="7" s="1"/>
  <c r="B18" i="7"/>
  <c r="C13" i="17" l="1"/>
  <c r="E14" i="17" s="1"/>
  <c r="E15" i="7"/>
  <c r="D15" i="7" s="1"/>
  <c r="C15" i="7" s="1"/>
  <c r="B19" i="7"/>
  <c r="D14" i="17" l="1"/>
  <c r="C14" i="17" s="1"/>
  <c r="E15" i="17" s="1"/>
  <c r="E16" i="7"/>
  <c r="D16" i="7" s="1"/>
  <c r="C16" i="7" s="1"/>
  <c r="B20" i="7"/>
  <c r="D15" i="17" l="1"/>
  <c r="E17" i="7"/>
  <c r="D17" i="7" s="1"/>
  <c r="C17" i="7" s="1"/>
  <c r="B21" i="7"/>
  <c r="C15" i="17" l="1"/>
  <c r="E16" i="17" s="1"/>
  <c r="E18" i="7"/>
  <c r="D18" i="7" s="1"/>
  <c r="C18" i="7" s="1"/>
  <c r="B22" i="7"/>
  <c r="D16" i="17" l="1"/>
  <c r="C16" i="17" s="1"/>
  <c r="E17" i="17" s="1"/>
  <c r="B23" i="7"/>
  <c r="D17" i="17" l="1"/>
  <c r="E19" i="7"/>
  <c r="D19" i="7" s="1"/>
  <c r="C19" i="7" s="1"/>
  <c r="B24" i="7"/>
  <c r="C17" i="17" l="1"/>
  <c r="E18" i="17" s="1"/>
  <c r="C20" i="7"/>
  <c r="E20" i="7"/>
  <c r="D20" i="7" s="1"/>
  <c r="B25" i="7"/>
  <c r="D18" i="17" l="1"/>
  <c r="C18" i="17" s="1"/>
  <c r="E19" i="17" s="1"/>
  <c r="C21" i="7"/>
  <c r="E21" i="7"/>
  <c r="D21" i="7" s="1"/>
  <c r="B26" i="7"/>
  <c r="D19" i="17" l="1"/>
  <c r="E22" i="7"/>
  <c r="D22" i="7" s="1"/>
  <c r="C22" i="7" s="1"/>
  <c r="B27" i="7"/>
  <c r="C19" i="17" l="1"/>
  <c r="E20" i="17" s="1"/>
  <c r="E23" i="7"/>
  <c r="D23" i="7" s="1"/>
  <c r="C23" i="7" s="1"/>
  <c r="B28" i="7"/>
  <c r="D20" i="17" l="1"/>
  <c r="E24" i="7"/>
  <c r="D24" i="7" s="1"/>
  <c r="C24" i="7" s="1"/>
  <c r="B29" i="7"/>
  <c r="C20" i="17" l="1"/>
  <c r="E21" i="17" s="1"/>
  <c r="E25" i="7"/>
  <c r="D25" i="7" s="1"/>
  <c r="C25" i="7" s="1"/>
  <c r="B30" i="7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D21" i="17" l="1"/>
  <c r="E26" i="7"/>
  <c r="D26" i="7" s="1"/>
  <c r="C26" i="7" s="1"/>
  <c r="C21" i="17" l="1"/>
  <c r="E22" i="17" s="1"/>
  <c r="E27" i="7"/>
  <c r="D27" i="7" s="1"/>
  <c r="C27" i="7" s="1"/>
  <c r="D22" i="17" l="1"/>
  <c r="C22" i="17" s="1"/>
  <c r="E23" i="17" s="1"/>
  <c r="E28" i="7"/>
  <c r="D28" i="7" s="1"/>
  <c r="C28" i="7" s="1"/>
  <c r="D23" i="17" l="1"/>
  <c r="E29" i="7"/>
  <c r="D29" i="7" s="1"/>
  <c r="C29" i="7" s="1"/>
  <c r="C23" i="17" l="1"/>
  <c r="E24" i="17" s="1"/>
  <c r="E30" i="7"/>
  <c r="D30" i="7" s="1"/>
  <c r="C30" i="7" s="1"/>
  <c r="D24" i="17" l="1"/>
  <c r="C24" i="17" s="1"/>
  <c r="E25" i="17" s="1"/>
  <c r="D25" i="17" l="1"/>
  <c r="E31" i="7"/>
  <c r="D31" i="7" s="1"/>
  <c r="C31" i="7" s="1"/>
  <c r="C25" i="17" l="1"/>
  <c r="E26" i="17" s="1"/>
  <c r="E32" i="7"/>
  <c r="D32" i="7" s="1"/>
  <c r="C32" i="7" s="1"/>
  <c r="D26" i="17" l="1"/>
  <c r="C26" i="17" l="1"/>
  <c r="E27" i="17" s="1"/>
  <c r="D27" i="17" l="1"/>
  <c r="C27" i="17" s="1"/>
  <c r="E28" i="17" s="1"/>
  <c r="E33" i="7"/>
  <c r="D33" i="7" s="1"/>
  <c r="C33" i="7" s="1"/>
  <c r="D28" i="17" l="1"/>
  <c r="E34" i="7"/>
  <c r="D34" i="7" s="1"/>
  <c r="C34" i="7" s="1"/>
  <c r="C28" i="17" l="1"/>
  <c r="E29" i="17" s="1"/>
  <c r="E35" i="7"/>
  <c r="D35" i="7" s="1"/>
  <c r="C35" i="7" s="1"/>
  <c r="D29" i="17" l="1"/>
  <c r="E36" i="7"/>
  <c r="D36" i="7" s="1"/>
  <c r="C36" i="7" s="1"/>
  <c r="C29" i="17" l="1"/>
  <c r="E30" i="17" s="1"/>
  <c r="E37" i="7"/>
  <c r="D37" i="7" s="1"/>
  <c r="D30" i="17" l="1"/>
  <c r="C37" i="7"/>
  <c r="C30" i="17" l="1"/>
  <c r="E31" i="17" s="1"/>
  <c r="C38" i="7"/>
  <c r="E38" i="7"/>
  <c r="D38" i="7" s="1"/>
  <c r="D31" i="17" l="1"/>
  <c r="E39" i="7"/>
  <c r="D39" i="7" s="1"/>
  <c r="C39" i="7" s="1"/>
  <c r="C31" i="17" l="1"/>
  <c r="E32" i="17" s="1"/>
  <c r="E40" i="7"/>
  <c r="D40" i="7" s="1"/>
  <c r="C40" i="7" s="1"/>
  <c r="D32" i="17" l="1"/>
  <c r="E41" i="7"/>
  <c r="D41" i="7" s="1"/>
  <c r="C41" i="7" s="1"/>
  <c r="C32" i="17" l="1"/>
  <c r="E33" i="17" s="1"/>
  <c r="E42" i="7"/>
  <c r="D42" i="7" s="1"/>
  <c r="C42" i="7" s="1"/>
  <c r="D33" i="17" l="1"/>
  <c r="C33" i="17" s="1"/>
  <c r="E34" i="17" s="1"/>
  <c r="E43" i="7"/>
  <c r="D43" i="7" s="1"/>
  <c r="C43" i="7" s="1"/>
  <c r="D34" i="17" l="1"/>
  <c r="E44" i="7"/>
  <c r="D44" i="7" s="1"/>
  <c r="C44" i="7" s="1"/>
  <c r="C34" i="17" l="1"/>
  <c r="E35" i="17" s="1"/>
  <c r="E45" i="7"/>
  <c r="D45" i="7" s="1"/>
  <c r="C45" i="7" s="1"/>
  <c r="D35" i="17" l="1"/>
  <c r="C35" i="17" s="1"/>
  <c r="E36" i="17" s="1"/>
  <c r="E46" i="7"/>
  <c r="D46" i="7" s="1"/>
  <c r="C46" i="7" s="1"/>
  <c r="D36" i="17" l="1"/>
  <c r="E47" i="7"/>
  <c r="D47" i="7" s="1"/>
  <c r="C47" i="7" s="1"/>
  <c r="C36" i="17" l="1"/>
  <c r="E37" i="17" s="1"/>
  <c r="E48" i="7"/>
  <c r="D48" i="7" s="1"/>
  <c r="C48" i="7" s="1"/>
  <c r="D37" i="17" l="1"/>
  <c r="E49" i="7"/>
  <c r="D49" i="7" s="1"/>
  <c r="C49" i="7" s="1"/>
  <c r="C37" i="17" l="1"/>
  <c r="E38" i="17" s="1"/>
  <c r="E50" i="7"/>
  <c r="D50" i="7" s="1"/>
  <c r="C50" i="7" s="1"/>
  <c r="D38" i="17" l="1"/>
  <c r="C38" i="17" s="1"/>
  <c r="E39" i="17" s="1"/>
  <c r="E51" i="7"/>
  <c r="D51" i="7" s="1"/>
  <c r="C51" i="7" s="1"/>
  <c r="D39" i="17" l="1"/>
  <c r="E52" i="7"/>
  <c r="D52" i="7" s="1"/>
  <c r="C52" i="7" s="1"/>
  <c r="C39" i="17" l="1"/>
  <c r="E40" i="17" s="1"/>
  <c r="E53" i="7"/>
  <c r="D53" i="7" s="1"/>
  <c r="C53" i="7" s="1"/>
  <c r="D40" i="17" l="1"/>
  <c r="C40" i="17" s="1"/>
  <c r="E41" i="17" s="1"/>
  <c r="E54" i="7"/>
  <c r="D54" i="7" s="1"/>
  <c r="C54" i="7" s="1"/>
  <c r="D41" i="17" l="1"/>
  <c r="E55" i="7"/>
  <c r="D55" i="7" s="1"/>
  <c r="C55" i="7" s="1"/>
  <c r="C41" i="17" l="1"/>
  <c r="E42" i="17" s="1"/>
  <c r="D42" i="17" l="1"/>
  <c r="C42" i="17" s="1"/>
  <c r="E43" i="17" s="1"/>
  <c r="D43" i="17" l="1"/>
  <c r="C43" i="17" l="1"/>
  <c r="E44" i="17" s="1"/>
  <c r="D44" i="17" l="1"/>
  <c r="C44" i="17" s="1"/>
  <c r="E45" i="17" s="1"/>
  <c r="D45" i="17" l="1"/>
  <c r="C45" i="17" s="1"/>
  <c r="E46" i="17" s="1"/>
  <c r="D46" i="17" l="1"/>
  <c r="C46" i="17" l="1"/>
  <c r="E47" i="17" s="1"/>
  <c r="D47" i="17" l="1"/>
  <c r="C47" i="17" s="1"/>
  <c r="E48" i="17" s="1"/>
  <c r="D48" i="17" l="1"/>
  <c r="C48" i="17" l="1"/>
  <c r="E49" i="17" s="1"/>
  <c r="D49" i="17" l="1"/>
  <c r="C49" i="17" l="1"/>
  <c r="E50" i="17" s="1"/>
  <c r="D50" i="17" l="1"/>
  <c r="C50" i="17" s="1"/>
  <c r="E51" i="17" s="1"/>
  <c r="D51" i="17" l="1"/>
  <c r="C51" i="17" l="1"/>
  <c r="E52" i="17" s="1"/>
  <c r="D52" i="17" l="1"/>
  <c r="C52" i="17" s="1"/>
  <c r="E53" i="17" s="1"/>
  <c r="D53" i="17" l="1"/>
  <c r="C53" i="17" s="1"/>
  <c r="E54" i="17" s="1"/>
  <c r="D54" i="17" l="1"/>
  <c r="C54" i="17" l="1"/>
  <c r="E55" i="17" s="1"/>
  <c r="D55" i="17" l="1"/>
  <c r="C55" i="17" s="1"/>
</calcChain>
</file>

<file path=xl/sharedStrings.xml><?xml version="1.0" encoding="utf-8"?>
<sst xmlns="http://schemas.openxmlformats.org/spreadsheetml/2006/main" count="54" uniqueCount="26">
  <si>
    <t>Название рабочего листа Excel</t>
  </si>
  <si>
    <t>Лист 1</t>
  </si>
  <si>
    <t>t</t>
  </si>
  <si>
    <t>x</t>
  </si>
  <si>
    <t>v</t>
  </si>
  <si>
    <t>a</t>
  </si>
  <si>
    <t>m, kg</t>
  </si>
  <si>
    <t>k</t>
  </si>
  <si>
    <t>xh, m</t>
  </si>
  <si>
    <t>Лист 2</t>
  </si>
  <si>
    <t>Задание 1</t>
  </si>
  <si>
    <t>Номер задания</t>
  </si>
  <si>
    <t>Название таблицы</t>
  </si>
  <si>
    <t>Лист 3</t>
  </si>
  <si>
    <t>Задание 2</t>
  </si>
  <si>
    <t>Задание 3</t>
  </si>
  <si>
    <t>t0</t>
  </si>
  <si>
    <t>x0</t>
  </si>
  <si>
    <t>v0</t>
  </si>
  <si>
    <t>dt</t>
  </si>
  <si>
    <t>a0</t>
  </si>
  <si>
    <t>k1</t>
  </si>
  <si>
    <t>T =</t>
  </si>
  <si>
    <t>W =</t>
  </si>
  <si>
    <t xml:space="preserve">A = </t>
  </si>
  <si>
    <t xml:space="preserve">
Задание по теме колебания.
Выполнил студент ИВТ 2 курса - Гришутенко Павел.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</si>
</sst>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/>
      <sz val="10"/>
      <color theme="10"/>
      <name val="Helvetica Neue"/>
    </font>
    <font>
      <sz val="12"/>
      <color rgb="FF000000"/>
      <name val="Helvetica Neue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3" fillId="3" borderId="0" xfId="1" applyFill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49" fontId="2" fillId="4" borderId="3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0" fontId="2" fillId="8" borderId="2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 1'!$B$5:$B$30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cat>
          <c:val>
            <c:numRef>
              <c:f>'Лист 1'!$C$5:$C$30</c:f>
              <c:numCache>
                <c:formatCode>General</c:formatCode>
                <c:ptCount val="26"/>
                <c:pt idx="0">
                  <c:v>0.2</c:v>
                </c:pt>
                <c:pt idx="1">
                  <c:v>0.16884428293932302</c:v>
                </c:pt>
                <c:pt idx="2">
                  <c:v>8.5083918812941639E-2</c:v>
                </c:pt>
                <c:pt idx="3">
                  <c:v>-2.5184950322935884E-2</c:v>
                </c:pt>
                <c:pt idx="4">
                  <c:v>-0.12760726759432758</c:v>
                </c:pt>
                <c:pt idx="5">
                  <c:v>-0.1902726256251695</c:v>
                </c:pt>
                <c:pt idx="6">
                  <c:v>-0.19365718277231253</c:v>
                </c:pt>
                <c:pt idx="7">
                  <c:v>-0.13670645598723574</c:v>
                </c:pt>
                <c:pt idx="8">
                  <c:v>-3.7163852571096792E-2</c:v>
                </c:pt>
                <c:pt idx="9">
                  <c:v>7.3957415600940074E-2</c:v>
                </c:pt>
                <c:pt idx="10">
                  <c:v>0.1620367206229591</c:v>
                </c:pt>
                <c:pt idx="11">
                  <c:v>0.1996323234332894</c:v>
                </c:pt>
                <c:pt idx="12">
                  <c:v>0.17503104439308859</c:v>
                </c:pt>
                <c:pt idx="13">
                  <c:v>9.5897588393429031E-2</c:v>
                </c:pt>
                <c:pt idx="14">
                  <c:v>-1.3113448914099752E-2</c:v>
                </c:pt>
                <c:pt idx="15">
                  <c:v>-0.11803889718105534</c:v>
                </c:pt>
                <c:pt idx="16">
                  <c:v>-0.18618848062073784</c:v>
                </c:pt>
                <c:pt idx="17">
                  <c:v>-0.19632970783864978</c:v>
                </c:pt>
                <c:pt idx="18">
                  <c:v>-0.14530300677629826</c:v>
                </c:pt>
                <c:pt idx="19">
                  <c:v>-4.9006112042067201E-2</c:v>
                </c:pt>
                <c:pt idx="20">
                  <c:v>6.2558988302428953E-2</c:v>
                </c:pt>
                <c:pt idx="21">
                  <c:v>0.1546333872553983</c:v>
                </c:pt>
                <c:pt idx="22">
                  <c:v>0.19853064559373468</c:v>
                </c:pt>
                <c:pt idx="23">
                  <c:v>0.18057425771215194</c:v>
                </c:pt>
                <c:pt idx="24">
                  <c:v>0.10635866501335337</c:v>
                </c:pt>
                <c:pt idx="25">
                  <c:v>-9.9373242651885929E-4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4-4C95-9979-ECB3906CA2A9}"/>
            </c:ext>
          </c:extLst>
        </c:ser>
        <c:ser>
          <c:idx val="1"/>
          <c:order val="1"/>
          <c:tx>
            <c:v>v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'Лист 1'!$D$5:$D$30</c:f>
              <c:numCache>
                <c:formatCode>General</c:formatCode>
                <c:ptCount val="26"/>
                <c:pt idx="0">
                  <c:v>9.2431554959716652E-8</c:v>
                </c:pt>
                <c:pt idx="1">
                  <c:v>-0.15160208632325439</c:v>
                </c:pt>
                <c:pt idx="2">
                  <c:v>-0.25597154800510724</c:v>
                </c:pt>
                <c:pt idx="3">
                  <c:v>-0.28059123843465406</c:v>
                </c:pt>
                <c:pt idx="4">
                  <c:v>-0.21779071652045037</c:v>
                </c:pt>
                <c:pt idx="5">
                  <c:v>-8.7135935182714216E-2</c:v>
                </c:pt>
                <c:pt idx="6">
                  <c:v>7.0666671578723236E-2</c:v>
                </c:pt>
                <c:pt idx="7">
                  <c:v>0.20645257008689608</c:v>
                </c:pt>
                <c:pt idx="8">
                  <c:v>0.27791668999429953</c:v>
                </c:pt>
                <c:pt idx="9">
                  <c:v>0.26279387230268031</c:v>
                </c:pt>
                <c:pt idx="10">
                  <c:v>0.16579573930364114</c:v>
                </c:pt>
                <c:pt idx="11">
                  <c:v>1.7142754868501794E-2</c:v>
                </c:pt>
                <c:pt idx="12">
                  <c:v>-0.13685117776987296</c:v>
                </c:pt>
                <c:pt idx="13">
                  <c:v>-0.24820814466806243</c:v>
                </c:pt>
                <c:pt idx="14">
                  <c:v>-0.28223408429191443</c:v>
                </c:pt>
                <c:pt idx="15">
                  <c:v>-0.22832797116498507</c:v>
                </c:pt>
                <c:pt idx="16">
                  <c:v>-0.10328464137150865</c:v>
                </c:pt>
                <c:pt idx="17">
                  <c:v>5.3937759054809471E-2</c:v>
                </c:pt>
                <c:pt idx="18">
                  <c:v>0.19435546388114194</c:v>
                </c:pt>
                <c:pt idx="19">
                  <c:v>0.2742203302886993</c:v>
                </c:pt>
                <c:pt idx="20">
                  <c:v>0.26864988646865579</c:v>
                </c:pt>
                <c:pt idx="21">
                  <c:v>0.17937964413660776</c:v>
                </c:pt>
                <c:pt idx="22">
                  <c:v>3.4222387412908881E-2</c:v>
                </c:pt>
                <c:pt idx="23">
                  <c:v>-0.12159709950456377</c:v>
                </c:pt>
                <c:pt idx="24">
                  <c:v>-0.23953213814640559</c:v>
                </c:pt>
                <c:pt idx="25">
                  <c:v>-0.28283922155796321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4-4C95-9979-ECB3906CA2A9}"/>
            </c:ext>
          </c:extLst>
        </c:ser>
        <c:ser>
          <c:idx val="2"/>
          <c:order val="2"/>
          <c:tx>
            <c:v>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74-4C95-9979-ECB3906CA2A9}"/>
              </c:ext>
            </c:extLst>
          </c:dPt>
          <c:val>
            <c:numRef>
              <c:f>'Лист 1'!$E$5:$E$30</c:f>
              <c:numCache>
                <c:formatCode>General</c:formatCode>
                <c:ptCount val="26"/>
                <c:pt idx="0">
                  <c:v>-0.39999999999991465</c:v>
                </c:pt>
                <c:pt idx="1">
                  <c:v>-0.33768870600681183</c:v>
                </c:pt>
                <c:pt idx="2">
                  <c:v>-0.17016807422436531</c:v>
                </c:pt>
                <c:pt idx="3">
                  <c:v>5.0369641291027098E-2</c:v>
                </c:pt>
                <c:pt idx="4">
                  <c:v>0.25521433388130921</c:v>
                </c:pt>
                <c:pt idx="5">
                  <c:v>0.38054517070923932</c:v>
                </c:pt>
                <c:pt idx="6">
                  <c:v>0.38731443086292855</c:v>
                </c:pt>
                <c:pt idx="7">
                  <c:v>0.27341310280179232</c:v>
                </c:pt>
                <c:pt idx="8">
                  <c:v>7.4327962024911653E-2</c:v>
                </c:pt>
                <c:pt idx="9">
                  <c:v>-0.14791458829741733</c:v>
                </c:pt>
                <c:pt idx="10">
                  <c:v>-0.32407328799833834</c:v>
                </c:pt>
                <c:pt idx="11">
                  <c:v>-0.39926463102126403</c:v>
                </c:pt>
                <c:pt idx="12">
                  <c:v>-0.35006221527984877</c:v>
                </c:pt>
                <c:pt idx="13">
                  <c:v>-0.19179540620950575</c:v>
                </c:pt>
                <c:pt idx="14">
                  <c:v>2.6226636954847119E-2</c:v>
                </c:pt>
                <c:pt idx="15">
                  <c:v>0.2360775833150163</c:v>
                </c:pt>
                <c:pt idx="16">
                  <c:v>0.3723768657738758</c:v>
                </c:pt>
                <c:pt idx="17">
                  <c:v>0.392659465532809</c:v>
                </c:pt>
                <c:pt idx="18">
                  <c:v>0.29060619319837427</c:v>
                </c:pt>
                <c:pt idx="19">
                  <c:v>9.8012477550250068E-2</c:v>
                </c:pt>
                <c:pt idx="20">
                  <c:v>-0.1251177282875908</c:v>
                </c:pt>
                <c:pt idx="21">
                  <c:v>-0.30926660870740202</c:v>
                </c:pt>
                <c:pt idx="22">
                  <c:v>-0.39706125955518462</c:v>
                </c:pt>
                <c:pt idx="23">
                  <c:v>-0.36114862781839391</c:v>
                </c:pt>
                <c:pt idx="24">
                  <c:v>-0.21271755142998638</c:v>
                </c:pt>
                <c:pt idx="25">
                  <c:v>1.9872034203468414E-3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74-4C95-9979-ECB3906C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77311"/>
        <c:axId val="352665535"/>
      </c:lineChart>
      <c:catAx>
        <c:axId val="3750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665535"/>
        <c:crosses val="autoZero"/>
        <c:auto val="1"/>
        <c:lblAlgn val="ctr"/>
        <c:lblOffset val="100"/>
        <c:noMultiLvlLbl val="0"/>
      </c:catAx>
      <c:valAx>
        <c:axId val="3526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0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'Лист 2'!$C$5:$C$55</c:f>
              <c:numCache>
                <c:formatCode>General</c:formatCode>
                <c:ptCount val="51"/>
                <c:pt idx="0">
                  <c:v>0.2</c:v>
                </c:pt>
                <c:pt idx="1">
                  <c:v>0.19400000000000001</c:v>
                </c:pt>
                <c:pt idx="2">
                  <c:v>0.17630000000000001</c:v>
                </c:pt>
                <c:pt idx="3">
                  <c:v>0.140319</c:v>
                </c:pt>
                <c:pt idx="4">
                  <c:v>8.2066289999999986E-2</c:v>
                </c:pt>
                <c:pt idx="5">
                  <c:v>1.9770980999999823E-3</c:v>
                </c:pt>
                <c:pt idx="6">
                  <c:v>-9.3402159453000039E-2</c:v>
                </c:pt>
                <c:pt idx="7">
                  <c:v>-0.19064456986905004</c:v>
                </c:pt>
                <c:pt idx="8">
                  <c:v>-0.27043662957483156</c:v>
                </c:pt>
                <c:pt idx="9">
                  <c:v>-0.31096448853564451</c:v>
                </c:pt>
                <c:pt idx="10">
                  <c:v>-0.29369775178378288</c:v>
                </c:pt>
                <c:pt idx="11">
                  <c:v>-0.21057446782035705</c:v>
                </c:pt>
                <c:pt idx="12">
                  <c:v>-7.0454880197353603E-2</c:v>
                </c:pt>
                <c:pt idx="13">
                  <c:v>9.8082933979465048E-2</c:v>
                </c:pt>
                <c:pt idx="14">
                  <c:v>0.25038239968294568</c:v>
                </c:pt>
                <c:pt idx="15">
                  <c:v>0.33699274332759888</c:v>
                </c:pt>
                <c:pt idx="16">
                  <c:v>0.32084025018040613</c:v>
                </c:pt>
                <c:pt idx="17">
                  <c:v>0.19496468654622734</c:v>
                </c:pt>
                <c:pt idx="18">
                  <c:v>-7.0551239689794374E-3</c:v>
                </c:pt>
                <c:pt idx="19">
                  <c:v>-0.21548879836247445</c:v>
                </c:pt>
                <c:pt idx="20">
                  <c:v>-0.34661652327931758</c:v>
                </c:pt>
                <c:pt idx="21">
                  <c:v>-0.33751816181470223</c:v>
                </c:pt>
                <c:pt idx="22">
                  <c:v>-0.17973459294570107</c:v>
                </c:pt>
                <c:pt idx="23">
                  <c:v>6.616761604648963E-2</c:v>
                </c:pt>
                <c:pt idx="24">
                  <c:v>0.28846360216221439</c:v>
                </c:pt>
                <c:pt idx="25">
                  <c:v>0.37359472993051596</c:v>
                </c:pt>
                <c:pt idx="26">
                  <c:v>0.26712591740886305</c:v>
                </c:pt>
                <c:pt idx="27">
                  <c:v>1.352253356462722E-2</c:v>
                </c:pt>
                <c:pt idx="28">
                  <c:v>-0.25441121763254809</c:v>
                </c:pt>
                <c:pt idx="29">
                  <c:v>-0.38167135815735692</c:v>
                </c:pt>
                <c:pt idx="30">
                  <c:v>-0.28313209109633564</c:v>
                </c:pt>
                <c:pt idx="31">
                  <c:v>-6.8789017768814704E-3</c:v>
                </c:pt>
                <c:pt idx="32">
                  <c:v>0.27983431305782391</c:v>
                </c:pt>
                <c:pt idx="33">
                  <c:v>0.38794738743279766</c:v>
                </c:pt>
                <c:pt idx="34">
                  <c:v>0.23453605965534194</c:v>
                </c:pt>
                <c:pt idx="35">
                  <c:v>-8.5914392306111878E-2</c:v>
                </c:pt>
                <c:pt idx="36">
                  <c:v>-0.35039069418369051</c:v>
                </c:pt>
                <c:pt idx="37">
                  <c:v>-0.36030354839658008</c:v>
                </c:pt>
                <c:pt idx="38">
                  <c:v>-9.6649192452283636E-2</c:v>
                </c:pt>
                <c:pt idx="39">
                  <c:v>0.24659844584693877</c:v>
                </c:pt>
                <c:pt idx="40">
                  <c:v>0.39791129073625114</c:v>
                </c:pt>
                <c:pt idx="41">
                  <c:v>0.22526821950663889</c:v>
                </c:pt>
                <c:pt idx="42">
                  <c:v>-0.13898748047728446</c:v>
                </c:pt>
                <c:pt idx="43">
                  <c:v>-0.38869050972206709</c:v>
                </c:pt>
                <c:pt idx="44">
                  <c:v>-0.29968822998060035</c:v>
                </c:pt>
                <c:pt idx="45">
                  <c:v>6.0077874278815793E-2</c:v>
                </c:pt>
                <c:pt idx="46">
                  <c:v>0.36890287809156302</c:v>
                </c:pt>
                <c:pt idx="47">
                  <c:v>0.33459757390697298</c:v>
                </c:pt>
                <c:pt idx="48">
                  <c:v>-2.1229758301436953E-2</c:v>
                </c:pt>
                <c:pt idx="49">
                  <c:v>-0.36003701564546581</c:v>
                </c:pt>
                <c:pt idx="50">
                  <c:v>-0.34233795119767119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B-4F67-9B2B-AD416C01DCF2}"/>
            </c:ext>
          </c:extLst>
        </c:ser>
        <c:ser>
          <c:idx val="1"/>
          <c:order val="1"/>
          <c:tx>
            <c:v>v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'Лист 2'!$D$5:$D$55</c:f>
              <c:numCache>
                <c:formatCode>General</c:formatCode>
                <c:ptCount val="51"/>
                <c:pt idx="0">
                  <c:v>0</c:v>
                </c:pt>
                <c:pt idx="1">
                  <c:v>-4.0000000000000008E-2</c:v>
                </c:pt>
                <c:pt idx="2">
                  <c:v>-7.8800000000000009E-2</c:v>
                </c:pt>
                <c:pt idx="3">
                  <c:v>-0.11406000000000002</c:v>
                </c:pt>
                <c:pt idx="4">
                  <c:v>-0.14212380000000002</c:v>
                </c:pt>
                <c:pt idx="5">
                  <c:v>-0.15853705800000001</c:v>
                </c:pt>
                <c:pt idx="6">
                  <c:v>-0.15893247762000001</c:v>
                </c:pt>
                <c:pt idx="7">
                  <c:v>-0.1402520457294</c:v>
                </c:pt>
                <c:pt idx="8">
                  <c:v>-0.10212313175558999</c:v>
                </c:pt>
                <c:pt idx="9">
                  <c:v>-4.8035805840623669E-2</c:v>
                </c:pt>
                <c:pt idx="10">
                  <c:v>1.4157091866505239E-2</c:v>
                </c:pt>
                <c:pt idx="11">
                  <c:v>7.2896642223261809E-2</c:v>
                </c:pt>
                <c:pt idx="12">
                  <c:v>0.11501153578733322</c:v>
                </c:pt>
                <c:pt idx="13">
                  <c:v>0.12910251182680393</c:v>
                </c:pt>
                <c:pt idx="14">
                  <c:v>0.10948592503091092</c:v>
                </c:pt>
                <c:pt idx="15">
                  <c:v>5.9409445094321785E-2</c:v>
                </c:pt>
                <c:pt idx="16">
                  <c:v>-7.989103571197996E-3</c:v>
                </c:pt>
                <c:pt idx="17">
                  <c:v>-7.2157153607279229E-2</c:v>
                </c:pt>
                <c:pt idx="18">
                  <c:v>-0.1111500909165247</c:v>
                </c:pt>
                <c:pt idx="19">
                  <c:v>-0.10973906612272881</c:v>
                </c:pt>
                <c:pt idx="20">
                  <c:v>-6.6641306450233917E-2</c:v>
                </c:pt>
                <c:pt idx="21">
                  <c:v>2.6819982056296016E-3</c:v>
                </c:pt>
                <c:pt idx="22">
                  <c:v>7.0185630568570051E-2</c:v>
                </c:pt>
                <c:pt idx="23">
                  <c:v>0.10613254915771027</c:v>
                </c:pt>
                <c:pt idx="24">
                  <c:v>9.2899025948412345E-2</c:v>
                </c:pt>
                <c:pt idx="25">
                  <c:v>3.5206305515969462E-2</c:v>
                </c:pt>
                <c:pt idx="26">
                  <c:v>-3.9512640470133732E-2</c:v>
                </c:pt>
                <c:pt idx="27">
                  <c:v>-9.2937823951906334E-2</c:v>
                </c:pt>
                <c:pt idx="28">
                  <c:v>-9.5642330664831784E-2</c:v>
                </c:pt>
                <c:pt idx="29">
                  <c:v>-4.4760087138322163E-2</c:v>
                </c:pt>
                <c:pt idx="30">
                  <c:v>3.1574184493149221E-2</c:v>
                </c:pt>
                <c:pt idx="31">
                  <c:v>8.8200602712416351E-2</c:v>
                </c:pt>
                <c:pt idx="32">
                  <c:v>8.9576383067792642E-2</c:v>
                </c:pt>
                <c:pt idx="33">
                  <c:v>3.3609520456227858E-2</c:v>
                </c:pt>
                <c:pt idx="34">
                  <c:v>-4.3979957030331675E-2</c:v>
                </c:pt>
                <c:pt idx="35">
                  <c:v>-9.0887168961400061E-2</c:v>
                </c:pt>
                <c:pt idx="36">
                  <c:v>-7.3704290500177683E-2</c:v>
                </c:pt>
                <c:pt idx="37">
                  <c:v>-3.6261516634395752E-3</c:v>
                </c:pt>
                <c:pt idx="38">
                  <c:v>6.8434558015876445E-2</c:v>
                </c:pt>
                <c:pt idx="39">
                  <c:v>8.7764396506333178E-2</c:v>
                </c:pt>
                <c:pt idx="40">
                  <c:v>3.8444707336945425E-2</c:v>
                </c:pt>
                <c:pt idx="41">
                  <c:v>-4.1137550810304804E-2</c:v>
                </c:pt>
                <c:pt idx="42">
                  <c:v>-8.6191194711632585E-2</c:v>
                </c:pt>
                <c:pt idx="43">
                  <c:v>-5.8393698616175688E-2</c:v>
                </c:pt>
                <c:pt idx="44">
                  <c:v>1.9344403328237739E-2</c:v>
                </c:pt>
                <c:pt idx="45">
                  <c:v>7.9282049324357812E-2</c:v>
                </c:pt>
                <c:pt idx="46">
                  <c:v>6.7266474468594656E-2</c:v>
                </c:pt>
                <c:pt idx="47">
                  <c:v>-6.5141011497179546E-3</c:v>
                </c:pt>
                <c:pt idx="48">
                  <c:v>-7.3433615931112556E-2</c:v>
                </c:pt>
                <c:pt idx="49">
                  <c:v>-6.9187664270825164E-2</c:v>
                </c:pt>
                <c:pt idx="50">
                  <c:v>2.8197388582680005E-3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B-4F67-9B2B-AD416C01DCF2}"/>
            </c:ext>
          </c:extLst>
        </c:ser>
        <c:ser>
          <c:idx val="2"/>
          <c:order val="2"/>
          <c:tx>
            <c:v>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'Лист 2'!$E$5:$E$55</c:f>
              <c:numCache>
                <c:formatCode>General</c:formatCode>
                <c:ptCount val="51"/>
                <c:pt idx="0">
                  <c:v>-0.40000000000000008</c:v>
                </c:pt>
                <c:pt idx="1">
                  <c:v>-0.40000000000000008</c:v>
                </c:pt>
                <c:pt idx="2">
                  <c:v>-0.38800000000000001</c:v>
                </c:pt>
                <c:pt idx="3">
                  <c:v>-0.35260000000000002</c:v>
                </c:pt>
                <c:pt idx="4">
                  <c:v>-0.280638</c:v>
                </c:pt>
                <c:pt idx="5">
                  <c:v>-0.16413257999999994</c:v>
                </c:pt>
                <c:pt idx="6">
                  <c:v>-3.9541961999999646E-3</c:v>
                </c:pt>
                <c:pt idx="7">
                  <c:v>0.18680431890600008</c:v>
                </c:pt>
                <c:pt idx="8">
                  <c:v>0.38128913973810008</c:v>
                </c:pt>
                <c:pt idx="9">
                  <c:v>0.54087325914966311</c:v>
                </c:pt>
                <c:pt idx="10">
                  <c:v>0.62192897707128902</c:v>
                </c:pt>
                <c:pt idx="11">
                  <c:v>0.58739550356756576</c:v>
                </c:pt>
                <c:pt idx="12">
                  <c:v>0.42114893564071415</c:v>
                </c:pt>
                <c:pt idx="13">
                  <c:v>0.14090976039470721</c:v>
                </c:pt>
                <c:pt idx="14">
                  <c:v>-0.1961658679589301</c:v>
                </c:pt>
                <c:pt idx="15">
                  <c:v>-0.50076479936589136</c:v>
                </c:pt>
                <c:pt idx="16">
                  <c:v>-0.67398548665519775</c:v>
                </c:pt>
                <c:pt idx="17">
                  <c:v>-0.64168050036081226</c:v>
                </c:pt>
                <c:pt idx="18">
                  <c:v>-0.38992937309245468</c:v>
                </c:pt>
                <c:pt idx="19">
                  <c:v>1.4110247937958875E-2</c:v>
                </c:pt>
                <c:pt idx="20">
                  <c:v>0.4309775967249489</c:v>
                </c:pt>
                <c:pt idx="21">
                  <c:v>0.69323304655863516</c:v>
                </c:pt>
                <c:pt idx="22">
                  <c:v>0.67503632362940447</c:v>
                </c:pt>
                <c:pt idx="23">
                  <c:v>0.35946918589140214</c:v>
                </c:pt>
                <c:pt idx="24">
                  <c:v>-0.13233523209297926</c:v>
                </c:pt>
                <c:pt idx="25">
                  <c:v>-0.57692720432442879</c:v>
                </c:pt>
                <c:pt idx="26">
                  <c:v>-0.74718945986103191</c:v>
                </c:pt>
                <c:pt idx="27">
                  <c:v>-0.53425183481772609</c:v>
                </c:pt>
                <c:pt idx="28">
                  <c:v>-2.704506712925444E-2</c:v>
                </c:pt>
                <c:pt idx="29">
                  <c:v>0.50882243526509618</c:v>
                </c:pt>
                <c:pt idx="30">
                  <c:v>0.76334271631471384</c:v>
                </c:pt>
                <c:pt idx="31">
                  <c:v>0.56626418219267127</c:v>
                </c:pt>
                <c:pt idx="32">
                  <c:v>1.3757803553762941E-2</c:v>
                </c:pt>
                <c:pt idx="33">
                  <c:v>-0.55966862611564783</c:v>
                </c:pt>
                <c:pt idx="34">
                  <c:v>-0.77589477486559533</c:v>
                </c:pt>
                <c:pt idx="35">
                  <c:v>-0.46907211931068393</c:v>
                </c:pt>
                <c:pt idx="36">
                  <c:v>0.17182878461222373</c:v>
                </c:pt>
                <c:pt idx="37">
                  <c:v>0.70078138836738102</c:v>
                </c:pt>
                <c:pt idx="38">
                  <c:v>0.72060709679316015</c:v>
                </c:pt>
                <c:pt idx="39">
                  <c:v>0.19329838490456727</c:v>
                </c:pt>
                <c:pt idx="40">
                  <c:v>-0.49319689169387754</c:v>
                </c:pt>
                <c:pt idx="41">
                  <c:v>-0.79582258147250229</c:v>
                </c:pt>
                <c:pt idx="42">
                  <c:v>-0.45053643901327778</c:v>
                </c:pt>
                <c:pt idx="43">
                  <c:v>0.27797496095456892</c:v>
                </c:pt>
                <c:pt idx="44">
                  <c:v>0.77738101944413418</c:v>
                </c:pt>
                <c:pt idx="45">
                  <c:v>0.5993764599612007</c:v>
                </c:pt>
                <c:pt idx="46">
                  <c:v>-0.12015574855763159</c:v>
                </c:pt>
                <c:pt idx="47">
                  <c:v>-0.73780575618312605</c:v>
                </c:pt>
                <c:pt idx="48">
                  <c:v>-0.66919514781394596</c:v>
                </c:pt>
                <c:pt idx="49">
                  <c:v>4.2459516602873906E-2</c:v>
                </c:pt>
                <c:pt idx="50">
                  <c:v>0.72007403129093162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B-4F67-9B2B-AD416C01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72879"/>
        <c:axId val="502127071"/>
      </c:lineChart>
      <c:catAx>
        <c:axId val="3752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27071"/>
        <c:crosses val="autoZero"/>
        <c:auto val="1"/>
        <c:lblAlgn val="ctr"/>
        <c:lblOffset val="100"/>
        <c:noMultiLvlLbl val="0"/>
      </c:catAx>
      <c:valAx>
        <c:axId val="502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2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'Лист 3'!$C$5:$C$55</c:f>
              <c:numCache>
                <c:formatCode>General</c:formatCode>
                <c:ptCount val="51"/>
                <c:pt idx="0">
                  <c:v>0.2</c:v>
                </c:pt>
                <c:pt idx="1">
                  <c:v>0.19910000000000003</c:v>
                </c:pt>
                <c:pt idx="2">
                  <c:v>0.19614765000000001</c:v>
                </c:pt>
                <c:pt idx="3">
                  <c:v>0.19028435437500002</c:v>
                </c:pt>
                <c:pt idx="4">
                  <c:v>0.18100513137281252</c:v>
                </c:pt>
                <c:pt idx="5">
                  <c:v>0.16811980523710737</c:v>
                </c:pt>
                <c:pt idx="6">
                  <c:v>0.15172670747112751</c:v>
                </c:pt>
                <c:pt idx="7">
                  <c:v>0.13218897126544193</c:v>
                </c:pt>
                <c:pt idx="8">
                  <c:v>0.11010649323852004</c:v>
                </c:pt>
                <c:pt idx="9">
                  <c:v>8.6279104911374152E-2</c:v>
                </c:pt>
                <c:pt idx="10">
                  <c:v>6.1658712258574687E-2</c:v>
                </c:pt>
                <c:pt idx="11">
                  <c:v>3.729024666653475E-2</c:v>
                </c:pt>
                <c:pt idx="12">
                  <c:v>1.4243236045078128E-2</c:v>
                </c:pt>
                <c:pt idx="13">
                  <c:v>-6.4624184429550357E-3</c:v>
                </c:pt>
                <c:pt idx="14">
                  <c:v>-2.3931409106143942E-2</c:v>
                </c:pt>
                <c:pt idx="15">
                  <c:v>-3.7462675122226875E-2</c:v>
                </c:pt>
                <c:pt idx="16">
                  <c:v>-4.660728460690864E-2</c:v>
                </c:pt>
                <c:pt idx="17">
                  <c:v>-5.1208402786367575E-2</c:v>
                </c:pt>
                <c:pt idx="18">
                  <c:v>-5.141828705926494E-2</c:v>
                </c:pt>
                <c:pt idx="19">
                  <c:v>-4.7689069061256605E-2</c:v>
                </c:pt>
                <c:pt idx="20">
                  <c:v>-4.0736510702210252E-2</c:v>
                </c:pt>
                <c:pt idx="21">
                  <c:v>-3.1478729938380474E-2</c:v>
                </c:pt>
                <c:pt idx="22">
                  <c:v>-2.0954774383444771E-2</c:v>
                </c:pt>
                <c:pt idx="23">
                  <c:v>-1.0230515458452888E-2</c:v>
                </c:pt>
                <c:pt idx="24">
                  <c:v>-3.0127191344828086E-4</c:v>
                </c:pt>
                <c:pt idx="25">
                  <c:v>7.9984783819644738E-3</c:v>
                </c:pt>
                <c:pt idx="26">
                  <c:v>1.4068205373415096E-2</c:v>
                </c:pt>
                <c:pt idx="27">
                  <c:v>1.7588725497522696E-2</c:v>
                </c:pt>
                <c:pt idx="28">
                  <c:v>1.8538137483646577E-2</c:v>
                </c:pt>
                <c:pt idx="29">
                  <c:v>1.7174239218955462E-2</c:v>
                </c:pt>
                <c:pt idx="30">
                  <c:v>1.3985548450517265E-2</c:v>
                </c:pt>
                <c:pt idx="31">
                  <c:v>9.6171482881517341E-3</c:v>
                </c:pt>
                <c:pt idx="32">
                  <c:v>4.7809965143073719E-3</c:v>
                </c:pt>
                <c:pt idx="33">
                  <c:v>1.625300661883877E-4</c:v>
                </c:pt>
                <c:pt idx="34">
                  <c:v>-3.6640343889636179E-3</c:v>
                </c:pt>
                <c:pt idx="35">
                  <c:v>-6.3005251053179492E-3</c:v>
                </c:pt>
                <c:pt idx="36">
                  <c:v>-7.5614927069649358E-3</c:v>
                </c:pt>
                <c:pt idx="37">
                  <c:v>-7.4786688147838593E-3</c:v>
                </c:pt>
                <c:pt idx="38">
                  <c:v>-6.2740034212220297E-3</c:v>
                </c:pt>
                <c:pt idx="39">
                  <c:v>-4.3068451396186718E-3</c:v>
                </c:pt>
                <c:pt idx="40">
                  <c:v>-2.0047030475978589E-3</c:v>
                </c:pt>
                <c:pt idx="41">
                  <c:v>2.1065581805756279E-4</c:v>
                </c:pt>
                <c:pt idx="42">
                  <c:v>1.9896800740907008E-3</c:v>
                </c:pt>
                <c:pt idx="43">
                  <c:v>3.1036989117280487E-3</c:v>
                </c:pt>
                <c:pt idx="44">
                  <c:v>3.468870121863846E-3</c:v>
                </c:pt>
                <c:pt idx="45">
                  <c:v>3.1431073722414929E-3</c:v>
                </c:pt>
                <c:pt idx="46">
                  <c:v>2.298571504883678E-3</c:v>
                </c:pt>
                <c:pt idx="47">
                  <c:v>1.1765702583879539E-3</c:v>
                </c:pt>
                <c:pt idx="48">
                  <c:v>3.4542641288491916E-5</c:v>
                </c:pt>
                <c:pt idx="49">
                  <c:v>-9.0431272583442858E-4</c:v>
                </c:pt>
                <c:pt idx="50">
                  <c:v>-1.489402726781926E-3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25C-8641-8715F4A0FE81}"/>
            </c:ext>
          </c:extLst>
        </c:ser>
        <c:ser>
          <c:idx val="1"/>
          <c:order val="1"/>
          <c:tx>
            <c:v>v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'Лист 3'!$D$5:$D$55</c:f>
              <c:numCache>
                <c:formatCode>General</c:formatCode>
                <c:ptCount val="51"/>
                <c:pt idx="0">
                  <c:v>0</c:v>
                </c:pt>
                <c:pt idx="1">
                  <c:v>-4.0000000000000001E-3</c:v>
                </c:pt>
                <c:pt idx="2">
                  <c:v>-7.1820000000000009E-3</c:v>
                </c:pt>
                <c:pt idx="3">
                  <c:v>-9.6685529999999999E-3</c:v>
                </c:pt>
                <c:pt idx="4">
                  <c:v>-1.1540529487499999E-2</c:v>
                </c:pt>
                <c:pt idx="5">
                  <c:v>-1.285252621745625E-2</c:v>
                </c:pt>
                <c:pt idx="6">
                  <c:v>-1.3644417078707147E-2</c:v>
                </c:pt>
                <c:pt idx="7">
                  <c:v>-1.3950067812388268E-2</c:v>
                </c:pt>
                <c:pt idx="8">
                  <c:v>-1.3803833675219453E-2</c:v>
                </c:pt>
                <c:pt idx="9">
                  <c:v>-1.3245196804945963E-2</c:v>
                </c:pt>
                <c:pt idx="10">
                  <c:v>-1.2321739542184254E-2</c:v>
                </c:pt>
                <c:pt idx="11">
                  <c:v>-1.1090565878918896E-2</c:v>
                </c:pt>
                <c:pt idx="12">
                  <c:v>-9.6182576364658122E-3</c:v>
                </c:pt>
                <c:pt idx="13">
                  <c:v>-7.9794708300742132E-3</c:v>
                </c:pt>
                <c:pt idx="14">
                  <c:v>-6.2543282952002696E-3</c:v>
                </c:pt>
                <c:pt idx="15">
                  <c:v>-4.5248344540373365E-3</c:v>
                </c:pt>
                <c:pt idx="16">
                  <c:v>-2.8706140607853321E-3</c:v>
                </c:pt>
                <c:pt idx="17">
                  <c:v>-1.3643455564900928E-3</c:v>
                </c:pt>
                <c:pt idx="18">
                  <c:v>-6.7308389464722706E-5</c:v>
                </c:pt>
                <c:pt idx="19">
                  <c:v>9.7451902961352048E-4</c:v>
                </c:pt>
                <c:pt idx="20">
                  <c:v>1.7333966049159484E-3</c:v>
                </c:pt>
                <c:pt idx="21">
                  <c:v>2.201447497976964E-3</c:v>
                </c:pt>
                <c:pt idx="22">
                  <c:v>2.3907325971491808E-3</c:v>
                </c:pt>
                <c:pt idx="23">
                  <c:v>2.3316815653882401E-3</c:v>
                </c:pt>
                <c:pt idx="24">
                  <c:v>2.0699555614796497E-3</c:v>
                </c:pt>
                <c:pt idx="25">
                  <c:v>1.6619898874526853E-3</c:v>
                </c:pt>
                <c:pt idx="26">
                  <c:v>1.1696223423228588E-3</c:v>
                </c:pt>
                <c:pt idx="27">
                  <c:v>6.5433376638998511E-4</c:v>
                </c:pt>
                <c:pt idx="28">
                  <c:v>1.7169250316153412E-4</c:v>
                </c:pt>
                <c:pt idx="29">
                  <c:v>-2.3340874714370422E-4</c:v>
                </c:pt>
                <c:pt idx="30">
                  <c:v>-5.3021178209407271E-4</c:v>
                </c:pt>
                <c:pt idx="31">
                  <c:v>-7.0388039468560347E-4</c:v>
                </c:pt>
                <c:pt idx="32">
                  <c:v>-7.5544728151151746E-4</c:v>
                </c:pt>
                <c:pt idx="33">
                  <c:v>-6.9997775549536143E-4</c:v>
                </c:pt>
                <c:pt idx="34">
                  <c:v>-5.6323280572005685E-4</c:v>
                </c:pt>
                <c:pt idx="35">
                  <c:v>-3.7730555679677311E-4</c:v>
                </c:pt>
                <c:pt idx="36">
                  <c:v>-1.758339433310595E-4</c:v>
                </c:pt>
                <c:pt idx="37">
                  <c:v>1.056269947445111E-5</c:v>
                </c:pt>
                <c:pt idx="38">
                  <c:v>1.5802353587523809E-4</c:v>
                </c:pt>
                <c:pt idx="39">
                  <c:v>2.5189889712463106E-4</c:v>
                </c:pt>
                <c:pt idx="40">
                  <c:v>2.8765602049207826E-4</c:v>
                </c:pt>
                <c:pt idx="41">
                  <c:v>2.7021887734561979E-4</c:v>
                </c:pt>
                <c:pt idx="42">
                  <c:v>2.1196198551534458E-4</c:v>
                </c:pt>
                <c:pt idx="43">
                  <c:v>1.2977598693046164E-4</c:v>
                </c:pt>
                <c:pt idx="44">
                  <c:v>4.1746811309808333E-5</c:v>
                </c:pt>
                <c:pt idx="45">
                  <c:v>-3.5979953389430258E-5</c:v>
                </c:pt>
                <c:pt idx="46">
                  <c:v>-9.1646110156374063E-5</c:v>
                </c:pt>
                <c:pt idx="47">
                  <c:v>-1.192883182227728E-4</c:v>
                </c:pt>
                <c:pt idx="48">
                  <c:v>-1.1896205974597731E-4</c:v>
                </c:pt>
                <c:pt idx="49">
                  <c:v>-9.5860500622551681E-5</c:v>
                </c:pt>
                <c:pt idx="50">
                  <c:v>-5.8602145981352771E-5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25C-8641-8715F4A0FE81}"/>
            </c:ext>
          </c:extLst>
        </c:ser>
        <c:ser>
          <c:idx val="2"/>
          <c:order val="2"/>
          <c:tx>
            <c:v>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'Лист 3'!$E$5:$E$55</c:f>
              <c:numCache>
                <c:formatCode>General</c:formatCode>
                <c:ptCount val="51"/>
                <c:pt idx="0">
                  <c:v>-0.02</c:v>
                </c:pt>
                <c:pt idx="1">
                  <c:v>-0.02</c:v>
                </c:pt>
                <c:pt idx="2">
                  <c:v>-1.5910000000000001E-2</c:v>
                </c:pt>
                <c:pt idx="3">
                  <c:v>-1.2432764999999998E-2</c:v>
                </c:pt>
                <c:pt idx="4">
                  <c:v>-9.3598824375000014E-3</c:v>
                </c:pt>
                <c:pt idx="5">
                  <c:v>-6.5599836497812506E-3</c:v>
                </c:pt>
                <c:pt idx="6">
                  <c:v>-3.9594543062544847E-3</c:v>
                </c:pt>
                <c:pt idx="7">
                  <c:v>-1.5282536684056041E-3</c:v>
                </c:pt>
                <c:pt idx="8">
                  <c:v>7.3117068584407615E-4</c:v>
                </c:pt>
                <c:pt idx="9">
                  <c:v>2.7931843513674497E-3</c:v>
                </c:pt>
                <c:pt idx="10">
                  <c:v>4.6172863138085477E-3</c:v>
                </c:pt>
                <c:pt idx="11">
                  <c:v>6.1558683163267852E-3</c:v>
                </c:pt>
                <c:pt idx="12">
                  <c:v>7.3615412122654215E-3</c:v>
                </c:pt>
                <c:pt idx="13">
                  <c:v>8.1939340319579987E-3</c:v>
                </c:pt>
                <c:pt idx="14">
                  <c:v>8.625712674369717E-3</c:v>
                </c:pt>
                <c:pt idx="15">
                  <c:v>8.6474692058146636E-3</c:v>
                </c:pt>
                <c:pt idx="16">
                  <c:v>8.2711019662600228E-3</c:v>
                </c:pt>
                <c:pt idx="17">
                  <c:v>7.5313425214761963E-3</c:v>
                </c:pt>
                <c:pt idx="18">
                  <c:v>6.4851858351268506E-3</c:v>
                </c:pt>
                <c:pt idx="19">
                  <c:v>5.2091370953912157E-3</c:v>
                </c:pt>
                <c:pt idx="20">
                  <c:v>3.79438787651214E-3</c:v>
                </c:pt>
                <c:pt idx="21">
                  <c:v>2.3402544653050765E-3</c:v>
                </c:pt>
                <c:pt idx="22">
                  <c:v>9.4642549586108373E-4</c:v>
                </c:pt>
                <c:pt idx="23">
                  <c:v>-2.9525515880470394E-4</c:v>
                </c:pt>
                <c:pt idx="24">
                  <c:v>-1.3086300195429511E-3</c:v>
                </c:pt>
                <c:pt idx="25">
                  <c:v>-2.0398283701348217E-3</c:v>
                </c:pt>
                <c:pt idx="26">
                  <c:v>-2.4618377256491325E-3</c:v>
                </c:pt>
                <c:pt idx="27">
                  <c:v>-2.5764428796643682E-3</c:v>
                </c:pt>
                <c:pt idx="28">
                  <c:v>-2.4132063161422549E-3</c:v>
                </c:pt>
                <c:pt idx="29">
                  <c:v>-2.0255062515261916E-3</c:v>
                </c:pt>
                <c:pt idx="30">
                  <c:v>-1.4840151747518421E-3</c:v>
                </c:pt>
                <c:pt idx="31">
                  <c:v>-8.6834306295765378E-4</c:v>
                </c:pt>
                <c:pt idx="32">
                  <c:v>-2.5783443412956994E-4</c:v>
                </c:pt>
                <c:pt idx="33">
                  <c:v>2.773476300807803E-4</c:v>
                </c:pt>
                <c:pt idx="34">
                  <c:v>6.8372474887652267E-4</c:v>
                </c:pt>
                <c:pt idx="35">
                  <c:v>9.2963624461641866E-4</c:v>
                </c:pt>
                <c:pt idx="36">
                  <c:v>1.0073580673285679E-3</c:v>
                </c:pt>
                <c:pt idx="37">
                  <c:v>9.31983214027553E-4</c:v>
                </c:pt>
                <c:pt idx="38">
                  <c:v>7.3730418200393486E-4</c:v>
                </c:pt>
                <c:pt idx="39">
                  <c:v>4.6937680624696483E-4</c:v>
                </c:pt>
                <c:pt idx="40">
                  <c:v>1.7878561683723615E-4</c:v>
                </c:pt>
                <c:pt idx="41">
                  <c:v>-8.7185715732292376E-5</c:v>
                </c:pt>
                <c:pt idx="42">
                  <c:v>-2.9128445915137604E-4</c:v>
                </c:pt>
                <c:pt idx="43">
                  <c:v>-4.1092999292441471E-4</c:v>
                </c:pt>
                <c:pt idx="44">
                  <c:v>-4.401458781032665E-4</c:v>
                </c:pt>
                <c:pt idx="45">
                  <c:v>-3.8863382349619294E-4</c:v>
                </c:pt>
                <c:pt idx="46">
                  <c:v>-2.78330783834719E-4</c:v>
                </c:pt>
                <c:pt idx="47">
                  <c:v>-1.3821104033199369E-4</c:v>
                </c:pt>
                <c:pt idx="48">
                  <c:v>1.6312923839774268E-6</c:v>
                </c:pt>
                <c:pt idx="49">
                  <c:v>1.1550779561712813E-4</c:v>
                </c:pt>
                <c:pt idx="50">
                  <c:v>1.8629177320599453E-4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25C-8641-8715F4A0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72879"/>
        <c:axId val="502127071"/>
      </c:lineChart>
      <c:catAx>
        <c:axId val="3752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127071"/>
        <c:crosses val="autoZero"/>
        <c:auto val="1"/>
        <c:lblAlgn val="ctr"/>
        <c:lblOffset val="100"/>
        <c:noMultiLvlLbl val="0"/>
      </c:catAx>
      <c:valAx>
        <c:axId val="502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2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5</xdr:row>
      <xdr:rowOff>125730</xdr:rowOff>
    </xdr:from>
    <xdr:to>
      <xdr:col>15</xdr:col>
      <xdr:colOff>518160</xdr:colOff>
      <xdr:row>17</xdr:row>
      <xdr:rowOff>217170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DB6FB8-AE45-45EC-93F2-9FC46F3C5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11</xdr:row>
      <xdr:rowOff>140970</xdr:rowOff>
    </xdr:from>
    <xdr:to>
      <xdr:col>11</xdr:col>
      <xdr:colOff>548640</xdr:colOff>
      <xdr:row>24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38AF7D-9887-4E47-B117-08A1595D9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11</xdr:row>
      <xdr:rowOff>140970</xdr:rowOff>
    </xdr:from>
    <xdr:to>
      <xdr:col>11</xdr:col>
      <xdr:colOff>548640</xdr:colOff>
      <xdr:row>24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DF728D-7D03-49CF-870C-20A0D45EF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topLeftCell="A2" workbookViewId="0">
      <selection activeCell="D14" sqref="D14"/>
    </sheetView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18" t="s">
        <v>25</v>
      </c>
      <c r="C3" s="4"/>
      <c r="D3" s="4"/>
    </row>
    <row r="7" spans="2:4" ht="34.799999999999997">
      <c r="B7" s="1" t="s">
        <v>11</v>
      </c>
      <c r="C7" s="1" t="s">
        <v>12</v>
      </c>
      <c r="D7" s="1" t="s">
        <v>0</v>
      </c>
    </row>
    <row r="9" spans="2:4" ht="15">
      <c r="B9" s="2" t="s">
        <v>1</v>
      </c>
      <c r="C9" s="2"/>
      <c r="D9" s="2"/>
    </row>
    <row r="10" spans="2:4" ht="15">
      <c r="B10" s="3"/>
      <c r="C10" s="3" t="s">
        <v>10</v>
      </c>
      <c r="D10" s="5" t="s">
        <v>1</v>
      </c>
    </row>
    <row r="11" spans="2:4" ht="15">
      <c r="B11" s="2" t="s">
        <v>9</v>
      </c>
      <c r="C11" s="2"/>
      <c r="D11" s="2"/>
    </row>
    <row r="12" spans="2:4" ht="15">
      <c r="B12" s="3"/>
      <c r="C12" s="3" t="s">
        <v>14</v>
      </c>
      <c r="D12" s="5" t="s">
        <v>9</v>
      </c>
    </row>
    <row r="13" spans="2:4" ht="13.05" customHeight="1">
      <c r="B13" s="2" t="s">
        <v>13</v>
      </c>
      <c r="C13" s="2"/>
      <c r="D13" s="2"/>
    </row>
    <row r="14" spans="2:4" ht="16.2" customHeight="1">
      <c r="B14" s="3"/>
      <c r="C14" s="3" t="s">
        <v>15</v>
      </c>
      <c r="D14" s="5" t="s">
        <v>13</v>
      </c>
    </row>
  </sheetData>
  <mergeCells count="1">
    <mergeCell ref="B3:D3"/>
  </mergeCells>
  <hyperlinks>
    <hyperlink ref="D10" location="'Лист 1'!A1" display="Лист 1" xr:uid="{00000000-0004-0000-0000-000000000000}"/>
    <hyperlink ref="D12" location="'Лист 2'!A1" display="Лист 2" xr:uid="{00000000-0004-0000-0000-000001000000}"/>
    <hyperlink ref="D14" location="'Лист 3'!A1" display="Лист 3" xr:uid="{6CF5A147-ACAC-45AB-8334-B8AD2429939E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13FB-CA09-4227-87B0-FBC740063203}">
  <dimension ref="A1:H30"/>
  <sheetViews>
    <sheetView zoomScaleNormal="100" workbookViewId="0"/>
  </sheetViews>
  <sheetFormatPr defaultRowHeight="17.399999999999999"/>
  <cols>
    <col min="1" max="1" width="8.88671875" style="7"/>
    <col min="2" max="2" width="9" style="7" bestFit="1" customWidth="1"/>
    <col min="3" max="5" width="22.77734375" style="7" bestFit="1" customWidth="1"/>
    <col min="6" max="8" width="9" style="7" bestFit="1" customWidth="1"/>
    <col min="9" max="16384" width="8.88671875" style="7"/>
  </cols>
  <sheetData>
    <row r="1" spans="1:8">
      <c r="A1" s="6"/>
    </row>
    <row r="2" spans="1:8">
      <c r="B2" s="8" t="s">
        <v>10</v>
      </c>
      <c r="C2" s="8"/>
      <c r="D2" s="8"/>
      <c r="E2" s="8"/>
      <c r="F2" s="8"/>
      <c r="G2" s="8"/>
      <c r="H2" s="8"/>
    </row>
    <row r="3" spans="1:8">
      <c r="B3" s="8"/>
      <c r="C3" s="8"/>
      <c r="D3" s="8"/>
      <c r="E3" s="8"/>
      <c r="F3" s="8"/>
      <c r="G3" s="8"/>
      <c r="H3" s="8"/>
    </row>
    <row r="4" spans="1:8">
      <c r="B4" s="9" t="s">
        <v>2</v>
      </c>
      <c r="C4" s="13" t="s">
        <v>3</v>
      </c>
      <c r="D4" s="15" t="s">
        <v>4</v>
      </c>
      <c r="E4" s="14" t="s">
        <v>5</v>
      </c>
      <c r="F4" s="16" t="s">
        <v>6</v>
      </c>
      <c r="G4" s="16" t="s">
        <v>7</v>
      </c>
      <c r="H4" s="16" t="s">
        <v>8</v>
      </c>
    </row>
    <row r="5" spans="1:8">
      <c r="B5" s="10">
        <v>0</v>
      </c>
      <c r="C5" s="11">
        <f>$H$5*COS(SQRT($G$5/$F$5)*B5)</f>
        <v>0.2</v>
      </c>
      <c r="D5" s="11">
        <f>$H$5*SQRT($G$5/$F$5)*COS(SQRT($G$5/$F$5)*B5+3.141592/2)</f>
        <v>9.2431554959716652E-8</v>
      </c>
      <c r="E5" s="11">
        <f>$H$5*$G$5/$F$5*COS(SQRT($G$5/$F$5)*B5+3.141592)</f>
        <v>-0.39999999999991465</v>
      </c>
      <c r="F5" s="17">
        <v>0.1</v>
      </c>
      <c r="G5" s="17">
        <v>0.2</v>
      </c>
      <c r="H5" s="17">
        <v>0.2</v>
      </c>
    </row>
    <row r="6" spans="1:8">
      <c r="B6" s="10">
        <v>0.4</v>
      </c>
      <c r="C6" s="11">
        <f t="shared" ref="C6:C30" si="0">$H$5*COS(SQRT($G$5/$F$5)*B6)</f>
        <v>0.16884428293932302</v>
      </c>
      <c r="D6" s="11">
        <f>$H$5*SQRT($G$5/$F$5)*COS(SQRT($G$5/$F$5)*B6+3.141592/2)</f>
        <v>-0.15160208632325439</v>
      </c>
      <c r="E6" s="11">
        <f>$H$5*$G$5/$F$5*COS(SQRT($G$5/$F$5)*B6+3.141592)</f>
        <v>-0.33768870600681183</v>
      </c>
      <c r="F6" s="12"/>
      <c r="G6" s="12"/>
      <c r="H6" s="12"/>
    </row>
    <row r="7" spans="1:8">
      <c r="B7" s="10">
        <v>0.8</v>
      </c>
      <c r="C7" s="11">
        <f t="shared" si="0"/>
        <v>8.5083918812941639E-2</v>
      </c>
      <c r="D7" s="11">
        <f>$H$5*SQRT($G$5/$F$5)*COS(SQRT($G$5/$F$5)*B7+3.141592/2)</f>
        <v>-0.25597154800510724</v>
      </c>
      <c r="E7" s="11">
        <f>$H$5*$G$5/$F$5*COS(SQRT($G$5/$F$5)*B7+3.141592)</f>
        <v>-0.17016807422436531</v>
      </c>
      <c r="F7" s="12"/>
      <c r="G7" s="12"/>
      <c r="H7" s="12"/>
    </row>
    <row r="8" spans="1:8">
      <c r="B8" s="10">
        <v>1.2</v>
      </c>
      <c r="C8" s="11">
        <f t="shared" si="0"/>
        <v>-2.5184950322935884E-2</v>
      </c>
      <c r="D8" s="11">
        <f>$H$5*SQRT($G$5/$F$5)*COS(SQRT($G$5/$F$5)*B8+3.141592/2)</f>
        <v>-0.28059123843465406</v>
      </c>
      <c r="E8" s="11">
        <f>$H$5*$G$5/$F$5*COS(SQRT($G$5/$F$5)*B8+3.141592)</f>
        <v>5.0369641291027098E-2</v>
      </c>
      <c r="F8" s="12"/>
      <c r="G8" s="12"/>
      <c r="H8" s="12"/>
    </row>
    <row r="9" spans="1:8">
      <c r="B9" s="10">
        <v>1.6</v>
      </c>
      <c r="C9" s="11">
        <f t="shared" si="0"/>
        <v>-0.12760726759432758</v>
      </c>
      <c r="D9" s="11">
        <f>$H$5*SQRT($G$5/$F$5)*COS(SQRT($G$5/$F$5)*B9+3.141592/2)</f>
        <v>-0.21779071652045037</v>
      </c>
      <c r="E9" s="11">
        <f>$H$5*$G$5/$F$5*COS(SQRT($G$5/$F$5)*B9+3.141592)</f>
        <v>0.25521433388130921</v>
      </c>
      <c r="F9" s="12"/>
      <c r="G9" s="12"/>
      <c r="H9" s="12"/>
    </row>
    <row r="10" spans="1:8">
      <c r="B10" s="10">
        <v>2</v>
      </c>
      <c r="C10" s="11">
        <f t="shared" si="0"/>
        <v>-0.1902726256251695</v>
      </c>
      <c r="D10" s="11">
        <f>$H$5*SQRT($G$5/$F$5)*COS(SQRT($G$5/$F$5)*B10+3.141592/2)</f>
        <v>-8.7135935182714216E-2</v>
      </c>
      <c r="E10" s="11">
        <f>$H$5*$G$5/$F$5*COS(SQRT($G$5/$F$5)*B10+3.141592)</f>
        <v>0.38054517070923932</v>
      </c>
      <c r="F10" s="12"/>
      <c r="G10" s="12"/>
      <c r="H10" s="12"/>
    </row>
    <row r="11" spans="1:8">
      <c r="B11" s="10">
        <v>2.4</v>
      </c>
      <c r="C11" s="11">
        <f t="shared" si="0"/>
        <v>-0.19365718277231253</v>
      </c>
      <c r="D11" s="11">
        <f>$H$5*SQRT($G$5/$F$5)*COS(SQRT($G$5/$F$5)*B11+3.141592/2)</f>
        <v>7.0666671578723236E-2</v>
      </c>
      <c r="E11" s="11">
        <f>$H$5*$G$5/$F$5*COS(SQRT($G$5/$F$5)*B11+3.141592)</f>
        <v>0.38731443086292855</v>
      </c>
      <c r="F11" s="12"/>
      <c r="G11" s="12"/>
      <c r="H11" s="12"/>
    </row>
    <row r="12" spans="1:8">
      <c r="B12" s="10">
        <v>2.8</v>
      </c>
      <c r="C12" s="11">
        <f t="shared" si="0"/>
        <v>-0.13670645598723574</v>
      </c>
      <c r="D12" s="11">
        <f>$H$5*SQRT($G$5/$F$5)*COS(SQRT($G$5/$F$5)*B12+3.141592/2)</f>
        <v>0.20645257008689608</v>
      </c>
      <c r="E12" s="11">
        <f>$H$5*$G$5/$F$5*COS(SQRT($G$5/$F$5)*B12+3.141592)</f>
        <v>0.27341310280179232</v>
      </c>
      <c r="F12" s="12"/>
      <c r="G12" s="12"/>
      <c r="H12" s="12"/>
    </row>
    <row r="13" spans="1:8">
      <c r="B13" s="10">
        <v>3.2</v>
      </c>
      <c r="C13" s="11">
        <f t="shared" si="0"/>
        <v>-3.7163852571096792E-2</v>
      </c>
      <c r="D13" s="11">
        <f>$H$5*SQRT($G$5/$F$5)*COS(SQRT($G$5/$F$5)*B13+3.141592/2)</f>
        <v>0.27791668999429953</v>
      </c>
      <c r="E13" s="11">
        <f>$H$5*$G$5/$F$5*COS(SQRT($G$5/$F$5)*B13+3.141592)</f>
        <v>7.4327962024911653E-2</v>
      </c>
      <c r="F13" s="12"/>
      <c r="G13" s="12"/>
      <c r="H13" s="12"/>
    </row>
    <row r="14" spans="1:8">
      <c r="B14" s="10">
        <v>3.6</v>
      </c>
      <c r="C14" s="11">
        <f t="shared" si="0"/>
        <v>7.3957415600940074E-2</v>
      </c>
      <c r="D14" s="11">
        <f>$H$5*SQRT($G$5/$F$5)*COS(SQRT($G$5/$F$5)*B14+3.141592/2)</f>
        <v>0.26279387230268031</v>
      </c>
      <c r="E14" s="11">
        <f>$H$5*$G$5/$F$5*COS(SQRT($G$5/$F$5)*B14+3.141592)</f>
        <v>-0.14791458829741733</v>
      </c>
      <c r="F14" s="12"/>
      <c r="G14" s="12"/>
      <c r="H14" s="12"/>
    </row>
    <row r="15" spans="1:8">
      <c r="B15" s="10">
        <v>4</v>
      </c>
      <c r="C15" s="11">
        <f t="shared" si="0"/>
        <v>0.1620367206229591</v>
      </c>
      <c r="D15" s="11">
        <f t="shared" ref="D15:D30" si="1">$H$5*SQRT($G$5/$F$5)*COS(SQRT($G$5/$F$5)*B15+3.141592/2)</f>
        <v>0.16579573930364114</v>
      </c>
      <c r="E15" s="11">
        <f t="shared" ref="E15:E30" si="2">$H$5*$G$5/$F$5*COS(SQRT($G$5/$F$5)*B15+3.141592)</f>
        <v>-0.32407328799833834</v>
      </c>
      <c r="F15" s="12"/>
      <c r="G15" s="12"/>
      <c r="H15" s="12"/>
    </row>
    <row r="16" spans="1:8">
      <c r="B16" s="10">
        <v>4.4000000000000004</v>
      </c>
      <c r="C16" s="11">
        <f t="shared" si="0"/>
        <v>0.1996323234332894</v>
      </c>
      <c r="D16" s="11">
        <f t="shared" si="1"/>
        <v>1.7142754868501794E-2</v>
      </c>
      <c r="E16" s="11">
        <f t="shared" si="2"/>
        <v>-0.39926463102126403</v>
      </c>
      <c r="F16" s="12"/>
      <c r="G16" s="12"/>
      <c r="H16" s="12"/>
    </row>
    <row r="17" spans="2:8">
      <c r="B17" s="10">
        <v>4.8</v>
      </c>
      <c r="C17" s="11">
        <f t="shared" si="0"/>
        <v>0.17503104439308859</v>
      </c>
      <c r="D17" s="11">
        <f t="shared" si="1"/>
        <v>-0.13685117776987296</v>
      </c>
      <c r="E17" s="11">
        <f t="shared" si="2"/>
        <v>-0.35006221527984877</v>
      </c>
      <c r="F17" s="12"/>
      <c r="G17" s="12"/>
      <c r="H17" s="12"/>
    </row>
    <row r="18" spans="2:8">
      <c r="B18" s="10">
        <v>5.2</v>
      </c>
      <c r="C18" s="11">
        <f t="shared" si="0"/>
        <v>9.5897588393429031E-2</v>
      </c>
      <c r="D18" s="11">
        <f t="shared" si="1"/>
        <v>-0.24820814466806243</v>
      </c>
      <c r="E18" s="11">
        <f t="shared" si="2"/>
        <v>-0.19179540620950575</v>
      </c>
      <c r="F18" s="12"/>
      <c r="G18" s="12"/>
      <c r="H18" s="12"/>
    </row>
    <row r="19" spans="2:8">
      <c r="B19" s="10">
        <v>5.6</v>
      </c>
      <c r="C19" s="11">
        <f t="shared" si="0"/>
        <v>-1.3113448914099752E-2</v>
      </c>
      <c r="D19" s="11">
        <f t="shared" si="1"/>
        <v>-0.28223408429191443</v>
      </c>
      <c r="E19" s="11">
        <f t="shared" si="2"/>
        <v>2.6226636954847119E-2</v>
      </c>
      <c r="F19" s="12"/>
      <c r="G19" s="12"/>
      <c r="H19" s="12"/>
    </row>
    <row r="20" spans="2:8">
      <c r="B20" s="10">
        <v>6</v>
      </c>
      <c r="C20" s="11">
        <f t="shared" si="0"/>
        <v>-0.11803889718105534</v>
      </c>
      <c r="D20" s="11">
        <f t="shared" si="1"/>
        <v>-0.22832797116498507</v>
      </c>
      <c r="E20" s="11">
        <f t="shared" si="2"/>
        <v>0.2360775833150163</v>
      </c>
      <c r="F20" s="12"/>
      <c r="G20" s="12"/>
      <c r="H20" s="12"/>
    </row>
    <row r="21" spans="2:8">
      <c r="B21" s="10">
        <v>6.4</v>
      </c>
      <c r="C21" s="11">
        <f t="shared" si="0"/>
        <v>-0.18618848062073784</v>
      </c>
      <c r="D21" s="11">
        <f t="shared" si="1"/>
        <v>-0.10328464137150865</v>
      </c>
      <c r="E21" s="11">
        <f t="shared" si="2"/>
        <v>0.3723768657738758</v>
      </c>
      <c r="F21" s="12"/>
      <c r="G21" s="12"/>
      <c r="H21" s="12"/>
    </row>
    <row r="22" spans="2:8">
      <c r="B22" s="10">
        <v>6.8</v>
      </c>
      <c r="C22" s="11">
        <f t="shared" si="0"/>
        <v>-0.19632970783864978</v>
      </c>
      <c r="D22" s="11">
        <f t="shared" si="1"/>
        <v>5.3937759054809471E-2</v>
      </c>
      <c r="E22" s="11">
        <f t="shared" si="2"/>
        <v>0.392659465532809</v>
      </c>
      <c r="F22" s="12"/>
      <c r="G22" s="12"/>
      <c r="H22" s="12"/>
    </row>
    <row r="23" spans="2:8">
      <c r="B23" s="10">
        <v>7.2</v>
      </c>
      <c r="C23" s="11">
        <f t="shared" si="0"/>
        <v>-0.14530300677629826</v>
      </c>
      <c r="D23" s="11">
        <f t="shared" si="1"/>
        <v>0.19435546388114194</v>
      </c>
      <c r="E23" s="11">
        <f t="shared" si="2"/>
        <v>0.29060619319837427</v>
      </c>
      <c r="F23" s="12"/>
      <c r="G23" s="12"/>
      <c r="H23" s="12"/>
    </row>
    <row r="24" spans="2:8">
      <c r="B24" s="10">
        <v>7.6</v>
      </c>
      <c r="C24" s="11">
        <f t="shared" si="0"/>
        <v>-4.9006112042067201E-2</v>
      </c>
      <c r="D24" s="11">
        <f t="shared" si="1"/>
        <v>0.2742203302886993</v>
      </c>
      <c r="E24" s="11">
        <f t="shared" si="2"/>
        <v>9.8012477550250068E-2</v>
      </c>
      <c r="F24" s="12"/>
      <c r="G24" s="12"/>
      <c r="H24" s="12"/>
    </row>
    <row r="25" spans="2:8">
      <c r="B25" s="10">
        <v>8</v>
      </c>
      <c r="C25" s="11">
        <f t="shared" si="0"/>
        <v>6.2558988302428953E-2</v>
      </c>
      <c r="D25" s="11">
        <f t="shared" si="1"/>
        <v>0.26864988646865579</v>
      </c>
      <c r="E25" s="11">
        <f t="shared" si="2"/>
        <v>-0.1251177282875908</v>
      </c>
      <c r="F25" s="12"/>
      <c r="G25" s="12"/>
      <c r="H25" s="12"/>
    </row>
    <row r="26" spans="2:8">
      <c r="B26" s="10">
        <v>8.4</v>
      </c>
      <c r="C26" s="11">
        <f t="shared" si="0"/>
        <v>0.1546333872553983</v>
      </c>
      <c r="D26" s="11">
        <f t="shared" si="1"/>
        <v>0.17937964413660776</v>
      </c>
      <c r="E26" s="11">
        <f t="shared" si="2"/>
        <v>-0.30926660870740202</v>
      </c>
      <c r="F26" s="12"/>
      <c r="G26" s="12"/>
      <c r="H26" s="12"/>
    </row>
    <row r="27" spans="2:8">
      <c r="B27" s="10">
        <v>8.8000000000000007</v>
      </c>
      <c r="C27" s="11">
        <f t="shared" si="0"/>
        <v>0.19853064559373468</v>
      </c>
      <c r="D27" s="11">
        <f t="shared" si="1"/>
        <v>3.4222387412908881E-2</v>
      </c>
      <c r="E27" s="11">
        <f t="shared" si="2"/>
        <v>-0.39706125955518462</v>
      </c>
      <c r="F27" s="12"/>
      <c r="G27" s="12"/>
      <c r="H27" s="12"/>
    </row>
    <row r="28" spans="2:8">
      <c r="B28" s="10">
        <v>9.1999999999999993</v>
      </c>
      <c r="C28" s="11">
        <f t="shared" si="0"/>
        <v>0.18057425771215194</v>
      </c>
      <c r="D28" s="11">
        <f t="shared" si="1"/>
        <v>-0.12159709950456377</v>
      </c>
      <c r="E28" s="11">
        <f t="shared" si="2"/>
        <v>-0.36114862781839391</v>
      </c>
      <c r="F28" s="12"/>
      <c r="G28" s="12"/>
      <c r="H28" s="12"/>
    </row>
    <row r="29" spans="2:8">
      <c r="B29" s="10">
        <v>9.6</v>
      </c>
      <c r="C29" s="11">
        <f t="shared" si="0"/>
        <v>0.10635866501335337</v>
      </c>
      <c r="D29" s="11">
        <f t="shared" si="1"/>
        <v>-0.23953213814640559</v>
      </c>
      <c r="E29" s="11">
        <f t="shared" si="2"/>
        <v>-0.21271755142998638</v>
      </c>
      <c r="F29" s="12"/>
      <c r="G29" s="12"/>
      <c r="H29" s="12"/>
    </row>
    <row r="30" spans="2:8">
      <c r="B30" s="10">
        <v>10</v>
      </c>
      <c r="C30" s="11">
        <f t="shared" si="0"/>
        <v>-9.9373242651885929E-4</v>
      </c>
      <c r="D30" s="11">
        <f t="shared" si="1"/>
        <v>-0.28283922155796321</v>
      </c>
      <c r="E30" s="11">
        <f t="shared" si="2"/>
        <v>1.9872034203468414E-3</v>
      </c>
      <c r="F30" s="12"/>
      <c r="G30" s="12"/>
      <c r="H30" s="12"/>
    </row>
  </sheetData>
  <mergeCells count="1">
    <mergeCell ref="B2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706C-A979-48F2-82D3-F54F8299634F}">
  <dimension ref="A1:M55"/>
  <sheetViews>
    <sheetView zoomScaleNormal="100" workbookViewId="0"/>
  </sheetViews>
  <sheetFormatPr defaultRowHeight="17.399999999999999"/>
  <cols>
    <col min="1" max="1" width="8.88671875" style="7"/>
    <col min="2" max="2" width="9" style="7" bestFit="1" customWidth="1"/>
    <col min="3" max="5" width="22.77734375" style="7" bestFit="1" customWidth="1"/>
    <col min="6" max="8" width="9" style="7" bestFit="1" customWidth="1"/>
    <col min="9" max="10" width="8.88671875" style="7"/>
    <col min="11" max="11" width="16.44140625" style="7" bestFit="1" customWidth="1"/>
    <col min="12" max="12" width="10" style="7" bestFit="1" customWidth="1"/>
    <col min="13" max="16384" width="8.88671875" style="7"/>
  </cols>
  <sheetData>
    <row r="1" spans="1:13">
      <c r="A1" s="6"/>
    </row>
    <row r="2" spans="1:13">
      <c r="B2" s="8" t="s">
        <v>14</v>
      </c>
      <c r="C2" s="8"/>
      <c r="D2" s="8"/>
      <c r="E2" s="8"/>
      <c r="F2" s="8"/>
      <c r="G2" s="8"/>
      <c r="H2" s="8"/>
    </row>
    <row r="3" spans="1:13">
      <c r="B3" s="8"/>
      <c r="C3" s="8"/>
      <c r="D3" s="8"/>
      <c r="E3" s="8"/>
      <c r="F3" s="8"/>
      <c r="G3" s="8"/>
      <c r="H3" s="8"/>
    </row>
    <row r="4" spans="1:13">
      <c r="B4" s="9" t="s">
        <v>2</v>
      </c>
      <c r="C4" s="13" t="s">
        <v>3</v>
      </c>
      <c r="D4" s="15" t="s">
        <v>4</v>
      </c>
      <c r="E4" s="14" t="s">
        <v>5</v>
      </c>
      <c r="F4" s="16" t="s">
        <v>6</v>
      </c>
      <c r="G4" s="16" t="s">
        <v>7</v>
      </c>
      <c r="H4" s="16" t="s">
        <v>8</v>
      </c>
      <c r="J4" s="16" t="s">
        <v>16</v>
      </c>
      <c r="K4" s="17">
        <v>0</v>
      </c>
    </row>
    <row r="5" spans="1:13">
      <c r="B5" s="10">
        <v>0</v>
      </c>
      <c r="C5" s="11">
        <f>0.2</f>
        <v>0.2</v>
      </c>
      <c r="D5" s="11">
        <f>K6</f>
        <v>0</v>
      </c>
      <c r="E5" s="11">
        <f>K7</f>
        <v>-0.40000000000000008</v>
      </c>
      <c r="F5" s="17">
        <v>0.1</v>
      </c>
      <c r="G5" s="17">
        <v>0.2</v>
      </c>
      <c r="H5" s="17">
        <v>0.2</v>
      </c>
      <c r="J5" s="16" t="s">
        <v>17</v>
      </c>
      <c r="K5" s="17">
        <v>0.2</v>
      </c>
    </row>
    <row r="6" spans="1:13">
      <c r="B6" s="10">
        <f>B5+$K$8</f>
        <v>0.1</v>
      </c>
      <c r="C6" s="11">
        <f>C5+D6*B6+E6*0.1*0.1/2</f>
        <v>0.19400000000000001</v>
      </c>
      <c r="D6" s="11">
        <f>D5+E6*K$8</f>
        <v>-4.0000000000000008E-2</v>
      </c>
      <c r="E6" s="11">
        <f>-G$5*C5/F$5</f>
        <v>-0.40000000000000008</v>
      </c>
      <c r="F6" s="12"/>
      <c r="G6" s="12"/>
      <c r="H6" s="12"/>
      <c r="I6" s="12"/>
      <c r="J6" s="16" t="s">
        <v>18</v>
      </c>
      <c r="K6" s="17">
        <v>0</v>
      </c>
      <c r="L6" s="12"/>
      <c r="M6" s="12"/>
    </row>
    <row r="7" spans="1:13">
      <c r="B7" s="10">
        <f>B6+$K$8</f>
        <v>0.2</v>
      </c>
      <c r="C7" s="11">
        <f t="shared" ref="C7:C55" si="0">C6+D7*B7+E7*0.1*0.1/2</f>
        <v>0.17630000000000001</v>
      </c>
      <c r="D7" s="11">
        <f t="shared" ref="D7:D55" si="1">D6+E7*K$8</f>
        <v>-7.8800000000000009E-2</v>
      </c>
      <c r="E7" s="11">
        <f t="shared" ref="E7:E55" si="2">-G$5*C6/F$5</f>
        <v>-0.38800000000000001</v>
      </c>
      <c r="I7" s="12"/>
      <c r="J7" s="16" t="s">
        <v>20</v>
      </c>
      <c r="K7" s="17">
        <f>-G5*K5/F5</f>
        <v>-0.40000000000000008</v>
      </c>
      <c r="L7" s="12"/>
      <c r="M7" s="12"/>
    </row>
    <row r="8" spans="1:13">
      <c r="B8" s="10">
        <f>B7+$K$8</f>
        <v>0.30000000000000004</v>
      </c>
      <c r="C8" s="11">
        <f t="shared" si="0"/>
        <v>0.140319</v>
      </c>
      <c r="D8" s="11">
        <f t="shared" si="1"/>
        <v>-0.11406000000000002</v>
      </c>
      <c r="E8" s="11">
        <f t="shared" si="2"/>
        <v>-0.35260000000000002</v>
      </c>
      <c r="I8" s="12"/>
      <c r="J8" s="16" t="s">
        <v>19</v>
      </c>
      <c r="K8" s="17">
        <v>0.1</v>
      </c>
      <c r="L8" s="12"/>
      <c r="M8" s="12"/>
    </row>
    <row r="9" spans="1:13">
      <c r="B9" s="10">
        <f>B8+$K$8</f>
        <v>0.4</v>
      </c>
      <c r="C9" s="11">
        <f t="shared" si="0"/>
        <v>8.2066289999999986E-2</v>
      </c>
      <c r="D9" s="11">
        <f t="shared" si="1"/>
        <v>-0.14212380000000002</v>
      </c>
      <c r="E9" s="11">
        <f t="shared" si="2"/>
        <v>-0.280638</v>
      </c>
      <c r="F9" s="12"/>
      <c r="G9" s="12"/>
      <c r="H9" s="12"/>
      <c r="I9" s="12"/>
      <c r="J9" s="12" t="s">
        <v>22</v>
      </c>
      <c r="K9" s="12">
        <f>2*3.141592*SQRT(F5/G5)</f>
        <v>4.4428820138428167</v>
      </c>
      <c r="L9" s="12"/>
      <c r="M9" s="12"/>
    </row>
    <row r="10" spans="1:13">
      <c r="B10" s="10">
        <f>B9+$K$8</f>
        <v>0.5</v>
      </c>
      <c r="C10" s="11">
        <f t="shared" si="0"/>
        <v>1.9770980999999823E-3</v>
      </c>
      <c r="D10" s="11">
        <f t="shared" si="1"/>
        <v>-0.15853705800000001</v>
      </c>
      <c r="E10" s="11">
        <f t="shared" si="2"/>
        <v>-0.16413257999999994</v>
      </c>
      <c r="F10" s="12"/>
      <c r="G10" s="12"/>
      <c r="H10" s="12"/>
      <c r="I10" s="12"/>
      <c r="J10" s="12" t="s">
        <v>23</v>
      </c>
      <c r="K10" s="12">
        <f>2*3.141592/K9</f>
        <v>1.4142135623730951</v>
      </c>
      <c r="L10" s="12"/>
      <c r="M10" s="12"/>
    </row>
    <row r="11" spans="1:13">
      <c r="B11" s="10">
        <f>B10+$K$8</f>
        <v>0.6</v>
      </c>
      <c r="C11" s="11">
        <f t="shared" si="0"/>
        <v>-9.3402159453000039E-2</v>
      </c>
      <c r="D11" s="11">
        <f t="shared" si="1"/>
        <v>-0.15893247762000001</v>
      </c>
      <c r="E11" s="11">
        <f t="shared" si="2"/>
        <v>-3.9541961999999646E-3</v>
      </c>
      <c r="F11" s="12"/>
      <c r="G11" s="12"/>
      <c r="H11" s="12"/>
      <c r="I11" s="12"/>
      <c r="J11" s="12" t="s">
        <v>24</v>
      </c>
      <c r="K11" s="12">
        <v>0.2</v>
      </c>
      <c r="L11" s="12"/>
      <c r="M11" s="12"/>
    </row>
    <row r="12" spans="1:13">
      <c r="B12" s="10">
        <f>B11+$K$8</f>
        <v>0.7</v>
      </c>
      <c r="C12" s="11">
        <f t="shared" si="0"/>
        <v>-0.19064456986905004</v>
      </c>
      <c r="D12" s="11">
        <f t="shared" si="1"/>
        <v>-0.1402520457294</v>
      </c>
      <c r="E12" s="11">
        <f t="shared" si="2"/>
        <v>0.18680431890600008</v>
      </c>
      <c r="F12" s="12"/>
      <c r="G12" s="12"/>
      <c r="H12" s="12"/>
      <c r="I12" s="12"/>
      <c r="J12" s="12"/>
      <c r="K12" s="12"/>
      <c r="L12" s="12"/>
      <c r="M12" s="12"/>
    </row>
    <row r="13" spans="1:13">
      <c r="B13" s="10">
        <f>B12+$K$8</f>
        <v>0.79999999999999993</v>
      </c>
      <c r="C13" s="11">
        <f t="shared" si="0"/>
        <v>-0.27043662957483156</v>
      </c>
      <c r="D13" s="11">
        <f t="shared" si="1"/>
        <v>-0.10212313175558999</v>
      </c>
      <c r="E13" s="11">
        <f t="shared" si="2"/>
        <v>0.38128913973810008</v>
      </c>
      <c r="F13" s="12"/>
      <c r="G13" s="12"/>
      <c r="H13" s="12"/>
      <c r="I13" s="12"/>
      <c r="J13" s="12"/>
      <c r="K13" s="12"/>
      <c r="L13" s="12"/>
      <c r="M13" s="12"/>
    </row>
    <row r="14" spans="1:13">
      <c r="B14" s="10">
        <f>B13+$K$8</f>
        <v>0.89999999999999991</v>
      </c>
      <c r="C14" s="11">
        <f t="shared" si="0"/>
        <v>-0.31096448853564451</v>
      </c>
      <c r="D14" s="11">
        <f t="shared" si="1"/>
        <v>-4.8035805840623669E-2</v>
      </c>
      <c r="E14" s="11">
        <f t="shared" si="2"/>
        <v>0.54087325914966311</v>
      </c>
      <c r="F14" s="12"/>
      <c r="G14" s="12"/>
      <c r="H14" s="12"/>
      <c r="I14" s="12"/>
      <c r="J14" s="12"/>
      <c r="K14" s="12"/>
      <c r="L14" s="12"/>
      <c r="M14" s="12"/>
    </row>
    <row r="15" spans="1:13">
      <c r="B15" s="10">
        <f>B14+$K$8</f>
        <v>0.99999999999999989</v>
      </c>
      <c r="C15" s="11">
        <f t="shared" si="0"/>
        <v>-0.29369775178378288</v>
      </c>
      <c r="D15" s="11">
        <f t="shared" si="1"/>
        <v>1.4157091866505239E-2</v>
      </c>
      <c r="E15" s="11">
        <f t="shared" si="2"/>
        <v>0.62192897707128902</v>
      </c>
      <c r="F15" s="12"/>
      <c r="G15" s="12"/>
      <c r="H15" s="12"/>
      <c r="I15" s="12"/>
      <c r="J15" s="12"/>
      <c r="K15" s="12"/>
      <c r="L15" s="12"/>
      <c r="M15" s="12"/>
    </row>
    <row r="16" spans="1:13">
      <c r="B16" s="10">
        <f>B15+$K$8</f>
        <v>1.0999999999999999</v>
      </c>
      <c r="C16" s="11">
        <f t="shared" si="0"/>
        <v>-0.21057446782035705</v>
      </c>
      <c r="D16" s="11">
        <f t="shared" si="1"/>
        <v>7.2896642223261809E-2</v>
      </c>
      <c r="E16" s="11">
        <f t="shared" si="2"/>
        <v>0.58739550356756576</v>
      </c>
      <c r="F16" s="12"/>
      <c r="G16" s="12"/>
      <c r="H16" s="12"/>
      <c r="I16" s="12"/>
      <c r="J16" s="12"/>
      <c r="K16" s="12"/>
      <c r="L16" s="12"/>
      <c r="M16" s="12"/>
    </row>
    <row r="17" spans="2:13">
      <c r="B17" s="10">
        <f>B16+$K$8</f>
        <v>1.2</v>
      </c>
      <c r="C17" s="11">
        <f t="shared" si="0"/>
        <v>-7.0454880197353603E-2</v>
      </c>
      <c r="D17" s="11">
        <f t="shared" si="1"/>
        <v>0.11501153578733322</v>
      </c>
      <c r="E17" s="11">
        <f t="shared" si="2"/>
        <v>0.42114893564071415</v>
      </c>
      <c r="F17" s="12"/>
      <c r="G17" s="12"/>
      <c r="H17" s="12"/>
      <c r="I17" s="12"/>
      <c r="J17" s="12"/>
      <c r="K17" s="12"/>
      <c r="L17" s="12"/>
      <c r="M17" s="12"/>
    </row>
    <row r="18" spans="2:13">
      <c r="B18" s="10">
        <f>B17+$K$8</f>
        <v>1.3</v>
      </c>
      <c r="C18" s="11">
        <f t="shared" si="0"/>
        <v>9.8082933979465048E-2</v>
      </c>
      <c r="D18" s="11">
        <f t="shared" si="1"/>
        <v>0.12910251182680393</v>
      </c>
      <c r="E18" s="11">
        <f t="shared" si="2"/>
        <v>0.14090976039470721</v>
      </c>
      <c r="F18" s="12"/>
      <c r="G18" s="12"/>
      <c r="H18" s="12"/>
      <c r="I18" s="12"/>
      <c r="J18" s="12"/>
      <c r="K18" s="12"/>
      <c r="L18" s="12"/>
      <c r="M18" s="12"/>
    </row>
    <row r="19" spans="2:13">
      <c r="B19" s="10">
        <f>B18+$K$8</f>
        <v>1.4000000000000001</v>
      </c>
      <c r="C19" s="11">
        <f t="shared" si="0"/>
        <v>0.25038239968294568</v>
      </c>
      <c r="D19" s="11">
        <f t="shared" si="1"/>
        <v>0.10948592503091092</v>
      </c>
      <c r="E19" s="11">
        <f t="shared" si="2"/>
        <v>-0.1961658679589301</v>
      </c>
      <c r="F19" s="12"/>
      <c r="G19" s="12"/>
      <c r="H19" s="12"/>
      <c r="I19" s="12"/>
      <c r="J19" s="12"/>
      <c r="K19" s="12"/>
      <c r="L19" s="12"/>
      <c r="M19" s="12"/>
    </row>
    <row r="20" spans="2:13">
      <c r="B20" s="10">
        <f>B19+$K$8</f>
        <v>1.5000000000000002</v>
      </c>
      <c r="C20" s="11">
        <f t="shared" si="0"/>
        <v>0.33699274332759888</v>
      </c>
      <c r="D20" s="11">
        <f t="shared" si="1"/>
        <v>5.9409445094321785E-2</v>
      </c>
      <c r="E20" s="11">
        <f t="shared" si="2"/>
        <v>-0.50076479936589136</v>
      </c>
      <c r="F20" s="12"/>
      <c r="G20" s="12"/>
      <c r="H20" s="12"/>
      <c r="I20" s="12"/>
      <c r="J20" s="12"/>
      <c r="K20" s="12"/>
      <c r="L20" s="12"/>
      <c r="M20" s="12"/>
    </row>
    <row r="21" spans="2:13">
      <c r="B21" s="10">
        <f>B20+$K$8</f>
        <v>1.6000000000000003</v>
      </c>
      <c r="C21" s="11">
        <f t="shared" si="0"/>
        <v>0.32084025018040613</v>
      </c>
      <c r="D21" s="11">
        <f t="shared" si="1"/>
        <v>-7.989103571197996E-3</v>
      </c>
      <c r="E21" s="11">
        <f t="shared" si="2"/>
        <v>-0.67398548665519775</v>
      </c>
      <c r="F21" s="12"/>
      <c r="G21" s="12"/>
      <c r="H21" s="12"/>
      <c r="I21" s="12"/>
      <c r="J21" s="12"/>
      <c r="K21" s="12"/>
      <c r="L21" s="12"/>
      <c r="M21" s="12"/>
    </row>
    <row r="22" spans="2:13">
      <c r="B22" s="10">
        <f>B21+$K$8</f>
        <v>1.7000000000000004</v>
      </c>
      <c r="C22" s="11">
        <f t="shared" si="0"/>
        <v>0.19496468654622734</v>
      </c>
      <c r="D22" s="11">
        <f t="shared" si="1"/>
        <v>-7.2157153607279229E-2</v>
      </c>
      <c r="E22" s="11">
        <f t="shared" si="2"/>
        <v>-0.64168050036081226</v>
      </c>
      <c r="F22" s="12"/>
      <c r="G22" s="12"/>
      <c r="H22" s="12"/>
      <c r="I22" s="12"/>
      <c r="J22" s="12"/>
      <c r="K22" s="12"/>
      <c r="L22" s="12"/>
      <c r="M22" s="12"/>
    </row>
    <row r="23" spans="2:13">
      <c r="B23" s="10">
        <f>B22+$K$8</f>
        <v>1.8000000000000005</v>
      </c>
      <c r="C23" s="11">
        <f t="shared" si="0"/>
        <v>-7.0551239689794374E-3</v>
      </c>
      <c r="D23" s="11">
        <f t="shared" si="1"/>
        <v>-0.1111500909165247</v>
      </c>
      <c r="E23" s="11">
        <f t="shared" si="2"/>
        <v>-0.38992937309245468</v>
      </c>
      <c r="F23" s="12"/>
      <c r="G23" s="12"/>
      <c r="H23" s="12"/>
      <c r="I23" s="12"/>
      <c r="J23" s="12"/>
      <c r="K23" s="12"/>
      <c r="L23" s="12"/>
      <c r="M23" s="12"/>
    </row>
    <row r="24" spans="2:13">
      <c r="B24" s="10">
        <f>B23+$K$8</f>
        <v>1.9000000000000006</v>
      </c>
      <c r="C24" s="11">
        <f t="shared" si="0"/>
        <v>-0.21548879836247445</v>
      </c>
      <c r="D24" s="11">
        <f t="shared" si="1"/>
        <v>-0.10973906612272881</v>
      </c>
      <c r="E24" s="11">
        <f t="shared" si="2"/>
        <v>1.4110247937958875E-2</v>
      </c>
      <c r="F24" s="12"/>
      <c r="G24" s="12"/>
      <c r="H24" s="12"/>
      <c r="I24" s="12"/>
      <c r="J24" s="12"/>
      <c r="K24" s="12"/>
      <c r="L24" s="12"/>
      <c r="M24" s="12"/>
    </row>
    <row r="25" spans="2:13">
      <c r="B25" s="10">
        <f>B24+$K$8</f>
        <v>2.0000000000000004</v>
      </c>
      <c r="C25" s="11">
        <f t="shared" si="0"/>
        <v>-0.34661652327931758</v>
      </c>
      <c r="D25" s="11">
        <f t="shared" si="1"/>
        <v>-6.6641306450233917E-2</v>
      </c>
      <c r="E25" s="11">
        <f t="shared" si="2"/>
        <v>0.4309775967249489</v>
      </c>
      <c r="F25" s="12"/>
      <c r="G25" s="12"/>
      <c r="H25" s="12"/>
      <c r="I25" s="12"/>
      <c r="J25" s="12"/>
      <c r="K25" s="12"/>
      <c r="L25" s="12"/>
      <c r="M25" s="12"/>
    </row>
    <row r="26" spans="2:13">
      <c r="B26" s="10">
        <f>B25+$K$8</f>
        <v>2.1000000000000005</v>
      </c>
      <c r="C26" s="11">
        <f t="shared" si="0"/>
        <v>-0.33751816181470223</v>
      </c>
      <c r="D26" s="11">
        <f t="shared" si="1"/>
        <v>2.6819982056296016E-3</v>
      </c>
      <c r="E26" s="11">
        <f t="shared" si="2"/>
        <v>0.69323304655863516</v>
      </c>
      <c r="F26" s="12"/>
      <c r="G26" s="12"/>
      <c r="H26" s="12"/>
      <c r="I26" s="12"/>
      <c r="J26" s="12"/>
      <c r="K26" s="12"/>
      <c r="L26" s="12"/>
      <c r="M26" s="12"/>
    </row>
    <row r="27" spans="2:13">
      <c r="B27" s="10">
        <f>B26+$K$8</f>
        <v>2.2000000000000006</v>
      </c>
      <c r="C27" s="11">
        <f t="shared" si="0"/>
        <v>-0.17973459294570107</v>
      </c>
      <c r="D27" s="11">
        <f t="shared" si="1"/>
        <v>7.0185630568570051E-2</v>
      </c>
      <c r="E27" s="11">
        <f t="shared" si="2"/>
        <v>0.67503632362940447</v>
      </c>
      <c r="F27" s="12"/>
      <c r="G27" s="12"/>
      <c r="H27" s="12"/>
      <c r="I27" s="12"/>
      <c r="J27" s="12"/>
      <c r="K27" s="12"/>
      <c r="L27" s="12"/>
      <c r="M27" s="12"/>
    </row>
    <row r="28" spans="2:13">
      <c r="B28" s="10">
        <f>B27+$K$8</f>
        <v>2.3000000000000007</v>
      </c>
      <c r="C28" s="11">
        <f t="shared" si="0"/>
        <v>6.616761604648963E-2</v>
      </c>
      <c r="D28" s="11">
        <f t="shared" si="1"/>
        <v>0.10613254915771027</v>
      </c>
      <c r="E28" s="11">
        <f t="shared" si="2"/>
        <v>0.35946918589140214</v>
      </c>
      <c r="F28" s="12"/>
      <c r="G28" s="12"/>
      <c r="H28" s="12"/>
      <c r="I28" s="12"/>
      <c r="J28" s="12"/>
      <c r="K28" s="12"/>
      <c r="L28" s="12"/>
      <c r="M28" s="12"/>
    </row>
    <row r="29" spans="2:13">
      <c r="B29" s="10">
        <f>B28+$K$8</f>
        <v>2.4000000000000008</v>
      </c>
      <c r="C29" s="11">
        <f t="shared" si="0"/>
        <v>0.28846360216221439</v>
      </c>
      <c r="D29" s="11">
        <f t="shared" si="1"/>
        <v>9.2899025948412345E-2</v>
      </c>
      <c r="E29" s="11">
        <f t="shared" si="2"/>
        <v>-0.13233523209297926</v>
      </c>
      <c r="F29" s="12"/>
      <c r="G29" s="12"/>
      <c r="H29" s="12"/>
      <c r="I29" s="12"/>
      <c r="J29" s="12"/>
      <c r="K29" s="12"/>
      <c r="L29" s="12"/>
      <c r="M29" s="12"/>
    </row>
    <row r="30" spans="2:13">
      <c r="B30" s="10">
        <f>B29+$K$8</f>
        <v>2.5000000000000009</v>
      </c>
      <c r="C30" s="11">
        <f t="shared" si="0"/>
        <v>0.37359472993051596</v>
      </c>
      <c r="D30" s="11">
        <f t="shared" si="1"/>
        <v>3.5206305515969462E-2</v>
      </c>
      <c r="E30" s="11">
        <f t="shared" si="2"/>
        <v>-0.57692720432442879</v>
      </c>
      <c r="F30" s="12"/>
      <c r="G30" s="12"/>
      <c r="H30" s="12"/>
      <c r="I30" s="12"/>
      <c r="J30" s="12"/>
      <c r="K30" s="12"/>
      <c r="L30" s="12"/>
      <c r="M30" s="12"/>
    </row>
    <row r="31" spans="2:13">
      <c r="B31" s="10">
        <f>B30+$K$8</f>
        <v>2.600000000000001</v>
      </c>
      <c r="C31" s="11">
        <f t="shared" si="0"/>
        <v>0.26712591740886305</v>
      </c>
      <c r="D31" s="11">
        <f t="shared" si="1"/>
        <v>-3.9512640470133732E-2</v>
      </c>
      <c r="E31" s="11">
        <f t="shared" si="2"/>
        <v>-0.74718945986103191</v>
      </c>
    </row>
    <row r="32" spans="2:13">
      <c r="B32" s="10">
        <f>B31+$K$8</f>
        <v>2.7000000000000011</v>
      </c>
      <c r="C32" s="11">
        <f t="shared" si="0"/>
        <v>1.352253356462722E-2</v>
      </c>
      <c r="D32" s="11">
        <f t="shared" si="1"/>
        <v>-9.2937823951906334E-2</v>
      </c>
      <c r="E32" s="11">
        <f t="shared" si="2"/>
        <v>-0.53425183481772609</v>
      </c>
    </row>
    <row r="33" spans="2:5">
      <c r="B33" s="10">
        <f>B32+$K$8</f>
        <v>2.8000000000000012</v>
      </c>
      <c r="C33" s="11">
        <f t="shared" si="0"/>
        <v>-0.25441121763254809</v>
      </c>
      <c r="D33" s="11">
        <f t="shared" si="1"/>
        <v>-9.5642330664831784E-2</v>
      </c>
      <c r="E33" s="11">
        <f t="shared" si="2"/>
        <v>-2.704506712925444E-2</v>
      </c>
    </row>
    <row r="34" spans="2:5">
      <c r="B34" s="10">
        <f>B33+$K$8</f>
        <v>2.9000000000000012</v>
      </c>
      <c r="C34" s="11">
        <f t="shared" si="0"/>
        <v>-0.38167135815735692</v>
      </c>
      <c r="D34" s="11">
        <f t="shared" si="1"/>
        <v>-4.4760087138322163E-2</v>
      </c>
      <c r="E34" s="11">
        <f t="shared" si="2"/>
        <v>0.50882243526509618</v>
      </c>
    </row>
    <row r="35" spans="2:5">
      <c r="B35" s="10">
        <f>B34+$K$8</f>
        <v>3.0000000000000013</v>
      </c>
      <c r="C35" s="11">
        <f t="shared" si="0"/>
        <v>-0.28313209109633564</v>
      </c>
      <c r="D35" s="11">
        <f t="shared" si="1"/>
        <v>3.1574184493149221E-2</v>
      </c>
      <c r="E35" s="11">
        <f t="shared" si="2"/>
        <v>0.76334271631471384</v>
      </c>
    </row>
    <row r="36" spans="2:5">
      <c r="B36" s="10">
        <f>B35+$K$8</f>
        <v>3.1000000000000014</v>
      </c>
      <c r="C36" s="11">
        <f t="shared" si="0"/>
        <v>-6.8789017768814704E-3</v>
      </c>
      <c r="D36" s="11">
        <f t="shared" si="1"/>
        <v>8.8200602712416351E-2</v>
      </c>
      <c r="E36" s="11">
        <f t="shared" si="2"/>
        <v>0.56626418219267127</v>
      </c>
    </row>
    <row r="37" spans="2:5">
      <c r="B37" s="10">
        <f>B36+$K$8</f>
        <v>3.2000000000000015</v>
      </c>
      <c r="C37" s="11">
        <f t="shared" si="0"/>
        <v>0.27983431305782391</v>
      </c>
      <c r="D37" s="11">
        <f t="shared" si="1"/>
        <v>8.9576383067792642E-2</v>
      </c>
      <c r="E37" s="11">
        <f t="shared" si="2"/>
        <v>1.3757803553762941E-2</v>
      </c>
    </row>
    <row r="38" spans="2:5">
      <c r="B38" s="10">
        <f>B37+$K$8</f>
        <v>3.3000000000000016</v>
      </c>
      <c r="C38" s="11">
        <f t="shared" si="0"/>
        <v>0.38794738743279766</v>
      </c>
      <c r="D38" s="11">
        <f t="shared" si="1"/>
        <v>3.3609520456227858E-2</v>
      </c>
      <c r="E38" s="11">
        <f t="shared" si="2"/>
        <v>-0.55966862611564783</v>
      </c>
    </row>
    <row r="39" spans="2:5">
      <c r="B39" s="10">
        <f>B38+$K$8</f>
        <v>3.4000000000000017</v>
      </c>
      <c r="C39" s="11">
        <f t="shared" si="0"/>
        <v>0.23453605965534194</v>
      </c>
      <c r="D39" s="11">
        <f t="shared" si="1"/>
        <v>-4.3979957030331675E-2</v>
      </c>
      <c r="E39" s="11">
        <f t="shared" si="2"/>
        <v>-0.77589477486559533</v>
      </c>
    </row>
    <row r="40" spans="2:5">
      <c r="B40" s="10">
        <f>B39+$K$8</f>
        <v>3.5000000000000018</v>
      </c>
      <c r="C40" s="11">
        <f t="shared" si="0"/>
        <v>-8.5914392306111878E-2</v>
      </c>
      <c r="D40" s="11">
        <f t="shared" si="1"/>
        <v>-9.0887168961400061E-2</v>
      </c>
      <c r="E40" s="11">
        <f t="shared" si="2"/>
        <v>-0.46907211931068393</v>
      </c>
    </row>
    <row r="41" spans="2:5">
      <c r="B41" s="10">
        <f>B40+$K$8</f>
        <v>3.6000000000000019</v>
      </c>
      <c r="C41" s="11">
        <f t="shared" si="0"/>
        <v>-0.35039069418369051</v>
      </c>
      <c r="D41" s="11">
        <f t="shared" si="1"/>
        <v>-7.3704290500177683E-2</v>
      </c>
      <c r="E41" s="11">
        <f t="shared" si="2"/>
        <v>0.17182878461222373</v>
      </c>
    </row>
    <row r="42" spans="2:5">
      <c r="B42" s="10">
        <f>B41+$K$8</f>
        <v>3.700000000000002</v>
      </c>
      <c r="C42" s="11">
        <f t="shared" si="0"/>
        <v>-0.36030354839658008</v>
      </c>
      <c r="D42" s="11">
        <f t="shared" si="1"/>
        <v>-3.6261516634395752E-3</v>
      </c>
      <c r="E42" s="11">
        <f t="shared" si="2"/>
        <v>0.70078138836738102</v>
      </c>
    </row>
    <row r="43" spans="2:5">
      <c r="B43" s="10">
        <f>B42+$K$8</f>
        <v>3.800000000000002</v>
      </c>
      <c r="C43" s="11">
        <f t="shared" si="0"/>
        <v>-9.6649192452283636E-2</v>
      </c>
      <c r="D43" s="11">
        <f t="shared" si="1"/>
        <v>6.8434558015876445E-2</v>
      </c>
      <c r="E43" s="11">
        <f t="shared" si="2"/>
        <v>0.72060709679316015</v>
      </c>
    </row>
    <row r="44" spans="2:5">
      <c r="B44" s="10">
        <f>B43+$K$8</f>
        <v>3.9000000000000021</v>
      </c>
      <c r="C44" s="11">
        <f t="shared" si="0"/>
        <v>0.24659844584693877</v>
      </c>
      <c r="D44" s="11">
        <f t="shared" si="1"/>
        <v>8.7764396506333178E-2</v>
      </c>
      <c r="E44" s="11">
        <f t="shared" si="2"/>
        <v>0.19329838490456727</v>
      </c>
    </row>
    <row r="45" spans="2:5">
      <c r="B45" s="10">
        <f>B44+$K$8</f>
        <v>4.0000000000000018</v>
      </c>
      <c r="C45" s="11">
        <f t="shared" si="0"/>
        <v>0.39791129073625114</v>
      </c>
      <c r="D45" s="11">
        <f t="shared" si="1"/>
        <v>3.8444707336945425E-2</v>
      </c>
      <c r="E45" s="11">
        <f t="shared" si="2"/>
        <v>-0.49319689169387754</v>
      </c>
    </row>
    <row r="46" spans="2:5">
      <c r="B46" s="10">
        <f>B45+$K$8</f>
        <v>4.1000000000000014</v>
      </c>
      <c r="C46" s="11">
        <f t="shared" si="0"/>
        <v>0.22526821950663889</v>
      </c>
      <c r="D46" s="11">
        <f t="shared" si="1"/>
        <v>-4.1137550810304804E-2</v>
      </c>
      <c r="E46" s="11">
        <f t="shared" si="2"/>
        <v>-0.79582258147250229</v>
      </c>
    </row>
    <row r="47" spans="2:5">
      <c r="B47" s="10">
        <f>B46+$K$8</f>
        <v>4.2000000000000011</v>
      </c>
      <c r="C47" s="11">
        <f t="shared" si="0"/>
        <v>-0.13898748047728446</v>
      </c>
      <c r="D47" s="11">
        <f t="shared" si="1"/>
        <v>-8.6191194711632585E-2</v>
      </c>
      <c r="E47" s="11">
        <f t="shared" si="2"/>
        <v>-0.45053643901327778</v>
      </c>
    </row>
    <row r="48" spans="2:5">
      <c r="B48" s="10">
        <f>B47+$K$8</f>
        <v>4.3000000000000007</v>
      </c>
      <c r="C48" s="11">
        <f t="shared" si="0"/>
        <v>-0.38869050972206709</v>
      </c>
      <c r="D48" s="11">
        <f t="shared" si="1"/>
        <v>-5.8393698616175688E-2</v>
      </c>
      <c r="E48" s="11">
        <f t="shared" si="2"/>
        <v>0.27797496095456892</v>
      </c>
    </row>
    <row r="49" spans="2:5">
      <c r="B49" s="10">
        <f>B48+$K$8</f>
        <v>4.4000000000000004</v>
      </c>
      <c r="C49" s="11">
        <f t="shared" si="0"/>
        <v>-0.29968822998060035</v>
      </c>
      <c r="D49" s="11">
        <f t="shared" si="1"/>
        <v>1.9344403328237739E-2</v>
      </c>
      <c r="E49" s="11">
        <f t="shared" si="2"/>
        <v>0.77738101944413418</v>
      </c>
    </row>
    <row r="50" spans="2:5">
      <c r="B50" s="10">
        <f>B49+$K$8</f>
        <v>4.5</v>
      </c>
      <c r="C50" s="11">
        <f t="shared" si="0"/>
        <v>6.0077874278815793E-2</v>
      </c>
      <c r="D50" s="11">
        <f t="shared" si="1"/>
        <v>7.9282049324357812E-2</v>
      </c>
      <c r="E50" s="11">
        <f t="shared" si="2"/>
        <v>0.5993764599612007</v>
      </c>
    </row>
    <row r="51" spans="2:5">
      <c r="B51" s="10">
        <f>B50+$K$8</f>
        <v>4.5999999999999996</v>
      </c>
      <c r="C51" s="11">
        <f t="shared" si="0"/>
        <v>0.36890287809156302</v>
      </c>
      <c r="D51" s="11">
        <f t="shared" si="1"/>
        <v>6.7266474468594656E-2</v>
      </c>
      <c r="E51" s="11">
        <f t="shared" si="2"/>
        <v>-0.12015574855763159</v>
      </c>
    </row>
    <row r="52" spans="2:5">
      <c r="B52" s="10">
        <f>B51+$K$8</f>
        <v>4.6999999999999993</v>
      </c>
      <c r="C52" s="11">
        <f t="shared" si="0"/>
        <v>0.33459757390697298</v>
      </c>
      <c r="D52" s="11">
        <f t="shared" si="1"/>
        <v>-6.5141011497179546E-3</v>
      </c>
      <c r="E52" s="11">
        <f t="shared" si="2"/>
        <v>-0.73780575618312605</v>
      </c>
    </row>
    <row r="53" spans="2:5">
      <c r="B53" s="10">
        <f>B52+$K$8</f>
        <v>4.7999999999999989</v>
      </c>
      <c r="C53" s="11">
        <f t="shared" si="0"/>
        <v>-2.1229758301436953E-2</v>
      </c>
      <c r="D53" s="11">
        <f t="shared" si="1"/>
        <v>-7.3433615931112556E-2</v>
      </c>
      <c r="E53" s="11">
        <f t="shared" si="2"/>
        <v>-0.66919514781394596</v>
      </c>
    </row>
    <row r="54" spans="2:5">
      <c r="B54" s="10">
        <f>B53+$K$8</f>
        <v>4.8999999999999986</v>
      </c>
      <c r="C54" s="11">
        <f t="shared" si="0"/>
        <v>-0.36003701564546581</v>
      </c>
      <c r="D54" s="11">
        <f t="shared" si="1"/>
        <v>-6.9187664270825164E-2</v>
      </c>
      <c r="E54" s="11">
        <f t="shared" si="2"/>
        <v>4.2459516602873906E-2</v>
      </c>
    </row>
    <row r="55" spans="2:5">
      <c r="B55" s="10">
        <f>B54+$K$8</f>
        <v>4.9999999999999982</v>
      </c>
      <c r="C55" s="11">
        <f t="shared" si="0"/>
        <v>-0.34233795119767119</v>
      </c>
      <c r="D55" s="11">
        <f t="shared" si="1"/>
        <v>2.8197388582680005E-3</v>
      </c>
      <c r="E55" s="11">
        <f t="shared" si="2"/>
        <v>0.72007403129093162</v>
      </c>
    </row>
  </sheetData>
  <mergeCells count="1">
    <mergeCell ref="B2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C818-C4DE-4ECD-8408-831420F490BE}">
  <dimension ref="A1:M55"/>
  <sheetViews>
    <sheetView tabSelected="1" zoomScaleNormal="100" workbookViewId="0"/>
  </sheetViews>
  <sheetFormatPr defaultRowHeight="17.399999999999999"/>
  <cols>
    <col min="1" max="1" width="8.88671875" style="7"/>
    <col min="2" max="2" width="9" style="7" bestFit="1" customWidth="1"/>
    <col min="3" max="5" width="22.77734375" style="7" bestFit="1" customWidth="1"/>
    <col min="6" max="8" width="9" style="7" bestFit="1" customWidth="1"/>
    <col min="9" max="10" width="8.88671875" style="7"/>
    <col min="11" max="11" width="16.44140625" style="7" bestFit="1" customWidth="1"/>
    <col min="12" max="12" width="10" style="7" bestFit="1" customWidth="1"/>
    <col min="13" max="16384" width="8.88671875" style="7"/>
  </cols>
  <sheetData>
    <row r="1" spans="1:13">
      <c r="A1" s="6"/>
    </row>
    <row r="2" spans="1:13">
      <c r="B2" s="8" t="s">
        <v>15</v>
      </c>
      <c r="C2" s="8"/>
      <c r="D2" s="8"/>
      <c r="E2" s="8"/>
      <c r="F2" s="8"/>
      <c r="G2" s="8"/>
      <c r="H2" s="8"/>
    </row>
    <row r="3" spans="1:13">
      <c r="B3" s="8"/>
      <c r="C3" s="8"/>
      <c r="D3" s="8"/>
      <c r="E3" s="8"/>
      <c r="F3" s="8"/>
      <c r="G3" s="8"/>
      <c r="H3" s="8"/>
    </row>
    <row r="4" spans="1:13">
      <c r="B4" s="9" t="s">
        <v>2</v>
      </c>
      <c r="C4" s="13" t="s">
        <v>3</v>
      </c>
      <c r="D4" s="15" t="s">
        <v>4</v>
      </c>
      <c r="E4" s="14" t="s">
        <v>5</v>
      </c>
      <c r="F4" s="16" t="s">
        <v>6</v>
      </c>
      <c r="G4" s="16" t="s">
        <v>7</v>
      </c>
      <c r="H4" s="16" t="s">
        <v>8</v>
      </c>
      <c r="I4" s="16" t="s">
        <v>21</v>
      </c>
      <c r="J4" s="16" t="s">
        <v>16</v>
      </c>
      <c r="K4" s="17">
        <v>0</v>
      </c>
    </row>
    <row r="5" spans="1:13">
      <c r="B5" s="10">
        <v>0</v>
      </c>
      <c r="C5" s="11">
        <f>0.2</f>
        <v>0.2</v>
      </c>
      <c r="D5" s="11">
        <f>K6</f>
        <v>0</v>
      </c>
      <c r="E5" s="11">
        <f>(-$G$5*C5-$I$5*D5)/$F$5</f>
        <v>-0.02</v>
      </c>
      <c r="F5" s="17">
        <v>0.1</v>
      </c>
      <c r="G5" s="17">
        <v>0.01</v>
      </c>
      <c r="H5" s="17">
        <v>0.2</v>
      </c>
      <c r="I5" s="17">
        <v>0.1</v>
      </c>
      <c r="J5" s="16" t="s">
        <v>17</v>
      </c>
      <c r="K5" s="17">
        <v>0.2</v>
      </c>
    </row>
    <row r="6" spans="1:13">
      <c r="B6" s="10">
        <f>B5+$K$8</f>
        <v>0.2</v>
      </c>
      <c r="C6" s="11">
        <f>C5+D6*B6+E6*0.1*0.1/2</f>
        <v>0.19910000000000003</v>
      </c>
      <c r="D6" s="11">
        <f>D5+E6*K$8</f>
        <v>-4.0000000000000001E-3</v>
      </c>
      <c r="E6" s="11">
        <f>(-$G$5*C5-$I$5*D5)/$F$5</f>
        <v>-0.02</v>
      </c>
      <c r="F6" s="12"/>
      <c r="G6" s="12"/>
      <c r="H6" s="12"/>
      <c r="I6" s="12"/>
      <c r="J6" s="16" t="s">
        <v>18</v>
      </c>
      <c r="K6" s="17">
        <v>0</v>
      </c>
      <c r="L6" s="12"/>
      <c r="M6" s="12"/>
    </row>
    <row r="7" spans="1:13">
      <c r="B7" s="10">
        <f>B6+$K$8</f>
        <v>0.4</v>
      </c>
      <c r="C7" s="11">
        <f t="shared" ref="C7:C55" si="0">C6+D7*B7+E7*0.1*0.1/2</f>
        <v>0.19614765000000001</v>
      </c>
      <c r="D7" s="11">
        <f t="shared" ref="D7:D55" si="1">D6+E7*K$8</f>
        <v>-7.1820000000000009E-3</v>
      </c>
      <c r="E7" s="11">
        <f t="shared" ref="E7:E55" si="2">(-$G$5*C6-$I$5*D6)/$F$5</f>
        <v>-1.5910000000000001E-2</v>
      </c>
      <c r="I7" s="12"/>
      <c r="J7" s="16" t="s">
        <v>20</v>
      </c>
      <c r="K7" s="17">
        <f>-G5*K5/F5</f>
        <v>-0.02</v>
      </c>
      <c r="L7" s="12"/>
      <c r="M7" s="12"/>
    </row>
    <row r="8" spans="1:13">
      <c r="B8" s="10">
        <f>B7+$K$8</f>
        <v>0.60000000000000009</v>
      </c>
      <c r="C8" s="11">
        <f t="shared" si="0"/>
        <v>0.19028435437500002</v>
      </c>
      <c r="D8" s="11">
        <f t="shared" si="1"/>
        <v>-9.6685529999999999E-3</v>
      </c>
      <c r="E8" s="11">
        <f t="shared" si="2"/>
        <v>-1.2432764999999998E-2</v>
      </c>
      <c r="I8" s="12"/>
      <c r="J8" s="16" t="s">
        <v>19</v>
      </c>
      <c r="K8" s="17">
        <v>0.2</v>
      </c>
      <c r="L8" s="12"/>
      <c r="M8" s="12"/>
    </row>
    <row r="9" spans="1:13">
      <c r="B9" s="10">
        <f>B8+$K$8</f>
        <v>0.8</v>
      </c>
      <c r="C9" s="11">
        <f t="shared" si="0"/>
        <v>0.18100513137281252</v>
      </c>
      <c r="D9" s="11">
        <f t="shared" si="1"/>
        <v>-1.1540529487499999E-2</v>
      </c>
      <c r="E9" s="11">
        <f t="shared" si="2"/>
        <v>-9.3598824375000014E-3</v>
      </c>
      <c r="F9" s="12"/>
      <c r="G9" s="12"/>
      <c r="H9" s="12"/>
      <c r="I9" s="12"/>
      <c r="J9" s="12" t="s">
        <v>22</v>
      </c>
      <c r="K9" s="12">
        <f>2*3.141592*SQRT(F5/G5)</f>
        <v>19.8691723979274</v>
      </c>
      <c r="L9" s="12"/>
      <c r="M9" s="12"/>
    </row>
    <row r="10" spans="1:13">
      <c r="B10" s="10">
        <f>B9+$K$8</f>
        <v>1</v>
      </c>
      <c r="C10" s="11">
        <f t="shared" si="0"/>
        <v>0.16811980523710737</v>
      </c>
      <c r="D10" s="11">
        <f t="shared" si="1"/>
        <v>-1.285252621745625E-2</v>
      </c>
      <c r="E10" s="11">
        <f t="shared" si="2"/>
        <v>-6.5599836497812506E-3</v>
      </c>
      <c r="F10" s="12"/>
      <c r="G10" s="12"/>
      <c r="H10" s="12"/>
      <c r="I10" s="12"/>
      <c r="J10" s="12" t="s">
        <v>23</v>
      </c>
      <c r="K10" s="12">
        <f>2*3.141592/K9</f>
        <v>0.31622776601683794</v>
      </c>
      <c r="L10" s="12"/>
      <c r="M10" s="12"/>
    </row>
    <row r="11" spans="1:13">
      <c r="B11" s="10">
        <f>B10+$K$8</f>
        <v>1.2</v>
      </c>
      <c r="C11" s="11">
        <f t="shared" si="0"/>
        <v>0.15172670747112751</v>
      </c>
      <c r="D11" s="11">
        <f t="shared" si="1"/>
        <v>-1.3644417078707147E-2</v>
      </c>
      <c r="E11" s="11">
        <f t="shared" si="2"/>
        <v>-3.9594543062544847E-3</v>
      </c>
      <c r="F11" s="12"/>
      <c r="G11" s="12"/>
      <c r="H11" s="12"/>
      <c r="I11" s="12"/>
      <c r="J11" s="12" t="s">
        <v>24</v>
      </c>
      <c r="K11" s="12">
        <v>0.2</v>
      </c>
      <c r="L11" s="12"/>
      <c r="M11" s="12"/>
    </row>
    <row r="12" spans="1:13">
      <c r="B12" s="10">
        <f>B11+$K$8</f>
        <v>1.4</v>
      </c>
      <c r="C12" s="11">
        <f t="shared" si="0"/>
        <v>0.13218897126544193</v>
      </c>
      <c r="D12" s="11">
        <f t="shared" si="1"/>
        <v>-1.3950067812388268E-2</v>
      </c>
      <c r="E12" s="11">
        <f t="shared" si="2"/>
        <v>-1.5282536684056041E-3</v>
      </c>
      <c r="F12" s="12"/>
      <c r="G12" s="12"/>
      <c r="H12" s="12"/>
      <c r="I12" s="12"/>
      <c r="J12" s="12"/>
      <c r="K12" s="12"/>
      <c r="L12" s="12"/>
      <c r="M12" s="12"/>
    </row>
    <row r="13" spans="1:13">
      <c r="B13" s="10">
        <f>B12+$K$8</f>
        <v>1.5999999999999999</v>
      </c>
      <c r="C13" s="11">
        <f t="shared" si="0"/>
        <v>0.11010649323852004</v>
      </c>
      <c r="D13" s="11">
        <f t="shared" si="1"/>
        <v>-1.3803833675219453E-2</v>
      </c>
      <c r="E13" s="11">
        <f t="shared" si="2"/>
        <v>7.3117068584407615E-4</v>
      </c>
      <c r="F13" s="12"/>
      <c r="G13" s="12"/>
      <c r="H13" s="12"/>
      <c r="I13" s="12"/>
      <c r="J13" s="12"/>
      <c r="K13" s="12"/>
      <c r="L13" s="12"/>
      <c r="M13" s="12"/>
    </row>
    <row r="14" spans="1:13">
      <c r="B14" s="10">
        <f>B13+$K$8</f>
        <v>1.7999999999999998</v>
      </c>
      <c r="C14" s="11">
        <f t="shared" si="0"/>
        <v>8.6279104911374152E-2</v>
      </c>
      <c r="D14" s="11">
        <f t="shared" si="1"/>
        <v>-1.3245196804945963E-2</v>
      </c>
      <c r="E14" s="11">
        <f t="shared" si="2"/>
        <v>2.7931843513674497E-3</v>
      </c>
      <c r="F14" s="12"/>
      <c r="G14" s="12"/>
      <c r="H14" s="12"/>
      <c r="I14" s="12"/>
      <c r="J14" s="12"/>
      <c r="K14" s="12"/>
      <c r="L14" s="12"/>
      <c r="M14" s="12"/>
    </row>
    <row r="15" spans="1:13">
      <c r="B15" s="10">
        <f>B14+$K$8</f>
        <v>1.9999999999999998</v>
      </c>
      <c r="C15" s="11">
        <f t="shared" si="0"/>
        <v>6.1658712258574687E-2</v>
      </c>
      <c r="D15" s="11">
        <f t="shared" si="1"/>
        <v>-1.2321739542184254E-2</v>
      </c>
      <c r="E15" s="11">
        <f t="shared" si="2"/>
        <v>4.6172863138085477E-3</v>
      </c>
      <c r="F15" s="12"/>
      <c r="G15" s="12"/>
      <c r="H15" s="12"/>
      <c r="I15" s="12"/>
      <c r="J15" s="12"/>
      <c r="K15" s="12"/>
      <c r="L15" s="12"/>
      <c r="M15" s="12"/>
    </row>
    <row r="16" spans="1:13">
      <c r="B16" s="10">
        <f>B15+$K$8</f>
        <v>2.1999999999999997</v>
      </c>
      <c r="C16" s="11">
        <f t="shared" si="0"/>
        <v>3.729024666653475E-2</v>
      </c>
      <c r="D16" s="11">
        <f t="shared" si="1"/>
        <v>-1.1090565878918896E-2</v>
      </c>
      <c r="E16" s="11">
        <f t="shared" si="2"/>
        <v>6.1558683163267852E-3</v>
      </c>
      <c r="F16" s="12"/>
      <c r="G16" s="12"/>
      <c r="H16" s="12"/>
      <c r="I16" s="12"/>
      <c r="J16" s="12"/>
      <c r="K16" s="12"/>
      <c r="L16" s="12"/>
      <c r="M16" s="12"/>
    </row>
    <row r="17" spans="2:13">
      <c r="B17" s="10">
        <f>B16+$K$8</f>
        <v>2.4</v>
      </c>
      <c r="C17" s="11">
        <f t="shared" si="0"/>
        <v>1.4243236045078128E-2</v>
      </c>
      <c r="D17" s="11">
        <f t="shared" si="1"/>
        <v>-9.6182576364658122E-3</v>
      </c>
      <c r="E17" s="11">
        <f t="shared" si="2"/>
        <v>7.3615412122654215E-3</v>
      </c>
      <c r="F17" s="12"/>
      <c r="G17" s="12"/>
      <c r="H17" s="12"/>
      <c r="I17" s="12"/>
      <c r="J17" s="12"/>
      <c r="K17" s="12"/>
      <c r="L17" s="12"/>
      <c r="M17" s="12"/>
    </row>
    <row r="18" spans="2:13">
      <c r="B18" s="10">
        <f>B17+$K$8</f>
        <v>2.6</v>
      </c>
      <c r="C18" s="11">
        <f t="shared" si="0"/>
        <v>-6.4624184429550357E-3</v>
      </c>
      <c r="D18" s="11">
        <f t="shared" si="1"/>
        <v>-7.9794708300742132E-3</v>
      </c>
      <c r="E18" s="11">
        <f t="shared" si="2"/>
        <v>8.1939340319579987E-3</v>
      </c>
      <c r="F18" s="12"/>
      <c r="G18" s="12"/>
      <c r="H18" s="12"/>
      <c r="I18" s="12"/>
      <c r="J18" s="12"/>
      <c r="K18" s="12"/>
      <c r="L18" s="12"/>
      <c r="M18" s="12"/>
    </row>
    <row r="19" spans="2:13">
      <c r="B19" s="10">
        <f>B18+$K$8</f>
        <v>2.8000000000000003</v>
      </c>
      <c r="C19" s="11">
        <f t="shared" si="0"/>
        <v>-2.3931409106143942E-2</v>
      </c>
      <c r="D19" s="11">
        <f t="shared" si="1"/>
        <v>-6.2543282952002696E-3</v>
      </c>
      <c r="E19" s="11">
        <f t="shared" si="2"/>
        <v>8.625712674369717E-3</v>
      </c>
      <c r="F19" s="12"/>
      <c r="G19" s="12"/>
      <c r="H19" s="12"/>
      <c r="I19" s="12"/>
      <c r="J19" s="12"/>
      <c r="K19" s="12"/>
      <c r="L19" s="12"/>
      <c r="M19" s="12"/>
    </row>
    <row r="20" spans="2:13">
      <c r="B20" s="10">
        <f>B19+$K$8</f>
        <v>3.0000000000000004</v>
      </c>
      <c r="C20" s="11">
        <f t="shared" si="0"/>
        <v>-3.7462675122226875E-2</v>
      </c>
      <c r="D20" s="11">
        <f t="shared" si="1"/>
        <v>-4.5248344540373365E-3</v>
      </c>
      <c r="E20" s="11">
        <f t="shared" si="2"/>
        <v>8.6474692058146636E-3</v>
      </c>
      <c r="F20" s="12"/>
      <c r="G20" s="12"/>
      <c r="H20" s="12"/>
      <c r="I20" s="12"/>
      <c r="J20" s="12"/>
      <c r="K20" s="12"/>
      <c r="L20" s="12"/>
      <c r="M20" s="12"/>
    </row>
    <row r="21" spans="2:13">
      <c r="B21" s="10">
        <f>B20+$K$8</f>
        <v>3.2000000000000006</v>
      </c>
      <c r="C21" s="11">
        <f t="shared" si="0"/>
        <v>-4.660728460690864E-2</v>
      </c>
      <c r="D21" s="11">
        <f t="shared" si="1"/>
        <v>-2.8706140607853321E-3</v>
      </c>
      <c r="E21" s="11">
        <f t="shared" si="2"/>
        <v>8.2711019662600228E-3</v>
      </c>
      <c r="F21" s="12"/>
      <c r="G21" s="12"/>
      <c r="H21" s="12"/>
      <c r="I21" s="12"/>
      <c r="J21" s="12"/>
      <c r="K21" s="12"/>
      <c r="L21" s="12"/>
      <c r="M21" s="12"/>
    </row>
    <row r="22" spans="2:13">
      <c r="B22" s="10">
        <f>B21+$K$8</f>
        <v>3.4000000000000008</v>
      </c>
      <c r="C22" s="11">
        <f t="shared" si="0"/>
        <v>-5.1208402786367575E-2</v>
      </c>
      <c r="D22" s="11">
        <f t="shared" si="1"/>
        <v>-1.3643455564900928E-3</v>
      </c>
      <c r="E22" s="11">
        <f t="shared" si="2"/>
        <v>7.5313425214761963E-3</v>
      </c>
      <c r="F22" s="12"/>
      <c r="G22" s="12"/>
      <c r="H22" s="12"/>
      <c r="I22" s="12"/>
      <c r="J22" s="12"/>
      <c r="K22" s="12"/>
      <c r="L22" s="12"/>
      <c r="M22" s="12"/>
    </row>
    <row r="23" spans="2:13">
      <c r="B23" s="10">
        <f>B22+$K$8</f>
        <v>3.600000000000001</v>
      </c>
      <c r="C23" s="11">
        <f t="shared" si="0"/>
        <v>-5.141828705926494E-2</v>
      </c>
      <c r="D23" s="11">
        <f t="shared" si="1"/>
        <v>-6.7308389464722706E-5</v>
      </c>
      <c r="E23" s="11">
        <f t="shared" si="2"/>
        <v>6.4851858351268506E-3</v>
      </c>
      <c r="F23" s="12"/>
      <c r="G23" s="12"/>
      <c r="H23" s="12"/>
      <c r="I23" s="12"/>
      <c r="J23" s="12"/>
      <c r="K23" s="12"/>
      <c r="L23" s="12"/>
      <c r="M23" s="12"/>
    </row>
    <row r="24" spans="2:13">
      <c r="B24" s="10">
        <f>B23+$K$8</f>
        <v>3.8000000000000012</v>
      </c>
      <c r="C24" s="11">
        <f t="shared" si="0"/>
        <v>-4.7689069061256605E-2</v>
      </c>
      <c r="D24" s="11">
        <f t="shared" si="1"/>
        <v>9.7451902961352048E-4</v>
      </c>
      <c r="E24" s="11">
        <f t="shared" si="2"/>
        <v>5.2091370953912157E-3</v>
      </c>
      <c r="F24" s="12"/>
      <c r="G24" s="12"/>
      <c r="H24" s="12"/>
      <c r="I24" s="12"/>
      <c r="J24" s="12"/>
      <c r="K24" s="12"/>
      <c r="L24" s="12"/>
      <c r="M24" s="12"/>
    </row>
    <row r="25" spans="2:13">
      <c r="B25" s="10">
        <f>B24+$K$8</f>
        <v>4.0000000000000009</v>
      </c>
      <c r="C25" s="11">
        <f t="shared" si="0"/>
        <v>-4.0736510702210252E-2</v>
      </c>
      <c r="D25" s="11">
        <f t="shared" si="1"/>
        <v>1.7333966049159484E-3</v>
      </c>
      <c r="E25" s="11">
        <f t="shared" si="2"/>
        <v>3.79438787651214E-3</v>
      </c>
      <c r="F25" s="12"/>
      <c r="G25" s="12"/>
      <c r="H25" s="12"/>
      <c r="I25" s="12"/>
      <c r="J25" s="12"/>
      <c r="K25" s="12"/>
      <c r="L25" s="12"/>
      <c r="M25" s="12"/>
    </row>
    <row r="26" spans="2:13">
      <c r="B26" s="10">
        <f>B25+$K$8</f>
        <v>4.2000000000000011</v>
      </c>
      <c r="C26" s="11">
        <f t="shared" si="0"/>
        <v>-3.1478729938380474E-2</v>
      </c>
      <c r="D26" s="11">
        <f t="shared" si="1"/>
        <v>2.201447497976964E-3</v>
      </c>
      <c r="E26" s="11">
        <f t="shared" si="2"/>
        <v>2.3402544653050765E-3</v>
      </c>
      <c r="F26" s="12"/>
      <c r="G26" s="12"/>
      <c r="H26" s="12"/>
      <c r="I26" s="12"/>
      <c r="J26" s="12"/>
      <c r="K26" s="12"/>
      <c r="L26" s="12"/>
      <c r="M26" s="12"/>
    </row>
    <row r="27" spans="2:13">
      <c r="B27" s="10">
        <f>B26+$K$8</f>
        <v>4.4000000000000012</v>
      </c>
      <c r="C27" s="11">
        <f t="shared" si="0"/>
        <v>-2.0954774383444771E-2</v>
      </c>
      <c r="D27" s="11">
        <f t="shared" si="1"/>
        <v>2.3907325971491808E-3</v>
      </c>
      <c r="E27" s="11">
        <f t="shared" si="2"/>
        <v>9.4642549586108373E-4</v>
      </c>
      <c r="F27" s="12"/>
      <c r="G27" s="12"/>
      <c r="H27" s="12"/>
      <c r="I27" s="12"/>
      <c r="J27" s="12"/>
      <c r="K27" s="12"/>
      <c r="L27" s="12"/>
      <c r="M27" s="12"/>
    </row>
    <row r="28" spans="2:13">
      <c r="B28" s="10">
        <f>B27+$K$8</f>
        <v>4.6000000000000014</v>
      </c>
      <c r="C28" s="11">
        <f t="shared" si="0"/>
        <v>-1.0230515458452888E-2</v>
      </c>
      <c r="D28" s="11">
        <f t="shared" si="1"/>
        <v>2.3316815653882401E-3</v>
      </c>
      <c r="E28" s="11">
        <f t="shared" si="2"/>
        <v>-2.9525515880470394E-4</v>
      </c>
      <c r="F28" s="12"/>
      <c r="G28" s="12"/>
      <c r="H28" s="12"/>
      <c r="I28" s="12"/>
      <c r="J28" s="12"/>
      <c r="K28" s="12"/>
      <c r="L28" s="12"/>
      <c r="M28" s="12"/>
    </row>
    <row r="29" spans="2:13">
      <c r="B29" s="10">
        <f>B28+$K$8</f>
        <v>4.8000000000000016</v>
      </c>
      <c r="C29" s="11">
        <f t="shared" si="0"/>
        <v>-3.0127191344828086E-4</v>
      </c>
      <c r="D29" s="11">
        <f t="shared" si="1"/>
        <v>2.0699555614796497E-3</v>
      </c>
      <c r="E29" s="11">
        <f t="shared" si="2"/>
        <v>-1.3086300195429511E-3</v>
      </c>
      <c r="F29" s="12"/>
      <c r="G29" s="12"/>
      <c r="H29" s="12"/>
      <c r="I29" s="12"/>
      <c r="J29" s="12"/>
      <c r="K29" s="12"/>
      <c r="L29" s="12"/>
      <c r="M29" s="12"/>
    </row>
    <row r="30" spans="2:13">
      <c r="B30" s="10">
        <f>B29+$K$8</f>
        <v>5.0000000000000018</v>
      </c>
      <c r="C30" s="11">
        <f t="shared" si="0"/>
        <v>7.9984783819644738E-3</v>
      </c>
      <c r="D30" s="11">
        <f t="shared" si="1"/>
        <v>1.6619898874526853E-3</v>
      </c>
      <c r="E30" s="11">
        <f t="shared" si="2"/>
        <v>-2.0398283701348217E-3</v>
      </c>
      <c r="F30" s="12"/>
      <c r="G30" s="12"/>
      <c r="H30" s="12"/>
      <c r="I30" s="12"/>
      <c r="J30" s="12"/>
      <c r="K30" s="12"/>
      <c r="L30" s="12"/>
      <c r="M30" s="12"/>
    </row>
    <row r="31" spans="2:13">
      <c r="B31" s="10">
        <f>B30+$K$8</f>
        <v>5.200000000000002</v>
      </c>
      <c r="C31" s="11">
        <f t="shared" si="0"/>
        <v>1.4068205373415096E-2</v>
      </c>
      <c r="D31" s="11">
        <f t="shared" si="1"/>
        <v>1.1696223423228588E-3</v>
      </c>
      <c r="E31" s="11">
        <f t="shared" si="2"/>
        <v>-2.4618377256491325E-3</v>
      </c>
    </row>
    <row r="32" spans="2:13">
      <c r="B32" s="10">
        <f>B31+$K$8</f>
        <v>5.4000000000000021</v>
      </c>
      <c r="C32" s="11">
        <f t="shared" si="0"/>
        <v>1.7588725497522696E-2</v>
      </c>
      <c r="D32" s="11">
        <f t="shared" si="1"/>
        <v>6.5433376638998511E-4</v>
      </c>
      <c r="E32" s="11">
        <f t="shared" si="2"/>
        <v>-2.5764428796643682E-3</v>
      </c>
    </row>
    <row r="33" spans="2:5">
      <c r="B33" s="10">
        <f>B32+$K$8</f>
        <v>5.6000000000000023</v>
      </c>
      <c r="C33" s="11">
        <f t="shared" si="0"/>
        <v>1.8538137483646577E-2</v>
      </c>
      <c r="D33" s="11">
        <f t="shared" si="1"/>
        <v>1.7169250316153412E-4</v>
      </c>
      <c r="E33" s="11">
        <f t="shared" si="2"/>
        <v>-2.4132063161422549E-3</v>
      </c>
    </row>
    <row r="34" spans="2:5">
      <c r="B34" s="10">
        <f>B33+$K$8</f>
        <v>5.8000000000000025</v>
      </c>
      <c r="C34" s="11">
        <f t="shared" si="0"/>
        <v>1.7174239218955462E-2</v>
      </c>
      <c r="D34" s="11">
        <f t="shared" si="1"/>
        <v>-2.3340874714370422E-4</v>
      </c>
      <c r="E34" s="11">
        <f t="shared" si="2"/>
        <v>-2.0255062515261916E-3</v>
      </c>
    </row>
    <row r="35" spans="2:5">
      <c r="B35" s="10">
        <f>B34+$K$8</f>
        <v>6.0000000000000027</v>
      </c>
      <c r="C35" s="11">
        <f t="shared" si="0"/>
        <v>1.3985548450517265E-2</v>
      </c>
      <c r="D35" s="11">
        <f t="shared" si="1"/>
        <v>-5.3021178209407271E-4</v>
      </c>
      <c r="E35" s="11">
        <f t="shared" si="2"/>
        <v>-1.4840151747518421E-3</v>
      </c>
    </row>
    <row r="36" spans="2:5">
      <c r="B36" s="10">
        <f>B35+$K$8</f>
        <v>6.2000000000000028</v>
      </c>
      <c r="C36" s="11">
        <f t="shared" si="0"/>
        <v>9.6171482881517341E-3</v>
      </c>
      <c r="D36" s="11">
        <f t="shared" si="1"/>
        <v>-7.0388039468560347E-4</v>
      </c>
      <c r="E36" s="11">
        <f t="shared" si="2"/>
        <v>-8.6834306295765378E-4</v>
      </c>
    </row>
    <row r="37" spans="2:5">
      <c r="B37" s="10">
        <f>B36+$K$8</f>
        <v>6.400000000000003</v>
      </c>
      <c r="C37" s="11">
        <f t="shared" si="0"/>
        <v>4.7809965143073719E-3</v>
      </c>
      <c r="D37" s="11">
        <f t="shared" si="1"/>
        <v>-7.5544728151151746E-4</v>
      </c>
      <c r="E37" s="11">
        <f t="shared" si="2"/>
        <v>-2.5783443412956994E-4</v>
      </c>
    </row>
    <row r="38" spans="2:5">
      <c r="B38" s="10">
        <f>B37+$K$8</f>
        <v>6.6000000000000032</v>
      </c>
      <c r="C38" s="11">
        <f t="shared" si="0"/>
        <v>1.625300661883877E-4</v>
      </c>
      <c r="D38" s="11">
        <f t="shared" si="1"/>
        <v>-6.9997775549536143E-4</v>
      </c>
      <c r="E38" s="11">
        <f t="shared" si="2"/>
        <v>2.773476300807803E-4</v>
      </c>
    </row>
    <row r="39" spans="2:5">
      <c r="B39" s="10">
        <f>B38+$K$8</f>
        <v>6.8000000000000034</v>
      </c>
      <c r="C39" s="11">
        <f t="shared" si="0"/>
        <v>-3.6640343889636179E-3</v>
      </c>
      <c r="D39" s="11">
        <f t="shared" si="1"/>
        <v>-5.6323280572005685E-4</v>
      </c>
      <c r="E39" s="11">
        <f t="shared" si="2"/>
        <v>6.8372474887652267E-4</v>
      </c>
    </row>
    <row r="40" spans="2:5">
      <c r="B40" s="10">
        <f>B39+$K$8</f>
        <v>7.0000000000000036</v>
      </c>
      <c r="C40" s="11">
        <f t="shared" si="0"/>
        <v>-6.3005251053179492E-3</v>
      </c>
      <c r="D40" s="11">
        <f t="shared" si="1"/>
        <v>-3.7730555679677311E-4</v>
      </c>
      <c r="E40" s="11">
        <f t="shared" si="2"/>
        <v>9.2963624461641866E-4</v>
      </c>
    </row>
    <row r="41" spans="2:5">
      <c r="B41" s="10">
        <f>B40+$K$8</f>
        <v>7.2000000000000037</v>
      </c>
      <c r="C41" s="11">
        <f t="shared" si="0"/>
        <v>-7.5614927069649358E-3</v>
      </c>
      <c r="D41" s="11">
        <f t="shared" si="1"/>
        <v>-1.758339433310595E-4</v>
      </c>
      <c r="E41" s="11">
        <f t="shared" si="2"/>
        <v>1.0073580673285679E-3</v>
      </c>
    </row>
    <row r="42" spans="2:5">
      <c r="B42" s="10">
        <f>B41+$K$8</f>
        <v>7.4000000000000039</v>
      </c>
      <c r="C42" s="11">
        <f t="shared" si="0"/>
        <v>-7.4786688147838593E-3</v>
      </c>
      <c r="D42" s="11">
        <f t="shared" si="1"/>
        <v>1.056269947445111E-5</v>
      </c>
      <c r="E42" s="11">
        <f t="shared" si="2"/>
        <v>9.31983214027553E-4</v>
      </c>
    </row>
    <row r="43" spans="2:5">
      <c r="B43" s="10">
        <f>B42+$K$8</f>
        <v>7.6000000000000041</v>
      </c>
      <c r="C43" s="11">
        <f t="shared" si="0"/>
        <v>-6.2740034212220297E-3</v>
      </c>
      <c r="D43" s="11">
        <f t="shared" si="1"/>
        <v>1.5802353587523809E-4</v>
      </c>
      <c r="E43" s="11">
        <f t="shared" si="2"/>
        <v>7.3730418200393486E-4</v>
      </c>
    </row>
    <row r="44" spans="2:5">
      <c r="B44" s="10">
        <f>B43+$K$8</f>
        <v>7.8000000000000043</v>
      </c>
      <c r="C44" s="11">
        <f t="shared" si="0"/>
        <v>-4.3068451396186718E-3</v>
      </c>
      <c r="D44" s="11">
        <f t="shared" si="1"/>
        <v>2.5189889712463106E-4</v>
      </c>
      <c r="E44" s="11">
        <f t="shared" si="2"/>
        <v>4.6937680624696483E-4</v>
      </c>
    </row>
    <row r="45" spans="2:5">
      <c r="B45" s="10">
        <f>B44+$K$8</f>
        <v>8.0000000000000036</v>
      </c>
      <c r="C45" s="11">
        <f t="shared" si="0"/>
        <v>-2.0047030475978589E-3</v>
      </c>
      <c r="D45" s="11">
        <f t="shared" si="1"/>
        <v>2.8765602049207826E-4</v>
      </c>
      <c r="E45" s="11">
        <f t="shared" si="2"/>
        <v>1.7878561683723615E-4</v>
      </c>
    </row>
    <row r="46" spans="2:5">
      <c r="B46" s="10">
        <f>B45+$K$8</f>
        <v>8.2000000000000028</v>
      </c>
      <c r="C46" s="11">
        <f t="shared" si="0"/>
        <v>2.1065581805756279E-4</v>
      </c>
      <c r="D46" s="11">
        <f t="shared" si="1"/>
        <v>2.7021887734561979E-4</v>
      </c>
      <c r="E46" s="11">
        <f t="shared" si="2"/>
        <v>-8.7185715732292376E-5</v>
      </c>
    </row>
    <row r="47" spans="2:5">
      <c r="B47" s="10">
        <f>B46+$K$8</f>
        <v>8.4000000000000021</v>
      </c>
      <c r="C47" s="11">
        <f t="shared" si="0"/>
        <v>1.9896800740907008E-3</v>
      </c>
      <c r="D47" s="11">
        <f t="shared" si="1"/>
        <v>2.1196198551534458E-4</v>
      </c>
      <c r="E47" s="11">
        <f t="shared" si="2"/>
        <v>-2.9128445915137604E-4</v>
      </c>
    </row>
    <row r="48" spans="2:5">
      <c r="B48" s="10">
        <f>B47+$K$8</f>
        <v>8.6000000000000014</v>
      </c>
      <c r="C48" s="11">
        <f t="shared" si="0"/>
        <v>3.1036989117280487E-3</v>
      </c>
      <c r="D48" s="11">
        <f t="shared" si="1"/>
        <v>1.2977598693046164E-4</v>
      </c>
      <c r="E48" s="11">
        <f t="shared" si="2"/>
        <v>-4.1092999292441471E-4</v>
      </c>
    </row>
    <row r="49" spans="2:5">
      <c r="B49" s="10">
        <f>B48+$K$8</f>
        <v>8.8000000000000007</v>
      </c>
      <c r="C49" s="11">
        <f t="shared" si="0"/>
        <v>3.468870121863846E-3</v>
      </c>
      <c r="D49" s="11">
        <f t="shared" si="1"/>
        <v>4.1746811309808333E-5</v>
      </c>
      <c r="E49" s="11">
        <f t="shared" si="2"/>
        <v>-4.401458781032665E-4</v>
      </c>
    </row>
    <row r="50" spans="2:5">
      <c r="B50" s="10">
        <f>B49+$K$8</f>
        <v>9</v>
      </c>
      <c r="C50" s="11">
        <f t="shared" si="0"/>
        <v>3.1431073722414929E-3</v>
      </c>
      <c r="D50" s="11">
        <f t="shared" si="1"/>
        <v>-3.5979953389430258E-5</v>
      </c>
      <c r="E50" s="11">
        <f t="shared" si="2"/>
        <v>-3.8863382349619294E-4</v>
      </c>
    </row>
    <row r="51" spans="2:5">
      <c r="B51" s="10">
        <f>B50+$K$8</f>
        <v>9.1999999999999993</v>
      </c>
      <c r="C51" s="11">
        <f t="shared" si="0"/>
        <v>2.298571504883678E-3</v>
      </c>
      <c r="D51" s="11">
        <f t="shared" si="1"/>
        <v>-9.1646110156374063E-5</v>
      </c>
      <c r="E51" s="11">
        <f t="shared" si="2"/>
        <v>-2.78330783834719E-4</v>
      </c>
    </row>
    <row r="52" spans="2:5">
      <c r="B52" s="10">
        <f>B51+$K$8</f>
        <v>9.3999999999999986</v>
      </c>
      <c r="C52" s="11">
        <f t="shared" si="0"/>
        <v>1.1765702583879539E-3</v>
      </c>
      <c r="D52" s="11">
        <f t="shared" si="1"/>
        <v>-1.192883182227728E-4</v>
      </c>
      <c r="E52" s="11">
        <f t="shared" si="2"/>
        <v>-1.3821104033199369E-4</v>
      </c>
    </row>
    <row r="53" spans="2:5">
      <c r="B53" s="10">
        <f>B52+$K$8</f>
        <v>9.5999999999999979</v>
      </c>
      <c r="C53" s="11">
        <f t="shared" si="0"/>
        <v>3.4542641288491916E-5</v>
      </c>
      <c r="D53" s="11">
        <f t="shared" si="1"/>
        <v>-1.1896205974597731E-4</v>
      </c>
      <c r="E53" s="11">
        <f t="shared" si="2"/>
        <v>1.6312923839774268E-6</v>
      </c>
    </row>
    <row r="54" spans="2:5">
      <c r="B54" s="10">
        <f>B53+$K$8</f>
        <v>9.7999999999999972</v>
      </c>
      <c r="C54" s="11">
        <f t="shared" si="0"/>
        <v>-9.0431272583442858E-4</v>
      </c>
      <c r="D54" s="11">
        <f t="shared" si="1"/>
        <v>-9.5860500622551681E-5</v>
      </c>
      <c r="E54" s="11">
        <f t="shared" si="2"/>
        <v>1.1550779561712813E-4</v>
      </c>
    </row>
    <row r="55" spans="2:5">
      <c r="B55" s="10">
        <f>B54+$K$8</f>
        <v>9.9999999999999964</v>
      </c>
      <c r="C55" s="11">
        <f t="shared" si="0"/>
        <v>-1.489402726781926E-3</v>
      </c>
      <c r="D55" s="11">
        <f t="shared" si="1"/>
        <v>-5.8602145981352771E-5</v>
      </c>
      <c r="E55" s="11">
        <f t="shared" si="2"/>
        <v>1.8629177320599453E-4</v>
      </c>
    </row>
  </sheetData>
  <mergeCells count="1">
    <mergeCell ref="B2:H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Обзор</vt:lpstr>
      <vt:lpstr>Лист 1</vt:lpstr>
      <vt:lpstr>Лист 2</vt:lpstr>
      <vt:lpstr>Лист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Гришутенко</cp:lastModifiedBy>
  <dcterms:modified xsi:type="dcterms:W3CDTF">2020-03-23T14:12:24Z</dcterms:modified>
</cp:coreProperties>
</file>