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oopdata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<sst xmlns="http://schemas.openxmlformats.org/spreadsheetml/2006/main" count="18" uniqueCount="18">
  <si>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Congruent</t>
  </si>
  <si>
    <t>Incongruent</t>
  </si>
  <si>
    <t>Difference</t>
  </si>
  <si>
    <t>Squared deviation</t>
  </si>
  <si>
    <t>&lt;-- X bar sup C</t>
  </si>
  <si>
    <t>&lt;-- X bar sup I</t>
  </si>
  <si>
    <t>&lt;-- M sup D</t>
  </si>
  <si>
    <t>&lt;-- SS</t>
  </si>
  <si>
    <t>&lt;-- S sup D</t>
  </si>
  <si>
    <t>&lt;-- SE</t>
  </si>
  <si>
    <t>&lt;-- t-statistic</t>
  </si>
  <si>
    <t>±2.069</t>
  </si>
  <si>
    <t>&lt;-- t-critical</t>
  </si>
  <si>
    <t>&lt;-- Cohen's d</t>
  </si>
  <si>
    <t>&lt;-- Margin of error</t>
  </si>
  <si>
    <t>&lt;-- Lower bound</t>
  </si>
  <si>
    <t>&lt;-- Upper bound</t>
  </si>
  <si>
    <t>&lt;-- R-squared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</si>
</sst>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troopdata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Squared deviation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stroopdata.csv!$D$1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yVal>
            <c:numRef>
              <c:f>stroopdata.csv!$D$2:$D$25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58326"/>
        <c:axId val="330136530"/>
      </c:scatterChart>
      <c:valAx>
        <c:axId val="10774583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0136530"/>
      </c:valAx>
      <c:valAx>
        <c:axId val="3301365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Squared deviation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7745832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238125</xdr:colOff>
      <xdr:row>26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D25" displayName="Table_1" id="1">
  <tableColumns count="4">
    <tableColumn name="Congruent" id="1"/>
    <tableColumn name="Incongruent" id="2"/>
    <tableColumn name="Difference" id="3"/>
    <tableColumn name="Squared deviation" id="4"/>
  </tableColumns>
  <tableStyleInfo name="stroopdata.csv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  <col customWidth="1" min="7" max="7" width="21.0"/>
    <col customWidth="1" min="8" max="8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16.791</v>
      </c>
      <c r="B2" s="1">
        <v>18.741</v>
      </c>
      <c r="C2">
        <f t="shared" ref="C2:C25" si="1">A2-B2</f>
        <v>-1.95</v>
      </c>
      <c r="D2">
        <f t="shared" ref="D2:D25" si="2">(C2-$F$4)^2</f>
        <v>36.17771879</v>
      </c>
      <c r="F2">
        <f>average(A2:A25)</f>
        <v>14.051125</v>
      </c>
      <c r="G2" s="1" t="s">
        <v>4</v>
      </c>
    </row>
    <row r="3">
      <c r="A3" s="1">
        <v>22.328</v>
      </c>
      <c r="B3" s="1">
        <v>24.524</v>
      </c>
      <c r="C3">
        <f t="shared" si="1"/>
        <v>-2.196</v>
      </c>
      <c r="D3">
        <f t="shared" si="2"/>
        <v>33.27895729</v>
      </c>
      <c r="F3">
        <f>average(B2:B25)</f>
        <v>22.01591667</v>
      </c>
      <c r="G3" s="1" t="s">
        <v>5</v>
      </c>
    </row>
    <row r="4">
      <c r="A4" s="1">
        <v>19.71</v>
      </c>
      <c r="B4" s="1">
        <v>22.058</v>
      </c>
      <c r="C4">
        <f t="shared" si="1"/>
        <v>-2.348</v>
      </c>
      <c r="D4">
        <f t="shared" si="2"/>
        <v>31.54834863</v>
      </c>
      <c r="F4">
        <f>F2-F3</f>
        <v>-7.964791667</v>
      </c>
      <c r="G4" s="2" t="s">
        <v>6</v>
      </c>
    </row>
    <row r="5">
      <c r="A5" s="1">
        <v>15.073</v>
      </c>
      <c r="B5" s="1">
        <v>17.51</v>
      </c>
      <c r="C5">
        <f t="shared" si="1"/>
        <v>-2.437</v>
      </c>
      <c r="D5">
        <f t="shared" si="2"/>
        <v>30.55648071</v>
      </c>
    </row>
    <row r="6">
      <c r="A6" s="1">
        <v>15.298</v>
      </c>
      <c r="B6" s="1">
        <v>18.644</v>
      </c>
      <c r="C6">
        <f t="shared" si="1"/>
        <v>-3.346</v>
      </c>
      <c r="D6">
        <f t="shared" si="2"/>
        <v>21.33323646</v>
      </c>
      <c r="F6">
        <f>sum(D2:D25)</f>
        <v>544.33044</v>
      </c>
      <c r="G6" s="1" t="s">
        <v>7</v>
      </c>
    </row>
    <row r="7">
      <c r="A7" s="1">
        <v>16.929</v>
      </c>
      <c r="B7" s="1">
        <v>20.33</v>
      </c>
      <c r="C7">
        <f t="shared" si="1"/>
        <v>-3.401</v>
      </c>
      <c r="D7">
        <f t="shared" si="2"/>
        <v>20.82819438</v>
      </c>
      <c r="F7">
        <f>SQRT(F6/23)</f>
        <v>4.86482691</v>
      </c>
      <c r="G7" s="1" t="s">
        <v>8</v>
      </c>
      <c r="H7">
        <f>stdev(C2:C25)</f>
        <v>4.86482691</v>
      </c>
    </row>
    <row r="8">
      <c r="A8" s="1">
        <v>14.233</v>
      </c>
      <c r="B8" s="1">
        <v>17.96</v>
      </c>
      <c r="C8">
        <f t="shared" si="1"/>
        <v>-3.727</v>
      </c>
      <c r="D8">
        <f t="shared" si="2"/>
        <v>17.95887821</v>
      </c>
      <c r="F8">
        <f>F7/SQRT(24)</f>
        <v>0.9930286348</v>
      </c>
      <c r="G8" s="1" t="s">
        <v>9</v>
      </c>
    </row>
    <row r="9">
      <c r="A9" s="1">
        <v>16.004</v>
      </c>
      <c r="B9" s="1">
        <v>21.157</v>
      </c>
      <c r="C9">
        <f t="shared" si="1"/>
        <v>-5.153</v>
      </c>
      <c r="D9">
        <f t="shared" si="2"/>
        <v>7.906172377</v>
      </c>
    </row>
    <row r="10">
      <c r="A10" s="1">
        <v>11.344</v>
      </c>
      <c r="B10" s="1">
        <v>17.425</v>
      </c>
      <c r="C10">
        <f t="shared" si="1"/>
        <v>-6.081</v>
      </c>
      <c r="D10">
        <f t="shared" si="2"/>
        <v>3.548671043</v>
      </c>
      <c r="F10">
        <f>F4/F8</f>
        <v>-8.020706944</v>
      </c>
      <c r="G10" s="1" t="s">
        <v>10</v>
      </c>
    </row>
    <row r="11">
      <c r="A11" s="1">
        <v>18.495</v>
      </c>
      <c r="B11" s="1">
        <v>25.139</v>
      </c>
      <c r="C11">
        <f t="shared" si="1"/>
        <v>-6.644</v>
      </c>
      <c r="D11">
        <f t="shared" si="2"/>
        <v>1.744490627</v>
      </c>
      <c r="F11" s="3" t="s">
        <v>11</v>
      </c>
      <c r="G11" s="1" t="s">
        <v>12</v>
      </c>
    </row>
    <row r="12">
      <c r="A12" s="1">
        <v>8.63</v>
      </c>
      <c r="B12" s="1">
        <v>15.687</v>
      </c>
      <c r="C12">
        <f t="shared" si="1"/>
        <v>-7.057</v>
      </c>
      <c r="D12">
        <f t="shared" si="2"/>
        <v>0.8240857101</v>
      </c>
    </row>
    <row r="13">
      <c r="A13" s="1">
        <v>12.079</v>
      </c>
      <c r="B13" s="1">
        <v>19.278</v>
      </c>
      <c r="C13">
        <f t="shared" si="1"/>
        <v>-7.199</v>
      </c>
      <c r="D13">
        <f t="shared" si="2"/>
        <v>0.5864368767</v>
      </c>
      <c r="F13">
        <f>F4/F7</f>
        <v>-1.637219949</v>
      </c>
      <c r="G13" s="1" t="s">
        <v>13</v>
      </c>
    </row>
    <row r="14">
      <c r="A14" s="1">
        <v>14.669</v>
      </c>
      <c r="B14" s="1">
        <v>22.803</v>
      </c>
      <c r="C14">
        <f t="shared" si="1"/>
        <v>-8.134</v>
      </c>
      <c r="D14">
        <f t="shared" si="2"/>
        <v>0.02863146007</v>
      </c>
    </row>
    <row r="15">
      <c r="A15" s="1">
        <v>8.987</v>
      </c>
      <c r="B15" s="1">
        <v>17.394</v>
      </c>
      <c r="C15">
        <f t="shared" si="1"/>
        <v>-8.407</v>
      </c>
      <c r="D15">
        <f t="shared" si="2"/>
        <v>0.1955482101</v>
      </c>
      <c r="F15">
        <f>F8*(-2.069)</f>
        <v>-2.054576245</v>
      </c>
      <c r="G15" s="1" t="s">
        <v>14</v>
      </c>
    </row>
    <row r="16">
      <c r="A16" s="1">
        <v>12.238</v>
      </c>
      <c r="B16" s="1">
        <v>20.878</v>
      </c>
      <c r="C16">
        <f t="shared" si="1"/>
        <v>-8.64</v>
      </c>
      <c r="D16">
        <f t="shared" si="2"/>
        <v>0.4559062934</v>
      </c>
      <c r="F16">
        <f>F4+F15</f>
        <v>-10.01936791</v>
      </c>
      <c r="G16" s="1" t="s">
        <v>15</v>
      </c>
    </row>
    <row r="17">
      <c r="A17" s="1">
        <v>10.639</v>
      </c>
      <c r="B17" s="1">
        <v>20.429</v>
      </c>
      <c r="C17">
        <f t="shared" si="1"/>
        <v>-9.79</v>
      </c>
      <c r="D17">
        <f t="shared" si="2"/>
        <v>3.33138546</v>
      </c>
      <c r="F17">
        <f>F4-F15</f>
        <v>-5.910215421</v>
      </c>
      <c r="G17" s="1" t="s">
        <v>16</v>
      </c>
    </row>
    <row r="18">
      <c r="A18" s="1">
        <v>14.692</v>
      </c>
      <c r="B18" s="1">
        <v>24.572</v>
      </c>
      <c r="C18">
        <f t="shared" si="1"/>
        <v>-9.88</v>
      </c>
      <c r="D18">
        <f t="shared" si="2"/>
        <v>3.66802296</v>
      </c>
    </row>
    <row r="19">
      <c r="A19" s="1">
        <v>12.13</v>
      </c>
      <c r="B19" s="1">
        <v>22.158</v>
      </c>
      <c r="C19">
        <f t="shared" si="1"/>
        <v>-10.028</v>
      </c>
      <c r="D19">
        <f t="shared" si="2"/>
        <v>4.256828627</v>
      </c>
      <c r="F19">
        <f>F10^2/(F10^2+23)</f>
        <v>0.7366364161</v>
      </c>
      <c r="G19" s="1" t="s">
        <v>17</v>
      </c>
    </row>
    <row r="20">
      <c r="A20" s="1">
        <v>12.944</v>
      </c>
      <c r="B20" s="1">
        <v>23.894</v>
      </c>
      <c r="C20">
        <f t="shared" si="1"/>
        <v>-10.95</v>
      </c>
      <c r="D20">
        <f t="shared" si="2"/>
        <v>8.911468793</v>
      </c>
    </row>
    <row r="21">
      <c r="A21" s="1">
        <v>9.401</v>
      </c>
      <c r="B21" s="1">
        <v>20.762</v>
      </c>
      <c r="C21">
        <f t="shared" si="1"/>
        <v>-11.361</v>
      </c>
      <c r="D21">
        <f t="shared" si="2"/>
        <v>11.53423104</v>
      </c>
    </row>
    <row r="22">
      <c r="A22" s="1">
        <v>9.564</v>
      </c>
      <c r="B22" s="1">
        <v>21.214</v>
      </c>
      <c r="C22">
        <f t="shared" si="1"/>
        <v>-11.65</v>
      </c>
      <c r="D22">
        <f t="shared" si="2"/>
        <v>13.58076046</v>
      </c>
    </row>
    <row r="23">
      <c r="A23" s="1">
        <v>14.48</v>
      </c>
      <c r="B23" s="1">
        <v>26.282</v>
      </c>
      <c r="C23">
        <f t="shared" si="1"/>
        <v>-11.802</v>
      </c>
      <c r="D23">
        <f t="shared" si="2"/>
        <v>14.72416779</v>
      </c>
    </row>
    <row r="24">
      <c r="A24" s="1">
        <v>18.2</v>
      </c>
      <c r="B24" s="1">
        <v>35.255</v>
      </c>
      <c r="C24">
        <f t="shared" si="1"/>
        <v>-17.055</v>
      </c>
      <c r="D24">
        <f t="shared" si="2"/>
        <v>82.63188754</v>
      </c>
    </row>
    <row r="25">
      <c r="A25" s="1">
        <v>12.369</v>
      </c>
      <c r="B25" s="1">
        <v>34.288</v>
      </c>
      <c r="C25">
        <f t="shared" si="1"/>
        <v>-21.919</v>
      </c>
      <c r="D25">
        <f t="shared" si="2"/>
        <v>194.7199302</v>
      </c>
    </row>
  </sheetData>
  <drawing r:id="rId1"/>
  <tableParts count="1">
    <tablePart r:id="rId3"/>
  </tableParts>
</worksheet>
</file>