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EA1B4D9-1DCE-47B7-895F-915B533F3EAB}" xr6:coauthVersionLast="40" xr6:coauthVersionMax="40" xr10:uidLastSave="{00000000-0000-0000-0000-000000000000}"/>
  <bookViews>
    <workbookView xWindow="28680" yWindow="-45" windowWidth="29040" windowHeight="15840" activeTab="5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AF37" i="3"/>
  <c r="AG37" i="3"/>
  <c r="AH37" i="3"/>
  <c r="AI37" i="3"/>
  <c r="AJ37" i="3"/>
  <c r="AK37" i="3"/>
  <c r="AL37" i="3"/>
  <c r="AM37" i="3"/>
  <c r="AN37" i="3"/>
  <c r="AO37" i="3"/>
  <c r="AP37" i="3"/>
  <c r="AF38" i="3"/>
  <c r="AG38" i="3"/>
  <c r="AH38" i="3"/>
  <c r="AI38" i="3"/>
  <c r="AJ38" i="3"/>
  <c r="AK38" i="3"/>
  <c r="AL38" i="3"/>
  <c r="AM38" i="3"/>
  <c r="AN38" i="3"/>
  <c r="AO38" i="3"/>
  <c r="AP38" i="3"/>
  <c r="AF39" i="3"/>
  <c r="AG39" i="3"/>
  <c r="AH39" i="3"/>
  <c r="AI39" i="3"/>
  <c r="AJ39" i="3"/>
  <c r="AK39" i="3"/>
  <c r="AL39" i="3"/>
  <c r="AM39" i="3"/>
  <c r="AN39" i="3"/>
  <c r="AO39" i="3"/>
  <c r="AP39" i="3"/>
  <c r="AF40" i="3"/>
  <c r="AG40" i="3"/>
  <c r="AH40" i="3"/>
  <c r="AI40" i="3"/>
  <c r="AJ40" i="3"/>
  <c r="AK40" i="3"/>
  <c r="AL40" i="3"/>
  <c r="AM40" i="3"/>
  <c r="AN40" i="3"/>
  <c r="AO40" i="3"/>
  <c r="AP4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AF37" i="2"/>
  <c r="AG37" i="2"/>
  <c r="AH37" i="2"/>
  <c r="AI37" i="2"/>
  <c r="AJ37" i="2"/>
  <c r="AK37" i="2"/>
  <c r="AL37" i="2"/>
  <c r="AM37" i="2"/>
  <c r="AN37" i="2"/>
  <c r="AO37" i="2"/>
  <c r="AP37" i="2"/>
  <c r="AF38" i="2"/>
  <c r="AG38" i="2"/>
  <c r="AH38" i="2"/>
  <c r="AI38" i="2"/>
  <c r="AJ38" i="2"/>
  <c r="AK38" i="2"/>
  <c r="AL38" i="2"/>
  <c r="AM38" i="2"/>
  <c r="AN38" i="2"/>
  <c r="AO38" i="2"/>
  <c r="AP38" i="2"/>
  <c r="AF39" i="2"/>
  <c r="AG39" i="2"/>
  <c r="AH39" i="2"/>
  <c r="AI39" i="2"/>
  <c r="AJ39" i="2"/>
  <c r="AK39" i="2"/>
  <c r="AL39" i="2"/>
  <c r="AM39" i="2"/>
  <c r="AN39" i="2"/>
  <c r="AO39" i="2"/>
  <c r="AP39" i="2"/>
  <c r="AF40" i="2"/>
  <c r="AG40" i="2"/>
  <c r="AH40" i="2"/>
  <c r="AI40" i="2"/>
  <c r="AJ40" i="2"/>
  <c r="AK40" i="2"/>
  <c r="AL40" i="2"/>
  <c r="AM40" i="2"/>
  <c r="AN40" i="2"/>
  <c r="AO40" i="2"/>
  <c r="AP40" i="2"/>
  <c r="AF13" i="2"/>
  <c r="AG13" i="2"/>
  <c r="AH13" i="2"/>
  <c r="AI13" i="2"/>
  <c r="AJ13" i="2"/>
  <c r="AK13" i="2"/>
  <c r="AL13" i="2"/>
  <c r="AM13" i="2"/>
  <c r="AN13" i="2"/>
  <c r="AO13" i="2"/>
  <c r="AP13" i="2"/>
  <c r="AF14" i="2"/>
  <c r="AG14" i="2"/>
  <c r="AH14" i="2"/>
  <c r="AI14" i="2"/>
  <c r="AJ14" i="2"/>
  <c r="AK14" i="2"/>
  <c r="AL14" i="2"/>
  <c r="AM14" i="2"/>
  <c r="AN14" i="2"/>
  <c r="AO14" i="2"/>
  <c r="AP14" i="2"/>
  <c r="AF15" i="2"/>
  <c r="AG15" i="2"/>
  <c r="AH15" i="2"/>
  <c r="AI15" i="2"/>
  <c r="AJ15" i="2"/>
  <c r="AK15" i="2"/>
  <c r="AL15" i="2"/>
  <c r="AM15" i="2"/>
  <c r="AN15" i="2"/>
  <c r="AO15" i="2"/>
  <c r="AP15" i="2"/>
  <c r="AF16" i="2"/>
  <c r="AG16" i="2"/>
  <c r="AH16" i="2"/>
  <c r="AI16" i="2"/>
  <c r="AJ16" i="2"/>
  <c r="AK16" i="2"/>
  <c r="AL16" i="2"/>
  <c r="AM16" i="2"/>
  <c r="AN16" i="2"/>
  <c r="AO16" i="2"/>
  <c r="AP16" i="2"/>
  <c r="AF7" i="2"/>
  <c r="AG7" i="2"/>
  <c r="AH7" i="2"/>
  <c r="AI7" i="2"/>
  <c r="AJ7" i="2"/>
  <c r="AK7" i="2"/>
  <c r="AL7" i="2"/>
  <c r="AM7" i="2"/>
  <c r="AN7" i="2"/>
  <c r="AO7" i="2"/>
  <c r="AP7" i="2"/>
  <c r="AF8" i="2"/>
  <c r="AG8" i="2"/>
  <c r="AH8" i="2"/>
  <c r="AI8" i="2"/>
  <c r="AJ8" i="2"/>
  <c r="AK8" i="2"/>
  <c r="AL8" i="2"/>
  <c r="AM8" i="2"/>
  <c r="AN8" i="2"/>
  <c r="AO8" i="2"/>
  <c r="AP8" i="2"/>
  <c r="AF9" i="2"/>
  <c r="AG9" i="2"/>
  <c r="AH9" i="2"/>
  <c r="AI9" i="2"/>
  <c r="AJ9" i="2"/>
  <c r="AK9" i="2"/>
  <c r="AL9" i="2"/>
  <c r="AM9" i="2"/>
  <c r="AN9" i="2"/>
  <c r="AO9" i="2"/>
  <c r="AP9" i="2"/>
  <c r="AF10" i="2"/>
  <c r="AG10" i="2"/>
  <c r="AH10" i="2"/>
  <c r="AI10" i="2"/>
  <c r="AJ10" i="2"/>
  <c r="AK10" i="2"/>
  <c r="AL10" i="2"/>
  <c r="AM10" i="2"/>
  <c r="AN10" i="2"/>
  <c r="AO10" i="2"/>
  <c r="AP1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K3" i="4" l="1"/>
  <c r="K4" i="4"/>
  <c r="K5" i="4"/>
  <c r="K6" i="4"/>
  <c r="K7" i="4"/>
  <c r="K8" i="4"/>
  <c r="K9" i="4"/>
  <c r="K10" i="4"/>
  <c r="K11" i="4"/>
  <c r="K12" i="4"/>
  <c r="N12" i="4" l="1"/>
  <c r="M12" i="4"/>
  <c r="L12" i="4"/>
  <c r="T12" i="4"/>
  <c r="J12" i="4"/>
  <c r="I12" i="4"/>
  <c r="F12" i="4"/>
  <c r="Q11" i="4"/>
  <c r="N11" i="4"/>
  <c r="M11" i="4"/>
  <c r="L11" i="4"/>
  <c r="O11" i="4"/>
  <c r="J11" i="4"/>
  <c r="I11" i="4"/>
  <c r="T11" i="4" s="1"/>
  <c r="F11" i="4"/>
  <c r="P11" i="4" s="1"/>
  <c r="M10" i="4"/>
  <c r="N10" i="4" s="1"/>
  <c r="L10" i="4"/>
  <c r="O10" i="4"/>
  <c r="J10" i="4"/>
  <c r="T10" i="4" s="1"/>
  <c r="I10" i="4"/>
  <c r="F10" i="4"/>
  <c r="O9" i="4"/>
  <c r="N9" i="4"/>
  <c r="Q9" i="4" s="1"/>
  <c r="M9" i="4"/>
  <c r="L9" i="4"/>
  <c r="J9" i="4"/>
  <c r="T9" i="4" s="1"/>
  <c r="I9" i="4"/>
  <c r="F9" i="4"/>
  <c r="M8" i="4"/>
  <c r="N8" i="4" s="1"/>
  <c r="L8" i="4"/>
  <c r="J8" i="4"/>
  <c r="I8" i="4"/>
  <c r="F8" i="4"/>
  <c r="M7" i="4"/>
  <c r="N7" i="4" s="1"/>
  <c r="L7" i="4"/>
  <c r="J7" i="4"/>
  <c r="I7" i="4"/>
  <c r="F7" i="4"/>
  <c r="P6" i="4"/>
  <c r="M6" i="4"/>
  <c r="N6" i="4" s="1"/>
  <c r="L6" i="4"/>
  <c r="J6" i="4"/>
  <c r="I6" i="4"/>
  <c r="F6" i="4"/>
  <c r="N5" i="4"/>
  <c r="M5" i="4"/>
  <c r="L5" i="4"/>
  <c r="J5" i="4"/>
  <c r="I5" i="4"/>
  <c r="F5" i="4"/>
  <c r="N4" i="4"/>
  <c r="M4" i="4"/>
  <c r="L4" i="4"/>
  <c r="T4" i="4"/>
  <c r="J4" i="4"/>
  <c r="I4" i="4"/>
  <c r="F4" i="4"/>
  <c r="Q3" i="4"/>
  <c r="N3" i="4"/>
  <c r="M3" i="4"/>
  <c r="L3" i="4"/>
  <c r="O3" i="4"/>
  <c r="J3" i="4"/>
  <c r="I3" i="4"/>
  <c r="T3" i="4" s="1"/>
  <c r="F3" i="4"/>
  <c r="P3" i="4" s="1"/>
  <c r="T2" i="4"/>
  <c r="N2" i="4"/>
  <c r="P2" i="4" s="1"/>
  <c r="M2" i="4"/>
  <c r="L2" i="4"/>
  <c r="Q2" i="4"/>
  <c r="J2" i="4"/>
  <c r="I2" i="4"/>
  <c r="F2" i="4"/>
  <c r="F2" i="2"/>
  <c r="I2" i="2"/>
  <c r="J2" i="2"/>
  <c r="L2" i="2"/>
  <c r="M2" i="2"/>
  <c r="N2" i="2" s="1"/>
  <c r="O2" i="2" s="1"/>
  <c r="F3" i="2"/>
  <c r="I3" i="2"/>
  <c r="J3" i="2"/>
  <c r="L3" i="2"/>
  <c r="M3" i="2"/>
  <c r="N3" i="2" s="1"/>
  <c r="T3" i="2" s="1"/>
  <c r="F4" i="2"/>
  <c r="I4" i="2"/>
  <c r="J4" i="2"/>
  <c r="L4" i="2"/>
  <c r="M4" i="2"/>
  <c r="N4" i="2"/>
  <c r="O4" i="2" s="1"/>
  <c r="Q4" i="2"/>
  <c r="F5" i="2"/>
  <c r="I5" i="2"/>
  <c r="J5" i="2"/>
  <c r="L5" i="2"/>
  <c r="M5" i="2"/>
  <c r="N5" i="2"/>
  <c r="F6" i="2"/>
  <c r="I6" i="2"/>
  <c r="J6" i="2"/>
  <c r="L6" i="2"/>
  <c r="M6" i="2"/>
  <c r="N6" i="2"/>
  <c r="Q6" i="2" s="1"/>
  <c r="F7" i="2"/>
  <c r="I7" i="2"/>
  <c r="J7" i="2"/>
  <c r="L7" i="2"/>
  <c r="M7" i="2"/>
  <c r="N7" i="2" s="1"/>
  <c r="Q7" i="2" s="1"/>
  <c r="F8" i="2"/>
  <c r="I8" i="2"/>
  <c r="T8" i="2" s="1"/>
  <c r="J8" i="2"/>
  <c r="L8" i="2"/>
  <c r="M8" i="2"/>
  <c r="N8" i="2"/>
  <c r="O8" i="2" s="1"/>
  <c r="Q8" i="2"/>
  <c r="F9" i="2"/>
  <c r="I9" i="2"/>
  <c r="J9" i="2"/>
  <c r="L9" i="2"/>
  <c r="M9" i="2"/>
  <c r="N9" i="2" s="1"/>
  <c r="F10" i="2"/>
  <c r="I10" i="2"/>
  <c r="J10" i="2"/>
  <c r="L10" i="2"/>
  <c r="M10" i="2"/>
  <c r="N10" i="2"/>
  <c r="F11" i="2"/>
  <c r="I11" i="2"/>
  <c r="J11" i="2"/>
  <c r="L11" i="2"/>
  <c r="M11" i="2"/>
  <c r="N11" i="2" s="1"/>
  <c r="T11" i="2"/>
  <c r="F12" i="2"/>
  <c r="I12" i="2"/>
  <c r="J12" i="2"/>
  <c r="T12" i="2"/>
  <c r="L12" i="2"/>
  <c r="M12" i="2"/>
  <c r="N12" i="2" s="1"/>
  <c r="Q12" i="2" s="1"/>
  <c r="F13" i="2"/>
  <c r="I13" i="2"/>
  <c r="J13" i="2"/>
  <c r="T13" i="2" s="1"/>
  <c r="L13" i="2"/>
  <c r="M13" i="2"/>
  <c r="N13" i="2" s="1"/>
  <c r="F14" i="2"/>
  <c r="I14" i="2"/>
  <c r="J14" i="2"/>
  <c r="T14" i="2"/>
  <c r="L14" i="2"/>
  <c r="M14" i="2"/>
  <c r="N14" i="2" s="1"/>
  <c r="F15" i="2"/>
  <c r="I15" i="2"/>
  <c r="J15" i="2"/>
  <c r="L15" i="2"/>
  <c r="M15" i="2"/>
  <c r="N15" i="2"/>
  <c r="O15" i="2"/>
  <c r="T15" i="2"/>
  <c r="F16" i="2"/>
  <c r="I16" i="2"/>
  <c r="J16" i="2"/>
  <c r="L16" i="2"/>
  <c r="M16" i="2"/>
  <c r="N16" i="2" s="1"/>
  <c r="T16" i="2"/>
  <c r="F17" i="2"/>
  <c r="I17" i="2"/>
  <c r="T17" i="2" s="1"/>
  <c r="J17" i="2"/>
  <c r="O17" i="2"/>
  <c r="L17" i="2"/>
  <c r="M17" i="2"/>
  <c r="N17" i="2"/>
  <c r="Q17" i="2"/>
  <c r="F18" i="2"/>
  <c r="I18" i="2"/>
  <c r="J18" i="2"/>
  <c r="L18" i="2"/>
  <c r="M18" i="2"/>
  <c r="N18" i="2"/>
  <c r="F19" i="2"/>
  <c r="I19" i="2"/>
  <c r="J19" i="2"/>
  <c r="L19" i="2"/>
  <c r="M19" i="2"/>
  <c r="N19" i="2"/>
  <c r="Q19" i="2" s="1"/>
  <c r="F20" i="2"/>
  <c r="I20" i="2"/>
  <c r="J20" i="2"/>
  <c r="L20" i="2"/>
  <c r="M20" i="2"/>
  <c r="N20" i="2" s="1"/>
  <c r="Q20" i="2" s="1"/>
  <c r="F21" i="2"/>
  <c r="I21" i="2"/>
  <c r="J21" i="2"/>
  <c r="T21" i="2" s="1"/>
  <c r="L21" i="2"/>
  <c r="M21" i="2"/>
  <c r="N21" i="2" s="1"/>
  <c r="F22" i="2"/>
  <c r="I22" i="2"/>
  <c r="J22" i="2"/>
  <c r="L22" i="2"/>
  <c r="M22" i="2"/>
  <c r="N22" i="2" s="1"/>
  <c r="F23" i="2"/>
  <c r="I23" i="2"/>
  <c r="J23" i="2"/>
  <c r="L23" i="2"/>
  <c r="M23" i="2"/>
  <c r="N23" i="2"/>
  <c r="O23" i="2"/>
  <c r="N71" i="2" s="1"/>
  <c r="O71" i="2" s="1"/>
  <c r="T23" i="2"/>
  <c r="F24" i="2"/>
  <c r="I24" i="2"/>
  <c r="J24" i="2"/>
  <c r="L24" i="2"/>
  <c r="M24" i="2"/>
  <c r="N24" i="2" s="1"/>
  <c r="T24" i="2" s="1"/>
  <c r="F25" i="2"/>
  <c r="I25" i="2"/>
  <c r="T25" i="2" s="1"/>
  <c r="J25" i="2"/>
  <c r="O25" i="2"/>
  <c r="L25" i="2"/>
  <c r="M25" i="2"/>
  <c r="N25" i="2"/>
  <c r="Q25" i="2"/>
  <c r="F26" i="2"/>
  <c r="I26" i="2"/>
  <c r="J26" i="2"/>
  <c r="L26" i="2"/>
  <c r="M26" i="2"/>
  <c r="N26" i="2"/>
  <c r="F27" i="2"/>
  <c r="I27" i="2"/>
  <c r="J27" i="2"/>
  <c r="L27" i="2"/>
  <c r="M27" i="2"/>
  <c r="N27" i="2"/>
  <c r="Q27" i="2" s="1"/>
  <c r="F28" i="2"/>
  <c r="I28" i="2"/>
  <c r="J28" i="2"/>
  <c r="L28" i="2"/>
  <c r="M28" i="2"/>
  <c r="N28" i="2" s="1"/>
  <c r="Q28" i="2" s="1"/>
  <c r="F29" i="2"/>
  <c r="I29" i="2"/>
  <c r="J29" i="2"/>
  <c r="T29" i="2" s="1"/>
  <c r="L29" i="2"/>
  <c r="M29" i="2"/>
  <c r="N29" i="2" s="1"/>
  <c r="F30" i="2"/>
  <c r="I30" i="2"/>
  <c r="J30" i="2"/>
  <c r="L30" i="2"/>
  <c r="M30" i="2"/>
  <c r="N30" i="2" s="1"/>
  <c r="O30" i="2"/>
  <c r="U30" i="2" s="1"/>
  <c r="F31" i="2"/>
  <c r="I31" i="2"/>
  <c r="J31" i="2"/>
  <c r="L31" i="2"/>
  <c r="M31" i="2"/>
  <c r="N31" i="2"/>
  <c r="O31" i="2"/>
  <c r="N79" i="2" s="1"/>
  <c r="O79" i="2" s="1"/>
  <c r="T31" i="2"/>
  <c r="F32" i="2"/>
  <c r="I32" i="2"/>
  <c r="J32" i="2"/>
  <c r="L32" i="2"/>
  <c r="M32" i="2"/>
  <c r="N32" i="2" s="1"/>
  <c r="Q32" i="2"/>
  <c r="T32" i="2"/>
  <c r="F33" i="2"/>
  <c r="I33" i="2"/>
  <c r="J33" i="2"/>
  <c r="L33" i="2"/>
  <c r="M33" i="2"/>
  <c r="N33" i="2"/>
  <c r="Q33" i="2" s="1"/>
  <c r="F34" i="2"/>
  <c r="I34" i="2"/>
  <c r="J34" i="2"/>
  <c r="L34" i="2"/>
  <c r="M34" i="2"/>
  <c r="N34" i="2"/>
  <c r="F35" i="2"/>
  <c r="I35" i="2"/>
  <c r="J35" i="2"/>
  <c r="L35" i="2"/>
  <c r="M35" i="2"/>
  <c r="N35" i="2"/>
  <c r="F36" i="2"/>
  <c r="I36" i="2"/>
  <c r="J36" i="2"/>
  <c r="L36" i="2"/>
  <c r="M36" i="2"/>
  <c r="N36" i="2" s="1"/>
  <c r="Q36" i="2" s="1"/>
  <c r="F37" i="2"/>
  <c r="I37" i="2"/>
  <c r="J37" i="2"/>
  <c r="T37" i="2" s="1"/>
  <c r="L37" i="2"/>
  <c r="M37" i="2"/>
  <c r="N37" i="2" s="1"/>
  <c r="F38" i="2"/>
  <c r="I38" i="2"/>
  <c r="J38" i="2"/>
  <c r="L38" i="2"/>
  <c r="M38" i="2"/>
  <c r="N38" i="2" s="1"/>
  <c r="O38" i="2" s="1"/>
  <c r="F39" i="2"/>
  <c r="I39" i="2"/>
  <c r="J39" i="2"/>
  <c r="L39" i="2"/>
  <c r="M39" i="2"/>
  <c r="N39" i="2"/>
  <c r="O39" i="2"/>
  <c r="U39" i="2" s="1"/>
  <c r="T39" i="2"/>
  <c r="F40" i="2"/>
  <c r="I40" i="2"/>
  <c r="J40" i="2"/>
  <c r="L40" i="2"/>
  <c r="M40" i="2"/>
  <c r="N40" i="2" s="1"/>
  <c r="T40" i="2" s="1"/>
  <c r="F41" i="2"/>
  <c r="I41" i="2"/>
  <c r="J41" i="2"/>
  <c r="L41" i="2"/>
  <c r="M41" i="2"/>
  <c r="N41" i="2"/>
  <c r="O41" i="2" s="1"/>
  <c r="T41" i="2"/>
  <c r="F42" i="2"/>
  <c r="I42" i="2"/>
  <c r="J42" i="2"/>
  <c r="L42" i="2"/>
  <c r="M42" i="2"/>
  <c r="N42" i="2" s="1"/>
  <c r="F43" i="2"/>
  <c r="I43" i="2"/>
  <c r="J43" i="2"/>
  <c r="L43" i="2"/>
  <c r="M43" i="2"/>
  <c r="N43" i="2"/>
  <c r="Q43" i="2" s="1"/>
  <c r="F44" i="2"/>
  <c r="I44" i="2"/>
  <c r="J44" i="2"/>
  <c r="T44" i="2"/>
  <c r="L44" i="2"/>
  <c r="M44" i="2"/>
  <c r="N44" i="2" s="1"/>
  <c r="F45" i="2"/>
  <c r="I45" i="2"/>
  <c r="J45" i="2"/>
  <c r="T45" i="2" s="1"/>
  <c r="L45" i="2"/>
  <c r="M45" i="2"/>
  <c r="N45" i="2"/>
  <c r="N52" i="2"/>
  <c r="O52" i="2"/>
  <c r="N63" i="2"/>
  <c r="O63" i="2" s="1"/>
  <c r="N65" i="2"/>
  <c r="O65" i="2" s="1"/>
  <c r="N73" i="2"/>
  <c r="O73" i="2" s="1"/>
  <c r="N89" i="2"/>
  <c r="O89" i="2" s="1"/>
  <c r="N87" i="2" l="1"/>
  <c r="O87" i="2" s="1"/>
  <c r="N78" i="2"/>
  <c r="O78" i="2" s="1"/>
  <c r="T6" i="4"/>
  <c r="O5" i="4"/>
  <c r="T5" i="4"/>
  <c r="O6" i="4"/>
  <c r="Q6" i="4"/>
  <c r="T7" i="4"/>
  <c r="Q7" i="4"/>
  <c r="P7" i="4"/>
  <c r="O7" i="4"/>
  <c r="Q10" i="4"/>
  <c r="R10" i="4" s="1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U10" i="4"/>
  <c r="O4" i="4"/>
  <c r="P9" i="4"/>
  <c r="O12" i="4"/>
  <c r="O2" i="4"/>
  <c r="P5" i="4"/>
  <c r="N86" i="2"/>
  <c r="O86" i="2" s="1"/>
  <c r="U38" i="2"/>
  <c r="U2" i="2"/>
  <c r="N50" i="2"/>
  <c r="O50" i="2" s="1"/>
  <c r="Q42" i="2"/>
  <c r="T10" i="2"/>
  <c r="O10" i="2"/>
  <c r="O45" i="2"/>
  <c r="Q45" i="2"/>
  <c r="O42" i="2"/>
  <c r="T42" i="2"/>
  <c r="Q41" i="2"/>
  <c r="R41" i="2" s="1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Q2" i="2"/>
  <c r="R2" i="2" s="1"/>
  <c r="T2" i="2"/>
  <c r="U41" i="2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R38" i="2" s="1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J45" i="3"/>
  <c r="I45" i="3"/>
  <c r="F45" i="3"/>
  <c r="O44" i="3"/>
  <c r="N44" i="3"/>
  <c r="M44" i="3"/>
  <c r="L44" i="3"/>
  <c r="J44" i="3"/>
  <c r="I44" i="3"/>
  <c r="F44" i="3"/>
  <c r="Q43" i="3"/>
  <c r="N43" i="3"/>
  <c r="M43" i="3"/>
  <c r="L43" i="3"/>
  <c r="O43" i="3"/>
  <c r="J43" i="3"/>
  <c r="I43" i="3"/>
  <c r="F43" i="3"/>
  <c r="M42" i="3"/>
  <c r="N42" i="3" s="1"/>
  <c r="L42" i="3"/>
  <c r="O42" i="3"/>
  <c r="J42" i="3"/>
  <c r="I42" i="3"/>
  <c r="F42" i="3"/>
  <c r="O41" i="3"/>
  <c r="M41" i="3"/>
  <c r="N41" i="3" s="1"/>
  <c r="L41" i="3"/>
  <c r="J41" i="3"/>
  <c r="I41" i="3"/>
  <c r="F41" i="3"/>
  <c r="M40" i="3"/>
  <c r="N40" i="3" s="1"/>
  <c r="L40" i="3"/>
  <c r="J40" i="3"/>
  <c r="I40" i="3"/>
  <c r="F40" i="3"/>
  <c r="N39" i="3"/>
  <c r="M39" i="3"/>
  <c r="L39" i="3"/>
  <c r="J39" i="3"/>
  <c r="I39" i="3"/>
  <c r="F39" i="3"/>
  <c r="Q38" i="3"/>
  <c r="M38" i="3"/>
  <c r="N38" i="3" s="1"/>
  <c r="L38" i="3"/>
  <c r="J38" i="3"/>
  <c r="I38" i="3"/>
  <c r="F38" i="3"/>
  <c r="T37" i="3"/>
  <c r="N37" i="3"/>
  <c r="M37" i="3"/>
  <c r="L37" i="3"/>
  <c r="O37" i="3"/>
  <c r="J37" i="3"/>
  <c r="I37" i="3"/>
  <c r="F37" i="3"/>
  <c r="N36" i="3"/>
  <c r="M36" i="3"/>
  <c r="L36" i="3"/>
  <c r="J36" i="3"/>
  <c r="I36" i="3"/>
  <c r="F36" i="3"/>
  <c r="R35" i="3"/>
  <c r="Q35" i="3"/>
  <c r="N35" i="3"/>
  <c r="M35" i="3"/>
  <c r="L35" i="3"/>
  <c r="O35" i="3"/>
  <c r="J35" i="3"/>
  <c r="I35" i="3"/>
  <c r="F35" i="3"/>
  <c r="M34" i="3"/>
  <c r="N34" i="3" s="1"/>
  <c r="L34" i="3"/>
  <c r="J34" i="3"/>
  <c r="T34" i="3" s="1"/>
  <c r="I34" i="3"/>
  <c r="F34" i="3"/>
  <c r="M33" i="3"/>
  <c r="N33" i="3" s="1"/>
  <c r="L33" i="3"/>
  <c r="J33" i="3"/>
  <c r="I33" i="3"/>
  <c r="F33" i="3"/>
  <c r="M32" i="3"/>
  <c r="N32" i="3" s="1"/>
  <c r="L32" i="3"/>
  <c r="J32" i="3"/>
  <c r="I32" i="3"/>
  <c r="F32" i="3"/>
  <c r="M31" i="3"/>
  <c r="N31" i="3" s="1"/>
  <c r="L31" i="3"/>
  <c r="J31" i="3"/>
  <c r="I31" i="3"/>
  <c r="F31" i="3"/>
  <c r="M30" i="3"/>
  <c r="N30" i="3" s="1"/>
  <c r="Q30" i="3" s="1"/>
  <c r="L30" i="3"/>
  <c r="O30" i="3"/>
  <c r="J30" i="3"/>
  <c r="I30" i="3"/>
  <c r="F30" i="3"/>
  <c r="N29" i="3"/>
  <c r="Q29" i="3" s="1"/>
  <c r="M29" i="3"/>
  <c r="L29" i="3"/>
  <c r="O29" i="3"/>
  <c r="J29" i="3"/>
  <c r="T29" i="3" s="1"/>
  <c r="I29" i="3"/>
  <c r="F29" i="3"/>
  <c r="O28" i="3"/>
  <c r="N28" i="3"/>
  <c r="M28" i="3"/>
  <c r="L28" i="3"/>
  <c r="J28" i="3"/>
  <c r="I28" i="3"/>
  <c r="F28" i="3"/>
  <c r="Q27" i="3"/>
  <c r="N27" i="3"/>
  <c r="M27" i="3"/>
  <c r="L27" i="3"/>
  <c r="O27" i="3"/>
  <c r="J27" i="3"/>
  <c r="T27" i="3" s="1"/>
  <c r="I27" i="3"/>
  <c r="F27" i="3"/>
  <c r="M26" i="3"/>
  <c r="N26" i="3" s="1"/>
  <c r="L26" i="3"/>
  <c r="J26" i="3"/>
  <c r="I26" i="3"/>
  <c r="F26" i="3"/>
  <c r="O25" i="3"/>
  <c r="M25" i="3"/>
  <c r="N25" i="3" s="1"/>
  <c r="L25" i="3"/>
  <c r="J25" i="3"/>
  <c r="I25" i="3"/>
  <c r="F25" i="3"/>
  <c r="M24" i="3"/>
  <c r="N24" i="3" s="1"/>
  <c r="L24" i="3"/>
  <c r="J24" i="3"/>
  <c r="I24" i="3"/>
  <c r="F24" i="3"/>
  <c r="N23" i="3"/>
  <c r="M23" i="3"/>
  <c r="L23" i="3"/>
  <c r="J23" i="3"/>
  <c r="I23" i="3"/>
  <c r="F23" i="3"/>
  <c r="Q22" i="3"/>
  <c r="M22" i="3"/>
  <c r="N22" i="3" s="1"/>
  <c r="L22" i="3"/>
  <c r="J22" i="3"/>
  <c r="I22" i="3"/>
  <c r="F22" i="3"/>
  <c r="T21" i="3"/>
  <c r="N21" i="3"/>
  <c r="M21" i="3"/>
  <c r="L21" i="3"/>
  <c r="O21" i="3"/>
  <c r="J21" i="3"/>
  <c r="I21" i="3"/>
  <c r="F21" i="3"/>
  <c r="N20" i="3"/>
  <c r="M20" i="3"/>
  <c r="L20" i="3"/>
  <c r="J20" i="3"/>
  <c r="I20" i="3"/>
  <c r="F20" i="3"/>
  <c r="Q19" i="3"/>
  <c r="N19" i="3"/>
  <c r="M19" i="3"/>
  <c r="L19" i="3"/>
  <c r="O19" i="3"/>
  <c r="R19" i="3" s="1"/>
  <c r="J19" i="3"/>
  <c r="I19" i="3"/>
  <c r="F19" i="3"/>
  <c r="M18" i="3"/>
  <c r="N18" i="3" s="1"/>
  <c r="L18" i="3"/>
  <c r="J18" i="3"/>
  <c r="T18" i="3" s="1"/>
  <c r="I18" i="3"/>
  <c r="F18" i="3"/>
  <c r="M17" i="3"/>
  <c r="N17" i="3" s="1"/>
  <c r="Q17" i="3" s="1"/>
  <c r="L17" i="3"/>
  <c r="J17" i="3"/>
  <c r="I17" i="3"/>
  <c r="F17" i="3"/>
  <c r="M16" i="3"/>
  <c r="N16" i="3" s="1"/>
  <c r="L16" i="3"/>
  <c r="J16" i="3"/>
  <c r="I16" i="3"/>
  <c r="F16" i="3"/>
  <c r="M15" i="3"/>
  <c r="N15" i="3" s="1"/>
  <c r="L15" i="3"/>
  <c r="J15" i="3"/>
  <c r="I15" i="3"/>
  <c r="F15" i="3"/>
  <c r="M14" i="3"/>
  <c r="N14" i="3" s="1"/>
  <c r="Q14" i="3" s="1"/>
  <c r="L14" i="3"/>
  <c r="J14" i="3"/>
  <c r="I14" i="3"/>
  <c r="F14" i="3"/>
  <c r="N13" i="3"/>
  <c r="M13" i="3"/>
  <c r="L13" i="3"/>
  <c r="O13" i="3"/>
  <c r="J13" i="3"/>
  <c r="T13" i="3" s="1"/>
  <c r="I13" i="3"/>
  <c r="F13" i="3"/>
  <c r="N12" i="3"/>
  <c r="Q12" i="3" s="1"/>
  <c r="M12" i="3"/>
  <c r="L12" i="3"/>
  <c r="J12" i="3"/>
  <c r="I12" i="3"/>
  <c r="F12" i="3"/>
  <c r="M11" i="3"/>
  <c r="N11" i="3" s="1"/>
  <c r="L11" i="3"/>
  <c r="J11" i="3"/>
  <c r="I11" i="3"/>
  <c r="F11" i="3"/>
  <c r="N10" i="3"/>
  <c r="M10" i="3"/>
  <c r="L10" i="3"/>
  <c r="J10" i="3"/>
  <c r="I10" i="3"/>
  <c r="T10" i="3" s="1"/>
  <c r="F10" i="3"/>
  <c r="M9" i="3"/>
  <c r="N9" i="3" s="1"/>
  <c r="L9" i="3"/>
  <c r="J9" i="3"/>
  <c r="I9" i="3"/>
  <c r="F9" i="3"/>
  <c r="N8" i="3"/>
  <c r="Q8" i="3" s="1"/>
  <c r="M8" i="3"/>
  <c r="L8" i="3"/>
  <c r="T8" i="3"/>
  <c r="J8" i="3"/>
  <c r="F8" i="3"/>
  <c r="M7" i="3"/>
  <c r="N7" i="3" s="1"/>
  <c r="L7" i="3"/>
  <c r="J7" i="3"/>
  <c r="I7" i="3"/>
  <c r="F7" i="3"/>
  <c r="M6" i="3"/>
  <c r="N6" i="3" s="1"/>
  <c r="L6" i="3"/>
  <c r="J6" i="3"/>
  <c r="I6" i="3"/>
  <c r="F6" i="3"/>
  <c r="Q5" i="3"/>
  <c r="N5" i="3"/>
  <c r="M5" i="3"/>
  <c r="L5" i="3"/>
  <c r="O5" i="3"/>
  <c r="J5" i="3"/>
  <c r="I5" i="3"/>
  <c r="F5" i="3"/>
  <c r="N4" i="3"/>
  <c r="Q4" i="3" s="1"/>
  <c r="M4" i="3"/>
  <c r="L4" i="3"/>
  <c r="O4" i="3"/>
  <c r="J4" i="3"/>
  <c r="I4" i="3"/>
  <c r="F4" i="3"/>
  <c r="N3" i="3"/>
  <c r="Q3" i="3" s="1"/>
  <c r="M3" i="3"/>
  <c r="L3" i="3"/>
  <c r="J3" i="3"/>
  <c r="T3" i="3" s="1"/>
  <c r="I3" i="3"/>
  <c r="F3" i="3"/>
  <c r="M2" i="3"/>
  <c r="N2" i="3" s="1"/>
  <c r="L2" i="3"/>
  <c r="O2" i="3"/>
  <c r="J2" i="3"/>
  <c r="I2" i="3"/>
  <c r="F2" i="3"/>
  <c r="P39" i="2" l="1"/>
  <c r="Q87" i="2" s="1"/>
  <c r="R87" i="2" s="1"/>
  <c r="P2" i="2"/>
  <c r="Q50" i="2" s="1"/>
  <c r="R50" i="2" s="1"/>
  <c r="S3" i="4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S9" i="4"/>
  <c r="X9" i="4" s="1"/>
  <c r="Z9" i="4"/>
  <c r="R7" i="4"/>
  <c r="U7" i="4"/>
  <c r="R5" i="4"/>
  <c r="U5" i="4"/>
  <c r="Z15" i="2"/>
  <c r="AW8" i="2" s="1"/>
  <c r="S15" i="2"/>
  <c r="X15" i="2" s="1"/>
  <c r="Z23" i="2"/>
  <c r="BE8" i="2" s="1"/>
  <c r="S23" i="2"/>
  <c r="X23" i="2" s="1"/>
  <c r="Z2" i="2"/>
  <c r="AU7" i="2" s="1"/>
  <c r="S2" i="2"/>
  <c r="X2" i="2" s="1"/>
  <c r="Z31" i="2"/>
  <c r="BB9" i="2" s="1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AY10" i="2" s="1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BA9" i="2" s="1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BA7" i="2" s="1"/>
  <c r="R36" i="2"/>
  <c r="N84" i="2"/>
  <c r="U36" i="2"/>
  <c r="U22" i="2"/>
  <c r="N70" i="2"/>
  <c r="R22" i="2"/>
  <c r="R12" i="2"/>
  <c r="U12" i="2"/>
  <c r="N60" i="2"/>
  <c r="S17" i="2"/>
  <c r="X17" i="2" s="1"/>
  <c r="Z17" i="2"/>
  <c r="AY8" i="2" s="1"/>
  <c r="P38" i="2"/>
  <c r="Q86" i="2" s="1"/>
  <c r="R86" i="2" s="1"/>
  <c r="R13" i="2"/>
  <c r="U13" i="2"/>
  <c r="N61" i="2"/>
  <c r="U6" i="2"/>
  <c r="R6" i="2"/>
  <c r="N54" i="2"/>
  <c r="S4" i="2"/>
  <c r="X4" i="2" s="1"/>
  <c r="Z4" i="2"/>
  <c r="AW7" i="2" s="1"/>
  <c r="R45" i="2"/>
  <c r="U45" i="2"/>
  <c r="N93" i="2"/>
  <c r="S41" i="2"/>
  <c r="X41" i="2" s="1"/>
  <c r="V41" i="2"/>
  <c r="Y41" i="2" s="1"/>
  <c r="Z41" i="2"/>
  <c r="BA10" i="2" s="1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AV9" i="2" s="1"/>
  <c r="U24" i="2"/>
  <c r="R24" i="2"/>
  <c r="N72" i="2"/>
  <c r="S38" i="2"/>
  <c r="X38" i="2" s="1"/>
  <c r="Z38" i="2"/>
  <c r="AX10" i="2" s="1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Q9" i="3"/>
  <c r="O9" i="3"/>
  <c r="T9" i="3"/>
  <c r="Q15" i="3"/>
  <c r="Q31" i="3"/>
  <c r="U2" i="3"/>
  <c r="N50" i="3"/>
  <c r="O50" i="3" s="1"/>
  <c r="Q2" i="3"/>
  <c r="R2" i="3" s="1"/>
  <c r="O7" i="3"/>
  <c r="Q16" i="3"/>
  <c r="Q28" i="3"/>
  <c r="R28" i="3" s="1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T5" i="3"/>
  <c r="O8" i="3"/>
  <c r="O17" i="3"/>
  <c r="Z19" i="3"/>
  <c r="BA8" i="3" s="1"/>
  <c r="Q20" i="3"/>
  <c r="O22" i="3"/>
  <c r="Q26" i="3"/>
  <c r="O26" i="3"/>
  <c r="P29" i="3"/>
  <c r="Q77" i="3" s="1"/>
  <c r="R77" i="3" s="1"/>
  <c r="Z35" i="3"/>
  <c r="AU10" i="3" s="1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P5" i="3" l="1"/>
  <c r="Q53" i="3" s="1"/>
  <c r="R53" i="3" s="1"/>
  <c r="P2" i="3"/>
  <c r="Q50" i="3" s="1"/>
  <c r="R50" i="3" s="1"/>
  <c r="V17" i="2"/>
  <c r="Y17" i="2" s="1"/>
  <c r="V2" i="2"/>
  <c r="Y2" i="2" s="1"/>
  <c r="V9" i="4"/>
  <c r="Y9" i="4" s="1"/>
  <c r="V10" i="4"/>
  <c r="Y10" i="4" s="1"/>
  <c r="V38" i="2"/>
  <c r="Y38" i="2" s="1"/>
  <c r="V15" i="2"/>
  <c r="Y15" i="2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Z5" i="4"/>
  <c r="S5" i="4"/>
  <c r="X5" i="4" s="1"/>
  <c r="AA10" i="4"/>
  <c r="AA11" i="4"/>
  <c r="S12" i="4"/>
  <c r="X12" i="4" s="1"/>
  <c r="Z12" i="4"/>
  <c r="O76" i="2"/>
  <c r="P28" i="2"/>
  <c r="Q76" i="2" s="1"/>
  <c r="R76" i="2" s="1"/>
  <c r="Z24" i="2"/>
  <c r="AU9" i="2" s="1"/>
  <c r="S24" i="2"/>
  <c r="X24" i="2" s="1"/>
  <c r="Z16" i="2"/>
  <c r="AX8" i="2" s="1"/>
  <c r="S16" i="2"/>
  <c r="X16" i="2" s="1"/>
  <c r="O88" i="2"/>
  <c r="P40" i="2"/>
  <c r="Q88" i="2" s="1"/>
  <c r="R88" i="2" s="1"/>
  <c r="S32" i="2"/>
  <c r="X32" i="2" s="1"/>
  <c r="Z32" i="2"/>
  <c r="BC9" i="2" s="1"/>
  <c r="P10" i="2"/>
  <c r="Q58" i="2" s="1"/>
  <c r="R58" i="2" s="1"/>
  <c r="O58" i="2"/>
  <c r="Z45" i="2"/>
  <c r="BE10" i="2" s="1"/>
  <c r="S45" i="2"/>
  <c r="X45" i="2" s="1"/>
  <c r="Z12" i="2"/>
  <c r="BE7" i="2" s="1"/>
  <c r="S12" i="2"/>
  <c r="X12" i="2" s="1"/>
  <c r="V12" i="2"/>
  <c r="Y12" i="2" s="1"/>
  <c r="V8" i="2"/>
  <c r="Y8" i="2" s="1"/>
  <c r="V30" i="2"/>
  <c r="Y30" i="2" s="1"/>
  <c r="O66" i="2"/>
  <c r="P18" i="2"/>
  <c r="Q66" i="2" s="1"/>
  <c r="R66" i="2" s="1"/>
  <c r="Z7" i="2"/>
  <c r="AZ7" i="2" s="1"/>
  <c r="S7" i="2"/>
  <c r="X7" i="2" s="1"/>
  <c r="V7" i="2"/>
  <c r="Y7" i="2" s="1"/>
  <c r="O59" i="2"/>
  <c r="P11" i="2"/>
  <c r="Q59" i="2" s="1"/>
  <c r="R59" i="2" s="1"/>
  <c r="AA2" i="2"/>
  <c r="Z44" i="2"/>
  <c r="BD10" i="2" s="1"/>
  <c r="S44" i="2"/>
  <c r="X44" i="2" s="1"/>
  <c r="O80" i="2"/>
  <c r="P32" i="2"/>
  <c r="Q80" i="2" s="1"/>
  <c r="R80" i="2" s="1"/>
  <c r="Z5" i="2"/>
  <c r="AX7" i="2" s="1"/>
  <c r="S5" i="2"/>
  <c r="X5" i="2" s="1"/>
  <c r="S40" i="2"/>
  <c r="X40" i="2" s="1"/>
  <c r="Z40" i="2"/>
  <c r="AZ10" i="2" s="1"/>
  <c r="V25" i="2"/>
  <c r="Y25" i="2" s="1"/>
  <c r="Z10" i="2"/>
  <c r="BC7" i="2" s="1"/>
  <c r="S10" i="2"/>
  <c r="X10" i="2" s="1"/>
  <c r="Z13" i="2"/>
  <c r="AU8" i="2" s="1"/>
  <c r="S13" i="2"/>
  <c r="X13" i="2" s="1"/>
  <c r="S22" i="2"/>
  <c r="X22" i="2" s="1"/>
  <c r="Z22" i="2"/>
  <c r="BD8" i="2" s="1"/>
  <c r="Z29" i="2"/>
  <c r="AZ9" i="2" s="1"/>
  <c r="S29" i="2"/>
  <c r="X29" i="2" s="1"/>
  <c r="P35" i="2"/>
  <c r="Q83" i="2" s="1"/>
  <c r="R83" i="2" s="1"/>
  <c r="O83" i="2"/>
  <c r="S33" i="2"/>
  <c r="X33" i="2" s="1"/>
  <c r="V33" i="2"/>
  <c r="Y33" i="2" s="1"/>
  <c r="Z33" i="2"/>
  <c r="BD9" i="2" s="1"/>
  <c r="Z11" i="2"/>
  <c r="BD7" i="2" s="1"/>
  <c r="S11" i="2"/>
  <c r="X11" i="2" s="1"/>
  <c r="O68" i="2"/>
  <c r="P20" i="2"/>
  <c r="Q68" i="2" s="1"/>
  <c r="R68" i="2" s="1"/>
  <c r="Z43" i="2"/>
  <c r="BC10" i="2" s="1"/>
  <c r="S43" i="2"/>
  <c r="X43" i="2" s="1"/>
  <c r="O81" i="2"/>
  <c r="P33" i="2"/>
  <c r="Q81" i="2" s="1"/>
  <c r="R81" i="2" s="1"/>
  <c r="Z37" i="2"/>
  <c r="AW10" i="2" s="1"/>
  <c r="S37" i="2"/>
  <c r="X37" i="2" s="1"/>
  <c r="O74" i="2"/>
  <c r="P26" i="2"/>
  <c r="Q74" i="2" s="1"/>
  <c r="R74" i="2" s="1"/>
  <c r="V4" i="2"/>
  <c r="Y4" i="2" s="1"/>
  <c r="O70" i="2"/>
  <c r="P22" i="2"/>
  <c r="Q70" i="2" s="1"/>
  <c r="R70" i="2" s="1"/>
  <c r="O77" i="2"/>
  <c r="P29" i="2"/>
  <c r="Q77" i="2" s="1"/>
  <c r="R77" i="2" s="1"/>
  <c r="Z18" i="2"/>
  <c r="AZ8" i="2" s="1"/>
  <c r="S18" i="2"/>
  <c r="X18" i="2" s="1"/>
  <c r="Z35" i="2"/>
  <c r="AU10" i="2" s="1"/>
  <c r="S35" i="2"/>
  <c r="X35" i="2" s="1"/>
  <c r="V39" i="2"/>
  <c r="Y39" i="2" s="1"/>
  <c r="V23" i="2"/>
  <c r="Y23" i="2" s="1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BB7" i="2" s="1"/>
  <c r="S14" i="2"/>
  <c r="X14" i="2" s="1"/>
  <c r="Z14" i="2"/>
  <c r="AV8" i="2" s="1"/>
  <c r="Z20" i="2"/>
  <c r="BB8" i="2" s="1"/>
  <c r="S20" i="2"/>
  <c r="X20" i="2" s="1"/>
  <c r="AA23" i="2"/>
  <c r="Z21" i="2"/>
  <c r="BC8" i="2" s="1"/>
  <c r="S21" i="2"/>
  <c r="X21" i="2" s="1"/>
  <c r="Z19" i="2"/>
  <c r="BA8" i="2" s="1"/>
  <c r="S19" i="2"/>
  <c r="X19" i="2" s="1"/>
  <c r="S42" i="2"/>
  <c r="X42" i="2" s="1"/>
  <c r="V42" i="2"/>
  <c r="Y42" i="2" s="1"/>
  <c r="Z42" i="2"/>
  <c r="BB10" i="2" s="1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41" i="2"/>
  <c r="AA17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Z26" i="2"/>
  <c r="AW9" i="2" s="1"/>
  <c r="S26" i="2"/>
  <c r="X26" i="2" s="1"/>
  <c r="Z6" i="2"/>
  <c r="AY7" i="2" s="1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AY9" i="2" s="1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AV10" i="2" s="1"/>
  <c r="S36" i="2"/>
  <c r="X36" i="2" s="1"/>
  <c r="Z3" i="2"/>
  <c r="AV7" i="2" s="1"/>
  <c r="S3" i="2"/>
  <c r="X3" i="2" s="1"/>
  <c r="O55" i="2"/>
  <c r="P7" i="2"/>
  <c r="Q55" i="2" s="1"/>
  <c r="R55" i="2" s="1"/>
  <c r="Z34" i="2"/>
  <c r="BE9" i="2" s="1"/>
  <c r="S34" i="2"/>
  <c r="X34" i="2" s="1"/>
  <c r="Z27" i="2"/>
  <c r="AX9" i="2" s="1"/>
  <c r="S27" i="2"/>
  <c r="X27" i="2" s="1"/>
  <c r="O64" i="2"/>
  <c r="P16" i="2"/>
  <c r="Q64" i="2" s="1"/>
  <c r="R64" i="2" s="1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AG15" i="3" s="1"/>
  <c r="S25" i="3"/>
  <c r="X25" i="3" s="1"/>
  <c r="Z25" i="3"/>
  <c r="AV9" i="3" s="1"/>
  <c r="Z37" i="3"/>
  <c r="AW10" i="3" s="1"/>
  <c r="S37" i="3"/>
  <c r="X37" i="3" s="1"/>
  <c r="Z13" i="3"/>
  <c r="AU8" i="3" s="1"/>
  <c r="S13" i="3"/>
  <c r="X13" i="3" s="1"/>
  <c r="Z21" i="3"/>
  <c r="BC8" i="3" s="1"/>
  <c r="S21" i="3"/>
  <c r="X21" i="3" s="1"/>
  <c r="S42" i="3"/>
  <c r="X42" i="3" s="1"/>
  <c r="Z42" i="3"/>
  <c r="BB10" i="3" s="1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AI15" i="3" s="1"/>
  <c r="S27" i="3"/>
  <c r="X27" i="3" s="1"/>
  <c r="Z27" i="3"/>
  <c r="AX9" i="3" s="1"/>
  <c r="P19" i="3"/>
  <c r="Q67" i="3" s="1"/>
  <c r="R67" i="3" s="1"/>
  <c r="V35" i="3"/>
  <c r="Y35" i="3" s="1"/>
  <c r="Z4" i="3"/>
  <c r="AW7" i="3" s="1"/>
  <c r="S4" i="3"/>
  <c r="X4" i="3" s="1"/>
  <c r="V4" i="3"/>
  <c r="Y4" i="3" s="1"/>
  <c r="AH13" i="3" s="1"/>
  <c r="R18" i="3"/>
  <c r="U18" i="3"/>
  <c r="N66" i="3"/>
  <c r="U20" i="3"/>
  <c r="R20" i="3"/>
  <c r="N68" i="3"/>
  <c r="U17" i="3"/>
  <c r="N65" i="3"/>
  <c r="R17" i="3"/>
  <c r="V41" i="3"/>
  <c r="Y41" i="3" s="1"/>
  <c r="AL16" i="3" s="1"/>
  <c r="S41" i="3"/>
  <c r="X41" i="3" s="1"/>
  <c r="Z41" i="3"/>
  <c r="BA10" i="3" s="1"/>
  <c r="X19" i="3"/>
  <c r="N51" i="3"/>
  <c r="U3" i="3"/>
  <c r="R3" i="3"/>
  <c r="V30" i="3"/>
  <c r="Y30" i="3" s="1"/>
  <c r="AL15" i="3" s="1"/>
  <c r="S30" i="3"/>
  <c r="X30" i="3" s="1"/>
  <c r="Z30" i="3"/>
  <c r="BA9" i="3" s="1"/>
  <c r="S5" i="3"/>
  <c r="X5" i="3" s="1"/>
  <c r="Z5" i="3"/>
  <c r="AX7" i="3" s="1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AL14" i="3" s="1"/>
  <c r="P30" i="3"/>
  <c r="Q78" i="3" s="1"/>
  <c r="R78" i="3" s="1"/>
  <c r="O78" i="3"/>
  <c r="N55" i="3"/>
  <c r="U7" i="3"/>
  <c r="R7" i="3"/>
  <c r="S43" i="3"/>
  <c r="X43" i="3" s="1"/>
  <c r="Z43" i="3"/>
  <c r="BC10" i="3" s="1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AZ9" i="3" s="1"/>
  <c r="S29" i="3"/>
  <c r="X29" i="3" s="1"/>
  <c r="U33" i="3"/>
  <c r="N81" i="3"/>
  <c r="R33" i="3"/>
  <c r="S28" i="3"/>
  <c r="X28" i="3" s="1"/>
  <c r="Z28" i="3"/>
  <c r="AY9" i="3" s="1"/>
  <c r="V28" i="3"/>
  <c r="Y28" i="3" s="1"/>
  <c r="AJ15" i="3" s="1"/>
  <c r="O73" i="3"/>
  <c r="P25" i="3"/>
  <c r="Q73" i="3" s="1"/>
  <c r="R73" i="3" s="1"/>
  <c r="S44" i="3"/>
  <c r="X44" i="3" s="1"/>
  <c r="Z44" i="3"/>
  <c r="BD10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AU7" i="3" s="1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V2" i="4" l="1"/>
  <c r="Y2" i="4" s="1"/>
  <c r="AA2" i="4" s="1"/>
  <c r="V29" i="3"/>
  <c r="Y29" i="3" s="1"/>
  <c r="AK15" i="3" s="1"/>
  <c r="AA4" i="3"/>
  <c r="AA35" i="3"/>
  <c r="AF16" i="3"/>
  <c r="V37" i="3"/>
  <c r="Y37" i="3" s="1"/>
  <c r="AH16" i="3" s="1"/>
  <c r="V44" i="3"/>
  <c r="Y44" i="3" s="1"/>
  <c r="AO16" i="3" s="1"/>
  <c r="V6" i="2"/>
  <c r="Y6" i="2" s="1"/>
  <c r="V20" i="2"/>
  <c r="Y20" i="2" s="1"/>
  <c r="V37" i="2"/>
  <c r="Y37" i="2" s="1"/>
  <c r="V10" i="2"/>
  <c r="Y10" i="2" s="1"/>
  <c r="V26" i="2"/>
  <c r="Y26" i="2" s="1"/>
  <c r="V18" i="2"/>
  <c r="Y18" i="2" s="1"/>
  <c r="AA38" i="2"/>
  <c r="V45" i="2"/>
  <c r="Y45" i="2" s="1"/>
  <c r="BG7" i="2"/>
  <c r="V21" i="2"/>
  <c r="Y21" i="2" s="1"/>
  <c r="AA39" i="2"/>
  <c r="V5" i="2"/>
  <c r="Y5" i="2" s="1"/>
  <c r="V6" i="4"/>
  <c r="Y6" i="4" s="1"/>
  <c r="V12" i="4"/>
  <c r="Y12" i="4" s="1"/>
  <c r="AA12" i="4" s="1"/>
  <c r="AA31" i="2"/>
  <c r="AA30" i="2"/>
  <c r="BG8" i="2"/>
  <c r="AA15" i="2"/>
  <c r="BG10" i="2"/>
  <c r="AA4" i="2"/>
  <c r="V43" i="2"/>
  <c r="Y43" i="2" s="1"/>
  <c r="AA8" i="2"/>
  <c r="BG9" i="2"/>
  <c r="AA25" i="2"/>
  <c r="V22" i="2"/>
  <c r="Y22" i="2" s="1"/>
  <c r="AA4" i="4"/>
  <c r="V5" i="4"/>
  <c r="Y5" i="4" s="1"/>
  <c r="AA5" i="4" s="1"/>
  <c r="V8" i="4"/>
  <c r="Y8" i="4" s="1"/>
  <c r="AA8" i="4" s="1"/>
  <c r="AA7" i="4"/>
  <c r="AA6" i="4"/>
  <c r="AA6" i="2"/>
  <c r="V14" i="2"/>
  <c r="Y14" i="2" s="1"/>
  <c r="V16" i="2"/>
  <c r="Y16" i="2" s="1"/>
  <c r="AA26" i="2"/>
  <c r="AA42" i="2"/>
  <c r="V35" i="2"/>
  <c r="Y35" i="2" s="1"/>
  <c r="V11" i="2"/>
  <c r="Y11" i="2" s="1"/>
  <c r="AA29" i="2"/>
  <c r="V44" i="2"/>
  <c r="Y44" i="2" s="1"/>
  <c r="AA12" i="2"/>
  <c r="V27" i="2"/>
  <c r="Y27" i="2" s="1"/>
  <c r="V3" i="2"/>
  <c r="Y3" i="2" s="1"/>
  <c r="AA20" i="2"/>
  <c r="V9" i="2"/>
  <c r="Y9" i="2" s="1"/>
  <c r="AA18" i="2"/>
  <c r="V40" i="2"/>
  <c r="Y40" i="2" s="1"/>
  <c r="AA7" i="2"/>
  <c r="V32" i="2"/>
  <c r="Y32" i="2" s="1"/>
  <c r="V24" i="2"/>
  <c r="Y24" i="2" s="1"/>
  <c r="V34" i="2"/>
  <c r="Y34" i="2" s="1"/>
  <c r="V36" i="2"/>
  <c r="Y36" i="2" s="1"/>
  <c r="V19" i="2"/>
  <c r="Y19" i="2" s="1"/>
  <c r="V29" i="2"/>
  <c r="Y29" i="2" s="1"/>
  <c r="V13" i="2"/>
  <c r="Y13" i="2" s="1"/>
  <c r="V28" i="2"/>
  <c r="Y28" i="2" s="1"/>
  <c r="AA21" i="2"/>
  <c r="AA33" i="2"/>
  <c r="AA10" i="2"/>
  <c r="AA5" i="2"/>
  <c r="Z16" i="3"/>
  <c r="AX8" i="3" s="1"/>
  <c r="S16" i="3"/>
  <c r="X16" i="3" s="1"/>
  <c r="Z12" i="3"/>
  <c r="BE7" i="3" s="1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BB7" i="3" s="1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O57" i="3"/>
  <c r="P9" i="3"/>
  <c r="Q57" i="3" s="1"/>
  <c r="R57" i="3" s="1"/>
  <c r="S22" i="3"/>
  <c r="X22" i="3" s="1"/>
  <c r="Z22" i="3"/>
  <c r="BD8" i="3" s="1"/>
  <c r="AA29" i="3"/>
  <c r="AK9" i="3"/>
  <c r="AA30" i="3"/>
  <c r="AL9" i="3"/>
  <c r="AI9" i="3"/>
  <c r="AA27" i="3"/>
  <c r="S31" i="3"/>
  <c r="X31" i="3" s="1"/>
  <c r="Z31" i="3"/>
  <c r="BB9" i="3" s="1"/>
  <c r="V31" i="3"/>
  <c r="Y31" i="3" s="1"/>
  <c r="AM15" i="3" s="1"/>
  <c r="AH10" i="3"/>
  <c r="S33" i="3"/>
  <c r="X33" i="3" s="1"/>
  <c r="Z33" i="3"/>
  <c r="BD9" i="3" s="1"/>
  <c r="O81" i="3"/>
  <c r="P33" i="3"/>
  <c r="Q81" i="3" s="1"/>
  <c r="R81" i="3" s="1"/>
  <c r="AF7" i="3"/>
  <c r="Z24" i="3"/>
  <c r="AU9" i="3" s="1"/>
  <c r="S24" i="3"/>
  <c r="X24" i="3" s="1"/>
  <c r="O71" i="3"/>
  <c r="P23" i="3"/>
  <c r="Q71" i="3" s="1"/>
  <c r="R71" i="3" s="1"/>
  <c r="AM10" i="3"/>
  <c r="Z40" i="3"/>
  <c r="AZ10" i="3" s="1"/>
  <c r="S40" i="3"/>
  <c r="X40" i="3" s="1"/>
  <c r="Z8" i="3"/>
  <c r="BA7" i="3" s="1"/>
  <c r="S8" i="3"/>
  <c r="X8" i="3" s="1"/>
  <c r="V5" i="3"/>
  <c r="Y5" i="3" s="1"/>
  <c r="AI13" i="3" s="1"/>
  <c r="O80" i="3"/>
  <c r="P32" i="3"/>
  <c r="Q80" i="3" s="1"/>
  <c r="R80" i="3" s="1"/>
  <c r="S18" i="3"/>
  <c r="X18" i="3" s="1"/>
  <c r="Z18" i="3"/>
  <c r="AZ8" i="3" s="1"/>
  <c r="V2" i="3"/>
  <c r="Y2" i="3" s="1"/>
  <c r="AF13" i="3" s="1"/>
  <c r="Z11" i="3"/>
  <c r="BD7" i="3" s="1"/>
  <c r="V11" i="3"/>
  <c r="Y11" i="3" s="1"/>
  <c r="AO13" i="3" s="1"/>
  <c r="S11" i="3"/>
  <c r="X11" i="3" s="1"/>
  <c r="V43" i="3"/>
  <c r="Y43" i="3" s="1"/>
  <c r="AN16" i="3" s="1"/>
  <c r="Z32" i="3"/>
  <c r="BC9" i="3" s="1"/>
  <c r="S32" i="3"/>
  <c r="X32" i="3" s="1"/>
  <c r="O72" i="3"/>
  <c r="P24" i="3"/>
  <c r="Q72" i="3" s="1"/>
  <c r="R72" i="3" s="1"/>
  <c r="S3" i="3"/>
  <c r="X3" i="3" s="1"/>
  <c r="Z3" i="3"/>
  <c r="AV7" i="3" s="1"/>
  <c r="BG7" i="3" s="1"/>
  <c r="O65" i="3"/>
  <c r="P17" i="3"/>
  <c r="Q65" i="3" s="1"/>
  <c r="R65" i="3" s="1"/>
  <c r="S23" i="3"/>
  <c r="X23" i="3" s="1"/>
  <c r="Z23" i="3"/>
  <c r="BE8" i="3" s="1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AI16" i="3" s="1"/>
  <c r="S38" i="3"/>
  <c r="X38" i="3" s="1"/>
  <c r="Z38" i="3"/>
  <c r="AX10" i="3" s="1"/>
  <c r="O54" i="3"/>
  <c r="P6" i="3"/>
  <c r="Q54" i="3" s="1"/>
  <c r="R54" i="3" s="1"/>
  <c r="Z7" i="3"/>
  <c r="AZ7" i="3" s="1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AY10" i="3" s="1"/>
  <c r="V21" i="3"/>
  <c r="Y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AW9" i="3" s="1"/>
  <c r="V17" i="3"/>
  <c r="Y17" i="3" s="1"/>
  <c r="AJ14" i="3" s="1"/>
  <c r="S17" i="3"/>
  <c r="X17" i="3" s="1"/>
  <c r="Z17" i="3"/>
  <c r="AY8" i="3" s="1"/>
  <c r="AJ9" i="3"/>
  <c r="AA28" i="3"/>
  <c r="S6" i="3"/>
  <c r="X6" i="3" s="1"/>
  <c r="Z6" i="3"/>
  <c r="AY7" i="3" s="1"/>
  <c r="O59" i="3"/>
  <c r="P11" i="3"/>
  <c r="Q59" i="3" s="1"/>
  <c r="R59" i="3" s="1"/>
  <c r="S36" i="3"/>
  <c r="X36" i="3" s="1"/>
  <c r="Z36" i="3"/>
  <c r="AV10" i="3" s="1"/>
  <c r="BG10" i="3" s="1"/>
  <c r="O51" i="3"/>
  <c r="P3" i="3"/>
  <c r="Q51" i="3" s="1"/>
  <c r="R51" i="3" s="1"/>
  <c r="O68" i="3"/>
  <c r="P20" i="3"/>
  <c r="Q68" i="3" s="1"/>
  <c r="R68" i="3" s="1"/>
  <c r="Z45" i="3"/>
  <c r="BE10" i="3" s="1"/>
  <c r="V45" i="3"/>
  <c r="Y45" i="3" s="1"/>
  <c r="AP16" i="3" s="1"/>
  <c r="S45" i="3"/>
  <c r="X45" i="3" s="1"/>
  <c r="S34" i="3"/>
  <c r="X34" i="3" s="1"/>
  <c r="Z34" i="3"/>
  <c r="BE9" i="3" s="1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BB8" i="3" s="1"/>
  <c r="O60" i="3"/>
  <c r="P12" i="3"/>
  <c r="Q60" i="3" s="1"/>
  <c r="R60" i="3" s="1"/>
  <c r="S10" i="3"/>
  <c r="X10" i="3" s="1"/>
  <c r="Z10" i="3"/>
  <c r="BC7" i="3" s="1"/>
  <c r="V14" i="3"/>
  <c r="Y14" i="3" s="1"/>
  <c r="AG14" i="3" s="1"/>
  <c r="Z14" i="3"/>
  <c r="AV8" i="3" s="1"/>
  <c r="BG8" i="3" s="1"/>
  <c r="S14" i="3"/>
  <c r="X14" i="3" s="1"/>
  <c r="S15" i="3"/>
  <c r="X15" i="3" s="1"/>
  <c r="Z15" i="3"/>
  <c r="AW8" i="3" s="1"/>
  <c r="V13" i="3"/>
  <c r="Y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BG11" i="3" l="1"/>
  <c r="AA42" i="3"/>
  <c r="AM16" i="3"/>
  <c r="AA37" i="3"/>
  <c r="BG9" i="3"/>
  <c r="AA45" i="3"/>
  <c r="AA21" i="3"/>
  <c r="AN14" i="3"/>
  <c r="V26" i="3"/>
  <c r="Y26" i="3" s="1"/>
  <c r="AH15" i="3" s="1"/>
  <c r="V39" i="3"/>
  <c r="Y39" i="3" s="1"/>
  <c r="AJ16" i="3" s="1"/>
  <c r="AA5" i="3"/>
  <c r="AA43" i="3"/>
  <c r="AA13" i="3"/>
  <c r="AF14" i="3"/>
  <c r="AA44" i="3"/>
  <c r="AA2" i="3"/>
  <c r="AA44" i="2"/>
  <c r="AA45" i="2"/>
  <c r="AA37" i="2"/>
  <c r="AR7" i="2"/>
  <c r="AA9" i="2"/>
  <c r="AA11" i="2"/>
  <c r="AA34" i="2"/>
  <c r="BG11" i="2"/>
  <c r="AA16" i="2"/>
  <c r="AA43" i="2"/>
  <c r="AA35" i="2"/>
  <c r="AR16" i="2"/>
  <c r="AA13" i="2"/>
  <c r="AA19" i="2"/>
  <c r="AA24" i="2"/>
  <c r="AA32" i="2"/>
  <c r="AA28" i="2"/>
  <c r="AA3" i="2"/>
  <c r="AR13" i="2"/>
  <c r="AA36" i="2"/>
  <c r="AA27" i="2"/>
  <c r="AA14" i="2"/>
  <c r="AA40" i="2"/>
  <c r="AA22" i="2"/>
  <c r="T8" i="1"/>
  <c r="Q3" i="1"/>
  <c r="F20" i="1"/>
  <c r="O8" i="1"/>
  <c r="T2" i="1"/>
  <c r="AR8" i="2"/>
  <c r="AR9" i="2"/>
  <c r="AR10" i="2"/>
  <c r="AM8" i="3"/>
  <c r="AP8" i="3"/>
  <c r="AN9" i="3"/>
  <c r="AF9" i="3"/>
  <c r="AO9" i="3"/>
  <c r="V10" i="3"/>
  <c r="Y10" i="3" s="1"/>
  <c r="AN13" i="3" s="1"/>
  <c r="V34" i="3"/>
  <c r="Y34" i="3" s="1"/>
  <c r="V6" i="3"/>
  <c r="Y6" i="3" s="1"/>
  <c r="V32" i="3"/>
  <c r="Y32" i="3" s="1"/>
  <c r="V18" i="3"/>
  <c r="Y18" i="3" s="1"/>
  <c r="AK14" i="3" s="1"/>
  <c r="AK10" i="3"/>
  <c r="V24" i="3"/>
  <c r="Y24" i="3" s="1"/>
  <c r="V33" i="3"/>
  <c r="Y33" i="3" s="1"/>
  <c r="AH8" i="3"/>
  <c r="AJ7" i="3"/>
  <c r="AA26" i="3"/>
  <c r="AH9" i="3"/>
  <c r="AJ10" i="3"/>
  <c r="AA18" i="3"/>
  <c r="AK8" i="3"/>
  <c r="V40" i="3"/>
  <c r="Y40" i="3" s="1"/>
  <c r="AM7" i="3"/>
  <c r="AP7" i="3"/>
  <c r="V15" i="3"/>
  <c r="Y15" i="3" s="1"/>
  <c r="AA10" i="3"/>
  <c r="AN7" i="3"/>
  <c r="AP9" i="3"/>
  <c r="V36" i="3"/>
  <c r="Y36" i="3" s="1"/>
  <c r="AA38" i="3"/>
  <c r="AI10" i="3"/>
  <c r="V3" i="3"/>
  <c r="Y3" i="3" s="1"/>
  <c r="AG13" i="3" s="1"/>
  <c r="V9" i="3"/>
  <c r="Y9" i="3" s="1"/>
  <c r="V12" i="3"/>
  <c r="Y12" i="3" s="1"/>
  <c r="AP10" i="3"/>
  <c r="AA11" i="3"/>
  <c r="AO7" i="3"/>
  <c r="AG10" i="3"/>
  <c r="AK7" i="3"/>
  <c r="AG7" i="3"/>
  <c r="AI8" i="3"/>
  <c r="AA14" i="3"/>
  <c r="AG8" i="3"/>
  <c r="V20" i="3"/>
  <c r="Y20" i="3" s="1"/>
  <c r="AM14" i="3" s="1"/>
  <c r="AA17" i="3"/>
  <c r="AJ8" i="3"/>
  <c r="V7" i="3"/>
  <c r="Y7" i="3" s="1"/>
  <c r="V23" i="3"/>
  <c r="Y23" i="3" s="1"/>
  <c r="AL7" i="3"/>
  <c r="AA31" i="3"/>
  <c r="AM9" i="3"/>
  <c r="AO8" i="3"/>
  <c r="V16" i="3"/>
  <c r="Y16" i="3" s="1"/>
  <c r="V8" i="3"/>
  <c r="Y8" i="3" s="1"/>
  <c r="V22" i="3"/>
  <c r="Y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A24" i="3" l="1"/>
  <c r="AF15" i="3"/>
  <c r="AR15" i="3" s="1"/>
  <c r="AA3" i="3"/>
  <c r="AA39" i="3"/>
  <c r="AA16" i="3"/>
  <c r="AI14" i="3"/>
  <c r="AA12" i="3"/>
  <c r="AP13" i="3"/>
  <c r="AA9" i="3"/>
  <c r="AM13" i="3"/>
  <c r="AA32" i="3"/>
  <c r="AN15" i="3"/>
  <c r="AA23" i="3"/>
  <c r="AP14" i="3"/>
  <c r="AA6" i="3"/>
  <c r="AJ13" i="3"/>
  <c r="AR13" i="3" s="1"/>
  <c r="AA20" i="3"/>
  <c r="AA15" i="3"/>
  <c r="AH14" i="3"/>
  <c r="AA22" i="3"/>
  <c r="AO14" i="3"/>
  <c r="AA7" i="3"/>
  <c r="AK13" i="3"/>
  <c r="AA34" i="3"/>
  <c r="AP15" i="3"/>
  <c r="AA8" i="3"/>
  <c r="AL13" i="3"/>
  <c r="AA40" i="3"/>
  <c r="AK16" i="3"/>
  <c r="AA36" i="3"/>
  <c r="AG16" i="3"/>
  <c r="AA33" i="3"/>
  <c r="AO15" i="3"/>
  <c r="AR14" i="3"/>
  <c r="AR11" i="2"/>
  <c r="AR15" i="2"/>
  <c r="AR14" i="2"/>
  <c r="AR8" i="3"/>
  <c r="AR7" i="3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AR11" i="3" l="1"/>
  <c r="AR16" i="3"/>
  <c r="AR17" i="3" s="1"/>
  <c r="AR17" i="2"/>
  <c r="V9" i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<sst xmlns="http://schemas.openxmlformats.org/spreadsheetml/2006/main" count="239" uniqueCount="64">
  <si>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</si>
  <si>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</si>
  <si>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</si>
  <si>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</si>
  <si>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</si>
  <si>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</si>
  <si>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</si>
  <si>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</si>
  <si>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</si>
  <si>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</si>
  <si>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</si>
  <si>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</si>
  <si>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</si>
  <si>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</si>
  <si>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</si>
  <si>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</si>
  <si>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</si>
  <si>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</si>
  <si>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</si>
  <si>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</si>
  <si>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</si>
  <si>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</si>
  <si>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</si>
  <si>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</si>
  <si>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</si>
  <si>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</si>
  <si>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</si>
  <si>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</si>
  <si>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</si>
  <si>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</si>
  <si>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</si>
  <si>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</si>
  <si>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</si>
  <si>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</si>
  <si>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</si>
  <si>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</si>
  <si>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</si>
  <si>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</si>
  <si>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</si>
  <si>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</si>
  <si>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</si>
  <si>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</si>
  <si>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</si>
  <si>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</si>
  <si>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</si>
  <si>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</si>
  <si>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</si>
  <si>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</si>
  <si>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</si>
  <si>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</si>
  <si>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</si>
  <si>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</si>
  <si>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</si>
  <si>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</si>
  <si>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</si>
  <si>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IBR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</si>
  <si>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</si>
  <si>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</si>
  <si>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</si>
  <si>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一年</t>
    <phoneticPr fontId="1" type="noConversion"/>
  </si>
  <si>
    <t>IBR</t>
    <phoneticPr fontId="1" type="noConversion"/>
  </si>
  <si>
    <t>IbBR</t>
    <phoneticPr fontId="1" type="noConversion"/>
  </si>
  <si>
    <t>R</t>
    <phoneticPr fontId="1" type="noConversion"/>
  </si>
  <si>
    <t>一年最佳傾斜角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</si>
</sst>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0.11103291716283591</c:v>
                </c:pt>
                <c:pt idx="1">
                  <c:v>0.27410226767007173</c:v>
                </c:pt>
                <c:pt idx="2">
                  <c:v>0.43430361843028842</c:v>
                </c:pt>
                <c:pt idx="3">
                  <c:v>0.55262267147537614</c:v>
                </c:pt>
                <c:pt idx="4">
                  <c:v>0.61907100918713343</c:v>
                </c:pt>
                <c:pt idx="5">
                  <c:v>0.63968235548169028</c:v>
                </c:pt>
                <c:pt idx="6">
                  <c:v>0.61907100918713343</c:v>
                </c:pt>
                <c:pt idx="7">
                  <c:v>0.55262267147537614</c:v>
                </c:pt>
                <c:pt idx="8">
                  <c:v>0.43430361843028842</c:v>
                </c:pt>
                <c:pt idx="9">
                  <c:v>0.27410226767007173</c:v>
                </c:pt>
                <c:pt idx="10">
                  <c:v>0.11103291716283591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7EC-BF52-70183FAEB0C7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0.14405408987593266</c:v>
                </c:pt>
                <c:pt idx="1">
                  <c:v>0.30355398915764581</c:v>
                </c:pt>
                <c:pt idx="2">
                  <c:v>0.45365229293981474</c:v>
                </c:pt>
                <c:pt idx="3">
                  <c:v>0.56318740012917523</c:v>
                </c:pt>
                <c:pt idx="4">
                  <c:v>0.62480745929104575</c:v>
                </c:pt>
                <c:pt idx="5">
                  <c:v>0.64402228791479732</c:v>
                </c:pt>
                <c:pt idx="6">
                  <c:v>0.62480745929104575</c:v>
                </c:pt>
                <c:pt idx="7">
                  <c:v>0.56318740012917523</c:v>
                </c:pt>
                <c:pt idx="8">
                  <c:v>0.45365229293981474</c:v>
                </c:pt>
                <c:pt idx="9">
                  <c:v>0.30355398915764581</c:v>
                </c:pt>
                <c:pt idx="10">
                  <c:v>0.14405408987593266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7EC-BF52-70183FAEB0C7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7.2980850934874733E-2</c:v>
                </c:pt>
                <c:pt idx="1">
                  <c:v>0.23280039116375362</c:v>
                </c:pt>
                <c:pt idx="2">
                  <c:v>0.40049050283783633</c:v>
                </c:pt>
                <c:pt idx="3">
                  <c:v>0.52659654755507679</c:v>
                </c:pt>
                <c:pt idx="4">
                  <c:v>0.59734645552070675</c:v>
                </c:pt>
                <c:pt idx="5">
                  <c:v>0.61915364275052887</c:v>
                </c:pt>
                <c:pt idx="6">
                  <c:v>0.59734645552070675</c:v>
                </c:pt>
                <c:pt idx="7">
                  <c:v>0.52659654755507679</c:v>
                </c:pt>
                <c:pt idx="8">
                  <c:v>0.40049050283783633</c:v>
                </c:pt>
                <c:pt idx="9">
                  <c:v>0.23280039116375362</c:v>
                </c:pt>
                <c:pt idx="10">
                  <c:v>7.2980850934874733E-2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5-47EC-BF52-70183FAEB0C7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1.1073193835566666E-2</c:v>
                </c:pt>
                <c:pt idx="1">
                  <c:v>0.13173230822048421</c:v>
                </c:pt>
                <c:pt idx="2">
                  <c:v>0.2954070391111786</c:v>
                </c:pt>
                <c:pt idx="3">
                  <c:v>0.42633998500172188</c:v>
                </c:pt>
                <c:pt idx="4">
                  <c:v>0.50000863471693857</c:v>
                </c:pt>
                <c:pt idx="5">
                  <c:v>0.52238797636256673</c:v>
                </c:pt>
                <c:pt idx="6">
                  <c:v>0.50000863471693857</c:v>
                </c:pt>
                <c:pt idx="7">
                  <c:v>0.42633998500172188</c:v>
                </c:pt>
                <c:pt idx="8">
                  <c:v>0.2954070391111786</c:v>
                </c:pt>
                <c:pt idx="9">
                  <c:v>0.13173230822048421</c:v>
                </c:pt>
                <c:pt idx="10">
                  <c:v>1.1073193835566666E-2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5-47EC-BF52-70183FAE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259792"/>
        <c:axId val="2025429024"/>
      </c:lineChart>
      <c:catAx>
        <c:axId val="20272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29024"/>
        <c:crosses val="autoZero"/>
        <c:auto val="1"/>
        <c:lblAlgn val="ctr"/>
        <c:lblOffset val="100"/>
        <c:noMultiLvlLbl val="0"/>
      </c:catAx>
      <c:valAx>
        <c:axId val="20254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2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16.9756</c:v>
                </c:pt>
                <c:pt idx="1">
                  <c:v>17.660499999999999</c:v>
                </c:pt>
                <c:pt idx="2">
                  <c:v>17.808900000000001</c:v>
                </c:pt>
                <c:pt idx="3">
                  <c:v>17.4161</c:v>
                </c:pt>
                <c:pt idx="4">
                  <c:v>16.4941</c:v>
                </c:pt>
                <c:pt idx="5">
                  <c:v>15.8429</c:v>
                </c:pt>
                <c:pt idx="6">
                  <c:v>15.071</c:v>
                </c:pt>
                <c:pt idx="7">
                  <c:v>13.19</c:v>
                </c:pt>
                <c:pt idx="8">
                  <c:v>10.908200000000001</c:v>
                </c:pt>
                <c:pt idx="9">
                  <c:v>8.2949199999999994</c:v>
                </c:pt>
                <c:pt idx="10">
                  <c:v>5.4296300000000004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，太陽照射於太陽能板各種量總和之年總量隨太陽能板傾斜角之變化 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於屏東之緯度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31.783999999999999</c:v>
                </c:pt>
                <c:pt idx="1">
                  <c:v>31.785699999999999</c:v>
                </c:pt>
                <c:pt idx="2">
                  <c:v>31.781300000000002</c:v>
                </c:pt>
                <c:pt idx="3">
                  <c:v>31.770800000000001</c:v>
                </c:pt>
                <c:pt idx="4">
                  <c:v>31.754300000000001</c:v>
                </c:pt>
                <c:pt idx="5">
                  <c:v>31.7318</c:v>
                </c:pt>
                <c:pt idx="6">
                  <c:v>31.703299999999999</c:v>
                </c:pt>
                <c:pt idx="7">
                  <c:v>31.668700000000001</c:v>
                </c:pt>
                <c:pt idx="8">
                  <c:v>31.6281</c:v>
                </c:pt>
                <c:pt idx="9">
                  <c:v>31.581600000000002</c:v>
                </c:pt>
                <c:pt idx="10">
                  <c:v>31.529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A-401F-8957-334EBD4B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679583"/>
        <c:axId val="871293183"/>
      </c:barChart>
      <c:catAx>
        <c:axId val="8666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293183"/>
        <c:crosses val="autoZero"/>
        <c:auto val="1"/>
        <c:lblAlgn val="ctr"/>
        <c:lblOffset val="100"/>
        <c:noMultiLvlLbl val="0"/>
      </c:catAx>
      <c:valAx>
        <c:axId val="871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6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太陽能板年總照射量在固定最佳傾斜角下對太陽能板方位角之變化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0,變R一年總照射量'!$A$6</c:f>
              <c:strCache>
                <c:ptCount val="1"/>
                <c:pt idx="0">
                  <c:v>一年最佳傾斜角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0,變R一年總照射量'!$B$5:$J$5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'B = 0,變R一年總照射量'!$B$6:$J$6</c:f>
              <c:numCache>
                <c:formatCode>General</c:formatCode>
                <c:ptCount val="9"/>
                <c:pt idx="0">
                  <c:v>31.574400000000001</c:v>
                </c:pt>
                <c:pt idx="1">
                  <c:v>31.644300000000001</c:v>
                </c:pt>
                <c:pt idx="2">
                  <c:v>31.694700000000001</c:v>
                </c:pt>
                <c:pt idx="3">
                  <c:v>31.725000000000001</c:v>
                </c:pt>
                <c:pt idx="4">
                  <c:v>31.735199999999999</c:v>
                </c:pt>
                <c:pt idx="5">
                  <c:v>31.725000000000001</c:v>
                </c:pt>
                <c:pt idx="6">
                  <c:v>31.694700000000001</c:v>
                </c:pt>
                <c:pt idx="7">
                  <c:v>31.644300000000001</c:v>
                </c:pt>
                <c:pt idx="8">
                  <c:v>31.574400000000001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5-40BD-8236-0CDAE5BE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822271"/>
        <c:axId val="1129651647"/>
      </c:lineChart>
      <c:catAx>
        <c:axId val="112082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651647"/>
        <c:crosses val="autoZero"/>
        <c:auto val="1"/>
        <c:lblAlgn val="ctr"/>
        <c:lblOffset val="100"/>
        <c:noMultiLvlLbl val="0"/>
      </c:catAx>
      <c:valAx>
        <c:axId val="11296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8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0.156189536564628</c:v>
                </c:pt>
                <c:pt idx="1">
                  <c:v>0.26884253758817483</c:v>
                </c:pt>
                <c:pt idx="2">
                  <c:v>0.36090587770255361</c:v>
                </c:pt>
                <c:pt idx="3">
                  <c:v>0.43031122728112092</c:v>
                </c:pt>
                <c:pt idx="4">
                  <c:v>0.47445919642899892</c:v>
                </c:pt>
                <c:pt idx="5">
                  <c:v>0.48971916263878901</c:v>
                </c:pt>
                <c:pt idx="6">
                  <c:v>0.47445919642899892</c:v>
                </c:pt>
                <c:pt idx="7">
                  <c:v>0.43031122728112092</c:v>
                </c:pt>
                <c:pt idx="8">
                  <c:v>0.36090587770255361</c:v>
                </c:pt>
                <c:pt idx="9">
                  <c:v>0.26884253758817483</c:v>
                </c:pt>
                <c:pt idx="10">
                  <c:v>0.156189536564628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0-4967-98D0-AB2D68C9BD2F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0.18551963116804393</c:v>
                </c:pt>
                <c:pt idx="1">
                  <c:v>0.29194682157367929</c:v>
                </c:pt>
                <c:pt idx="2">
                  <c:v>0.37940390914235939</c:v>
                </c:pt>
                <c:pt idx="3">
                  <c:v>0.44565659084260867</c:v>
                </c:pt>
                <c:pt idx="4">
                  <c:v>0.48777081137584655</c:v>
                </c:pt>
                <c:pt idx="5">
                  <c:v>0.50230199751357807</c:v>
                </c:pt>
                <c:pt idx="6">
                  <c:v>0.48777081137584655</c:v>
                </c:pt>
                <c:pt idx="7">
                  <c:v>0.44565659084260867</c:v>
                </c:pt>
                <c:pt idx="8">
                  <c:v>0.37940390914235939</c:v>
                </c:pt>
                <c:pt idx="9">
                  <c:v>0.29194682157367929</c:v>
                </c:pt>
                <c:pt idx="10">
                  <c:v>0.18551963116804393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0-4967-98D0-AB2D68C9BD2F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0.11683730655477609</c:v>
                </c:pt>
                <c:pt idx="1">
                  <c:v>0.2325513848178426</c:v>
                </c:pt>
                <c:pt idx="2">
                  <c:v>0.32630685894163408</c:v>
                </c:pt>
                <c:pt idx="3">
                  <c:v>0.39639053832314886</c:v>
                </c:pt>
                <c:pt idx="4">
                  <c:v>0.44104828102150889</c:v>
                </c:pt>
                <c:pt idx="5">
                  <c:v>0.45654109409558163</c:v>
                </c:pt>
                <c:pt idx="6">
                  <c:v>0.44104828102150889</c:v>
                </c:pt>
                <c:pt idx="7">
                  <c:v>0.39639053832314886</c:v>
                </c:pt>
                <c:pt idx="8">
                  <c:v>0.32630685894163408</c:v>
                </c:pt>
                <c:pt idx="9">
                  <c:v>0.2325513848178426</c:v>
                </c:pt>
                <c:pt idx="10">
                  <c:v>0.11683730655477609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0-4967-98D0-AB2D68C9BD2F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3.3136109039171517E-2</c:v>
                </c:pt>
                <c:pt idx="1">
                  <c:v>0.13766009593919967</c:v>
                </c:pt>
                <c:pt idx="2">
                  <c:v>0.22102959995947841</c:v>
                </c:pt>
                <c:pt idx="3">
                  <c:v>0.28107723394425121</c:v>
                </c:pt>
                <c:pt idx="4">
                  <c:v>0.3196112251893059</c:v>
                </c:pt>
                <c:pt idx="5">
                  <c:v>0.33320437791683061</c:v>
                </c:pt>
                <c:pt idx="6">
                  <c:v>0.3196112251893059</c:v>
                </c:pt>
                <c:pt idx="7">
                  <c:v>0.28107723394425121</c:v>
                </c:pt>
                <c:pt idx="8">
                  <c:v>0.22102959995947841</c:v>
                </c:pt>
                <c:pt idx="9">
                  <c:v>0.13766009593919967</c:v>
                </c:pt>
                <c:pt idx="10">
                  <c:v>3.3136109039171517E-2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0-4967-98D0-AB2D68C9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70288"/>
        <c:axId val="2025435264"/>
      </c:lineChart>
      <c:catAx>
        <c:axId val="19329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264"/>
        <c:crosses val="autoZero"/>
        <c:auto val="1"/>
        <c:lblAlgn val="ctr"/>
        <c:lblOffset val="100"/>
        <c:noMultiLvlLbl val="0"/>
      </c:catAx>
      <c:valAx>
        <c:axId val="20254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9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0.26722245372746389</c:v>
                </c:pt>
                <c:pt idx="1">
                  <c:v>0.54294480525824662</c:v>
                </c:pt>
                <c:pt idx="2">
                  <c:v>0.79520949613284198</c:v>
                </c:pt>
                <c:pt idx="3">
                  <c:v>0.98293389875649706</c:v>
                </c:pt>
                <c:pt idx="4">
                  <c:v>1.0935302056161325</c:v>
                </c:pt>
                <c:pt idx="5">
                  <c:v>1.1294015181204793</c:v>
                </c:pt>
                <c:pt idx="6">
                  <c:v>1.0935302056161325</c:v>
                </c:pt>
                <c:pt idx="7">
                  <c:v>0.98293389875649706</c:v>
                </c:pt>
                <c:pt idx="8">
                  <c:v>0.79520949613284198</c:v>
                </c:pt>
                <c:pt idx="9">
                  <c:v>0.54294480525824662</c:v>
                </c:pt>
                <c:pt idx="10">
                  <c:v>0.26722245372746389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E3-9D0C-15323A9418BB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0.32957372104397659</c:v>
                </c:pt>
                <c:pt idx="1">
                  <c:v>0.5955008107313251</c:v>
                </c:pt>
                <c:pt idx="2">
                  <c:v>0.83305620208217412</c:v>
                </c:pt>
                <c:pt idx="3">
                  <c:v>1.0088439909717839</c:v>
                </c:pt>
                <c:pt idx="4">
                  <c:v>1.1125782706668923</c:v>
                </c:pt>
                <c:pt idx="5">
                  <c:v>1.1463242854283755</c:v>
                </c:pt>
                <c:pt idx="6">
                  <c:v>1.1125782706668923</c:v>
                </c:pt>
                <c:pt idx="7">
                  <c:v>1.0088439909717839</c:v>
                </c:pt>
                <c:pt idx="8">
                  <c:v>0.83305620208217412</c:v>
                </c:pt>
                <c:pt idx="9">
                  <c:v>0.5955008107313251</c:v>
                </c:pt>
                <c:pt idx="10">
                  <c:v>0.32957372104397659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E3-9D0C-15323A9418BB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0.18981815748965081</c:v>
                </c:pt>
                <c:pt idx="1">
                  <c:v>0.46535177598159622</c:v>
                </c:pt>
                <c:pt idx="2">
                  <c:v>0.72679736177947041</c:v>
                </c:pt>
                <c:pt idx="3">
                  <c:v>0.92298708587822564</c:v>
                </c:pt>
                <c:pt idx="4">
                  <c:v>1.0383947365422157</c:v>
                </c:pt>
                <c:pt idx="5">
                  <c:v>1.0756947368461105</c:v>
                </c:pt>
                <c:pt idx="6">
                  <c:v>1.0383947365422157</c:v>
                </c:pt>
                <c:pt idx="7">
                  <c:v>0.92298708587822564</c:v>
                </c:pt>
                <c:pt idx="8">
                  <c:v>0.72679736177947041</c:v>
                </c:pt>
                <c:pt idx="9">
                  <c:v>0.46535177598159622</c:v>
                </c:pt>
                <c:pt idx="10">
                  <c:v>0.18981815748965081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E3-9D0C-15323A9418BB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4.4209302874738184E-2</c:v>
                </c:pt>
                <c:pt idx="1">
                  <c:v>0.26939240415968391</c:v>
                </c:pt>
                <c:pt idx="2">
                  <c:v>0.51643663907065696</c:v>
                </c:pt>
                <c:pt idx="3">
                  <c:v>0.70741721894597309</c:v>
                </c:pt>
                <c:pt idx="4">
                  <c:v>0.81961985990624453</c:v>
                </c:pt>
                <c:pt idx="5">
                  <c:v>0.85559235427939728</c:v>
                </c:pt>
                <c:pt idx="6">
                  <c:v>0.81961985990624453</c:v>
                </c:pt>
                <c:pt idx="7">
                  <c:v>0.70741721894597309</c:v>
                </c:pt>
                <c:pt idx="8">
                  <c:v>0.51643663907065696</c:v>
                </c:pt>
                <c:pt idx="9">
                  <c:v>0.26939240415968391</c:v>
                </c:pt>
                <c:pt idx="10">
                  <c:v>4.4209302874738184E-2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E3-9D0C-15323A94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655424"/>
        <c:axId val="2027371088"/>
      </c:lineChart>
      <c:catAx>
        <c:axId val="20246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371088"/>
        <c:crosses val="autoZero"/>
        <c:auto val="1"/>
        <c:lblAlgn val="ctr"/>
        <c:lblOffset val="100"/>
        <c:noMultiLvlLbl val="0"/>
      </c:catAx>
      <c:valAx>
        <c:axId val="2027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46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5.2339435026271156E-2</c:v>
                </c:pt>
                <c:pt idx="1">
                  <c:v>0.18771928238984475</c:v>
                </c:pt>
                <c:pt idx="2">
                  <c:v>0.33222141659838939</c:v>
                </c:pt>
                <c:pt idx="3">
                  <c:v>0.44367947673940433</c:v>
                </c:pt>
                <c:pt idx="4">
                  <c:v>0.50816214337328613</c:v>
                </c:pt>
                <c:pt idx="5">
                  <c:v>0.52852217528684198</c:v>
                </c:pt>
                <c:pt idx="6">
                  <c:v>0.50816214337328613</c:v>
                </c:pt>
                <c:pt idx="7">
                  <c:v>0.44367947673940433</c:v>
                </c:pt>
                <c:pt idx="8">
                  <c:v>0.33222141659838939</c:v>
                </c:pt>
                <c:pt idx="9">
                  <c:v>0.18771928238984475</c:v>
                </c:pt>
                <c:pt idx="10">
                  <c:v>5.2339435026271156E-2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A-4C25-AD78-5B300BDE1DBE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2.5197973895631158E-2</c:v>
                </c:pt>
                <c:pt idx="1">
                  <c:v>0.14196373720705582</c:v>
                </c:pt>
                <c:pt idx="2">
                  <c:v>0.26816848443965796</c:v>
                </c:pt>
                <c:pt idx="3">
                  <c:v>0.36749069654086058</c:v>
                </c:pt>
                <c:pt idx="4">
                  <c:v>0.42633468812524156</c:v>
                </c:pt>
                <c:pt idx="5">
                  <c:v>0.44524981071795938</c:v>
                </c:pt>
                <c:pt idx="6">
                  <c:v>0.42633468812524156</c:v>
                </c:pt>
                <c:pt idx="7">
                  <c:v>0.36749069654086058</c:v>
                </c:pt>
                <c:pt idx="8">
                  <c:v>0.26816848443965796</c:v>
                </c:pt>
                <c:pt idx="9">
                  <c:v>0.14196373720705582</c:v>
                </c:pt>
                <c:pt idx="10">
                  <c:v>2.5197973895631158E-2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A-4C25-AD78-5B300BDE1DBE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7.3098569561345222E-2</c:v>
                </c:pt>
                <c:pt idx="1">
                  <c:v>0.23218363995195651</c:v>
                </c:pt>
                <c:pt idx="2">
                  <c:v>0.39889443113464162</c:v>
                </c:pt>
                <c:pt idx="3">
                  <c:v>0.5241865190634557</c:v>
                </c:pt>
                <c:pt idx="4">
                  <c:v>0.5944501524060386</c:v>
                </c:pt>
                <c:pt idx="5">
                  <c:v>0.61610186737989292</c:v>
                </c:pt>
                <c:pt idx="6">
                  <c:v>0.5944501524060386</c:v>
                </c:pt>
                <c:pt idx="7">
                  <c:v>0.5241865190634557</c:v>
                </c:pt>
                <c:pt idx="8">
                  <c:v>0.39889443113464162</c:v>
                </c:pt>
                <c:pt idx="9">
                  <c:v>0.23218363995195651</c:v>
                </c:pt>
                <c:pt idx="10">
                  <c:v>7.3098569561345222E-2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A-4C25-AD78-5B300BDE1DBE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5.6891238869149888E-2</c:v>
                </c:pt>
                <c:pt idx="1">
                  <c:v>0.27338210868484514</c:v>
                </c:pt>
                <c:pt idx="2">
                  <c:v>0.48892489104456532</c:v>
                </c:pt>
                <c:pt idx="3">
                  <c:v>0.64082861011203385</c:v>
                </c:pt>
                <c:pt idx="4">
                  <c:v>0.71938977976091112</c:v>
                </c:pt>
                <c:pt idx="5">
                  <c:v>0.74198297315156958</c:v>
                </c:pt>
                <c:pt idx="6">
                  <c:v>0.71938977976091112</c:v>
                </c:pt>
                <c:pt idx="7">
                  <c:v>0.64082861011203385</c:v>
                </c:pt>
                <c:pt idx="8">
                  <c:v>0.48892489104456532</c:v>
                </c:pt>
                <c:pt idx="9">
                  <c:v>0.27338210868484514</c:v>
                </c:pt>
                <c:pt idx="10">
                  <c:v>5.6891238869149888E-2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A-4C25-AD78-5B300BDE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3712"/>
        <c:axId val="2025432352"/>
      </c:lineChart>
      <c:catAx>
        <c:axId val="48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2352"/>
        <c:crosses val="autoZero"/>
        <c:auto val="1"/>
        <c:lblAlgn val="ctr"/>
        <c:lblOffset val="100"/>
        <c:noMultiLvlLbl val="0"/>
      </c:catAx>
      <c:valAx>
        <c:axId val="20254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0.12316098886308889</c:v>
                </c:pt>
                <c:pt idx="1">
                  <c:v>0.21973821441685892</c:v>
                </c:pt>
                <c:pt idx="2">
                  <c:v>0.30056158716039261</c:v>
                </c:pt>
                <c:pt idx="3">
                  <c:v>0.3620232970058942</c:v>
                </c:pt>
                <c:pt idx="4">
                  <c:v>0.40119964221687149</c:v>
                </c:pt>
                <c:pt idx="5">
                  <c:v>0.41474291510950223</c:v>
                </c:pt>
                <c:pt idx="6">
                  <c:v>0.40119964221687149</c:v>
                </c:pt>
                <c:pt idx="7">
                  <c:v>0.3620232970058942</c:v>
                </c:pt>
                <c:pt idx="8">
                  <c:v>0.30056158716039261</c:v>
                </c:pt>
                <c:pt idx="9">
                  <c:v>0.21973821441685892</c:v>
                </c:pt>
                <c:pt idx="10">
                  <c:v>0.12316098886308889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63A-84C0-B54295C318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0.13512311163207813</c:v>
                </c:pt>
                <c:pt idx="1">
                  <c:v>0.22431190699888939</c:v>
                </c:pt>
                <c:pt idx="2">
                  <c:v>0.30020042789520973</c:v>
                </c:pt>
                <c:pt idx="3">
                  <c:v>0.3585544459347651</c:v>
                </c:pt>
                <c:pt idx="4">
                  <c:v>0.39585740963404381</c:v>
                </c:pt>
                <c:pt idx="5">
                  <c:v>0.40875214150022371</c:v>
                </c:pt>
                <c:pt idx="6">
                  <c:v>0.39585740963404381</c:v>
                </c:pt>
                <c:pt idx="7">
                  <c:v>0.3585544459347651</c:v>
                </c:pt>
                <c:pt idx="8">
                  <c:v>0.30020042789520973</c:v>
                </c:pt>
                <c:pt idx="9">
                  <c:v>0.22431190699888939</c:v>
                </c:pt>
                <c:pt idx="10">
                  <c:v>0.13512311163207813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63A-84C0-B54295C318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0.10238733675460479</c:v>
                </c:pt>
                <c:pt idx="1">
                  <c:v>0.20556137562399432</c:v>
                </c:pt>
                <c:pt idx="2">
                  <c:v>0.28946435808764293</c:v>
                </c:pt>
                <c:pt idx="3">
                  <c:v>0.35207614670270743</c:v>
                </c:pt>
                <c:pt idx="4">
                  <c:v>0.39184284555452642</c:v>
                </c:pt>
                <c:pt idx="5">
                  <c:v>0.40560744616207767</c:v>
                </c:pt>
                <c:pt idx="6">
                  <c:v>0.39184284555452642</c:v>
                </c:pt>
                <c:pt idx="7">
                  <c:v>0.35207614670270743</c:v>
                </c:pt>
                <c:pt idx="8">
                  <c:v>0.28946435808764293</c:v>
                </c:pt>
                <c:pt idx="9">
                  <c:v>0.20556137562399432</c:v>
                </c:pt>
                <c:pt idx="10">
                  <c:v>0.10238733675460479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63A-84C0-B54295C318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4.0781488081518207E-2</c:v>
                </c:pt>
                <c:pt idx="1">
                  <c:v>0.15105477030951694</c:v>
                </c:pt>
                <c:pt idx="2">
                  <c:v>0.23088734557756396</c:v>
                </c:pt>
                <c:pt idx="3">
                  <c:v>0.28585147776387737</c:v>
                </c:pt>
                <c:pt idx="4">
                  <c:v>0.32044158069921991</c:v>
                </c:pt>
                <c:pt idx="5">
                  <c:v>0.33254931524435105</c:v>
                </c:pt>
                <c:pt idx="6">
                  <c:v>0.32044158069921991</c:v>
                </c:pt>
                <c:pt idx="7">
                  <c:v>0.28585147776387737</c:v>
                </c:pt>
                <c:pt idx="8">
                  <c:v>0.23088734557756396</c:v>
                </c:pt>
                <c:pt idx="9">
                  <c:v>0.15105477030951694</c:v>
                </c:pt>
                <c:pt idx="10">
                  <c:v>4.0781488081518207E-2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63A-84C0-B54295C3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83072"/>
        <c:axId val="1929313408"/>
      </c:lineChart>
      <c:catAx>
        <c:axId val="19407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313408"/>
        <c:crosses val="autoZero"/>
        <c:auto val="1"/>
        <c:lblAlgn val="ctr"/>
        <c:lblOffset val="100"/>
        <c:noMultiLvlLbl val="0"/>
      </c:catAx>
      <c:valAx>
        <c:axId val="1929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07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1.7243007027795264E-2</c:v>
                </c:pt>
                <c:pt idx="1">
                  <c:v>3.4437696809589136E-2</c:v>
                </c:pt>
                <c:pt idx="2">
                  <c:v>5.0431114492066449E-2</c:v>
                </c:pt>
                <c:pt idx="3">
                  <c:v>6.2422769801606486E-2</c:v>
                </c:pt>
                <c:pt idx="4">
                  <c:v>6.9478244885415805E-2</c:v>
                </c:pt>
                <c:pt idx="5">
                  <c:v>7.1759750633846861E-2</c:v>
                </c:pt>
                <c:pt idx="6">
                  <c:v>6.9478244885415805E-2</c:v>
                </c:pt>
                <c:pt idx="7">
                  <c:v>6.2422769801606486E-2</c:v>
                </c:pt>
                <c:pt idx="8">
                  <c:v>5.0431114492066449E-2</c:v>
                </c:pt>
                <c:pt idx="9">
                  <c:v>3.4437696809589136E-2</c:v>
                </c:pt>
                <c:pt idx="10">
                  <c:v>1.7243007027795264E-2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F-4F0B-97DC-9915A378DBE8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2.1032001272250831E-2</c:v>
                </c:pt>
                <c:pt idx="1">
                  <c:v>3.7578381992743499E-2</c:v>
                </c:pt>
                <c:pt idx="2">
                  <c:v>5.2586609915150809E-2</c:v>
                </c:pt>
                <c:pt idx="3">
                  <c:v>6.3759497318088193E-2</c:v>
                </c:pt>
                <c:pt idx="4">
                  <c:v>7.0342496865242132E-2</c:v>
                </c:pt>
                <c:pt idx="5">
                  <c:v>7.2478089644504251E-2</c:v>
                </c:pt>
                <c:pt idx="6">
                  <c:v>7.0342496865242132E-2</c:v>
                </c:pt>
                <c:pt idx="7">
                  <c:v>6.3759497318088193E-2</c:v>
                </c:pt>
                <c:pt idx="8">
                  <c:v>5.2586609915150809E-2</c:v>
                </c:pt>
                <c:pt idx="9">
                  <c:v>3.7578381992743499E-2</c:v>
                </c:pt>
                <c:pt idx="10">
                  <c:v>2.1032001272250831E-2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F-4F0B-97DC-9915A378DBE8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1.239440293430818E-2</c:v>
                </c:pt>
                <c:pt idx="1">
                  <c:v>2.9565859751082394E-2</c:v>
                </c:pt>
                <c:pt idx="2">
                  <c:v>4.6165149754287364E-2</c:v>
                </c:pt>
                <c:pt idx="3">
                  <c:v>5.8745944981482626E-2</c:v>
                </c:pt>
                <c:pt idx="4">
                  <c:v>6.6135633720106154E-2</c:v>
                </c:pt>
                <c:pt idx="5">
                  <c:v>6.8514613778582256E-2</c:v>
                </c:pt>
                <c:pt idx="6">
                  <c:v>6.6135633720106154E-2</c:v>
                </c:pt>
                <c:pt idx="7">
                  <c:v>5.8745944981482626E-2</c:v>
                </c:pt>
                <c:pt idx="8">
                  <c:v>4.6165149754287364E-2</c:v>
                </c:pt>
                <c:pt idx="9">
                  <c:v>2.9565859751082394E-2</c:v>
                </c:pt>
                <c:pt idx="10">
                  <c:v>1.239440293430818E-2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F-4F0B-97DC-9915A378DBE8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3.0909231040096119E-3</c:v>
                </c:pt>
                <c:pt idx="1">
                  <c:v>1.7274054772331644E-2</c:v>
                </c:pt>
                <c:pt idx="2">
                  <c:v>3.3110048324364358E-2</c:v>
                </c:pt>
                <c:pt idx="3">
                  <c:v>4.5586593646958107E-2</c:v>
                </c:pt>
                <c:pt idx="4">
                  <c:v>5.2903711817193916E-2</c:v>
                </c:pt>
                <c:pt idx="5">
                  <c:v>5.5232163948194052E-2</c:v>
                </c:pt>
                <c:pt idx="6">
                  <c:v>5.2903711817193916E-2</c:v>
                </c:pt>
                <c:pt idx="7">
                  <c:v>4.5586593646958107E-2</c:v>
                </c:pt>
                <c:pt idx="8">
                  <c:v>3.3110048324364358E-2</c:v>
                </c:pt>
                <c:pt idx="9">
                  <c:v>1.7274054772331644E-2</c:v>
                </c:pt>
                <c:pt idx="10">
                  <c:v>3.0909231040096119E-3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F-4F0B-97DC-9915A378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3312"/>
        <c:axId val="2025435680"/>
      </c:lineChart>
      <c:catAx>
        <c:axId val="487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680"/>
        <c:crosses val="autoZero"/>
        <c:auto val="1"/>
        <c:lblAlgn val="ctr"/>
        <c:lblOffset val="100"/>
        <c:noMultiLvlLbl val="0"/>
      </c:catAx>
      <c:valAx>
        <c:axId val="20254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0.19274343091715532</c:v>
                </c:pt>
                <c:pt idx="1">
                  <c:v>0.44189519361629281</c:v>
                </c:pt>
                <c:pt idx="2">
                  <c:v>0.68321411825084855</c:v>
                </c:pt>
                <c:pt idx="3">
                  <c:v>0.86812554354690497</c:v>
                </c:pt>
                <c:pt idx="4">
                  <c:v>0.97884003047557344</c:v>
                </c:pt>
                <c:pt idx="5">
                  <c:v>1.015024841030191</c:v>
                </c:pt>
                <c:pt idx="6">
                  <c:v>0.97884003047557344</c:v>
                </c:pt>
                <c:pt idx="7">
                  <c:v>0.86812554354690497</c:v>
                </c:pt>
                <c:pt idx="8">
                  <c:v>0.68321411825084855</c:v>
                </c:pt>
                <c:pt idx="9">
                  <c:v>0.44189519361629281</c:v>
                </c:pt>
                <c:pt idx="10">
                  <c:v>0.19274343091715532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14C-85F2-00593B5C9CEA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0.18135308679996012</c:v>
                </c:pt>
                <c:pt idx="1">
                  <c:v>0.40385402619868871</c:v>
                </c:pt>
                <c:pt idx="2">
                  <c:v>0.62095552225001849</c:v>
                </c:pt>
                <c:pt idx="3">
                  <c:v>0.78980463979371385</c:v>
                </c:pt>
                <c:pt idx="4">
                  <c:v>0.89253459462452756</c:v>
                </c:pt>
                <c:pt idx="5">
                  <c:v>0.92648004186268729</c:v>
                </c:pt>
                <c:pt idx="6">
                  <c:v>0.89253459462452756</c:v>
                </c:pt>
                <c:pt idx="7">
                  <c:v>0.78980463979371385</c:v>
                </c:pt>
                <c:pt idx="8">
                  <c:v>0.62095552225001849</c:v>
                </c:pt>
                <c:pt idx="9">
                  <c:v>0.40385402619868871</c:v>
                </c:pt>
                <c:pt idx="10">
                  <c:v>0.18135308679996012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14C-85F2-00593B5C9CEA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0.1878803092502582</c:v>
                </c:pt>
                <c:pt idx="1">
                  <c:v>0.46731087532703319</c:v>
                </c:pt>
                <c:pt idx="2">
                  <c:v>0.73452393897657187</c:v>
                </c:pt>
                <c:pt idx="3">
                  <c:v>0.93500861074764585</c:v>
                </c:pt>
                <c:pt idx="4">
                  <c:v>1.0524286316806712</c:v>
                </c:pt>
                <c:pt idx="5">
                  <c:v>1.0902239273205527</c:v>
                </c:pt>
                <c:pt idx="6">
                  <c:v>1.0524286316806712</c:v>
                </c:pt>
                <c:pt idx="7">
                  <c:v>0.93500861074764585</c:v>
                </c:pt>
                <c:pt idx="8">
                  <c:v>0.73452393897657187</c:v>
                </c:pt>
                <c:pt idx="9">
                  <c:v>0.46731087532703319</c:v>
                </c:pt>
                <c:pt idx="10">
                  <c:v>0.1878803092502582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4-414C-85F2-00593B5C9CEA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0.1007636500546777</c:v>
                </c:pt>
                <c:pt idx="1">
                  <c:v>0.44171093376669374</c:v>
                </c:pt>
                <c:pt idx="2">
                  <c:v>0.75292228494649371</c:v>
                </c:pt>
                <c:pt idx="3">
                  <c:v>0.97226668152286932</c:v>
                </c:pt>
                <c:pt idx="4">
                  <c:v>1.092735072277325</c:v>
                </c:pt>
                <c:pt idx="5">
                  <c:v>1.1297644523441146</c:v>
                </c:pt>
                <c:pt idx="6">
                  <c:v>1.092735072277325</c:v>
                </c:pt>
                <c:pt idx="7">
                  <c:v>0.97226668152286932</c:v>
                </c:pt>
                <c:pt idx="8">
                  <c:v>0.75292228494649371</c:v>
                </c:pt>
                <c:pt idx="9">
                  <c:v>0.44171093376669374</c:v>
                </c:pt>
                <c:pt idx="10">
                  <c:v>0.1007636500546777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4-414C-85F2-00593B5C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052320"/>
        <c:axId val="2025440672"/>
      </c:lineChart>
      <c:catAx>
        <c:axId val="20250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40672"/>
        <c:crosses val="autoZero"/>
        <c:auto val="1"/>
        <c:lblAlgn val="ctr"/>
        <c:lblOffset val="100"/>
        <c:noMultiLvlLbl val="0"/>
      </c:catAx>
      <c:valAx>
        <c:axId val="2025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0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IbBR,IsBR,IrBR</a:t>
            </a:r>
            <a:r>
              <a:rPr lang="zh-TW" altLang="en-US"/>
              <a:t>曲線圖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IbBR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5.2339435026271156E-2</c:v>
                </c:pt>
                <c:pt idx="1">
                  <c:v>0.19605853961847672</c:v>
                </c:pt>
                <c:pt idx="2">
                  <c:v>0.34340797475229751</c:v>
                </c:pt>
                <c:pt idx="3">
                  <c:v>0.45679855384296753</c:v>
                </c:pt>
                <c:pt idx="4">
                  <c:v>0.52237929638468195</c:v>
                </c:pt>
                <c:pt idx="5">
                  <c:v>0.54309273566211547</c:v>
                </c:pt>
                <c:pt idx="6">
                  <c:v>0.52237929638468195</c:v>
                </c:pt>
                <c:pt idx="7">
                  <c:v>0.45679855384296753</c:v>
                </c:pt>
                <c:pt idx="8">
                  <c:v>0.34340797475229751</c:v>
                </c:pt>
                <c:pt idx="9">
                  <c:v>0.19605853961847672</c:v>
                </c:pt>
                <c:pt idx="10">
                  <c:v>5.6919128135956655E-2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4DB8-B93C-80038426E993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IsBR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0.12316098886308889</c:v>
                </c:pt>
                <c:pt idx="1">
                  <c:v>0.22122107732684942</c:v>
                </c:pt>
                <c:pt idx="2">
                  <c:v>0.30149117236316053</c:v>
                </c:pt>
                <c:pt idx="3">
                  <c:v>0.3625411824780202</c:v>
                </c:pt>
                <c:pt idx="4">
                  <c:v>0.40144724468223203</c:v>
                </c:pt>
                <c:pt idx="5">
                  <c:v>0.41489400337033239</c:v>
                </c:pt>
                <c:pt idx="6">
                  <c:v>0.40144724468223203</c:v>
                </c:pt>
                <c:pt idx="7">
                  <c:v>0.3625411824780202</c:v>
                </c:pt>
                <c:pt idx="8">
                  <c:v>0.30149117236316053</c:v>
                </c:pt>
                <c:pt idx="9">
                  <c:v>0.22122107732684942</c:v>
                </c:pt>
                <c:pt idx="10">
                  <c:v>0.12530242610005748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4DB8-B93C-80038426E993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IrBR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1.7243007027795264E-2</c:v>
                </c:pt>
                <c:pt idx="1">
                  <c:v>3.4581235080995767E-2</c:v>
                </c:pt>
                <c:pt idx="2">
                  <c:v>5.0375735234217206E-2</c:v>
                </c:pt>
                <c:pt idx="3">
                  <c:v>6.2207261430992887E-2</c:v>
                </c:pt>
                <c:pt idx="4">
                  <c:v>6.916867833288054E-2</c:v>
                </c:pt>
                <c:pt idx="5">
                  <c:v>7.1420371031463384E-2</c:v>
                </c:pt>
                <c:pt idx="6">
                  <c:v>6.916867833288054E-2</c:v>
                </c:pt>
                <c:pt idx="7">
                  <c:v>6.2207261430992887E-2</c:v>
                </c:pt>
                <c:pt idx="8">
                  <c:v>5.0375735234217206E-2</c:v>
                </c:pt>
                <c:pt idx="9">
                  <c:v>3.4581235080995767E-2</c:v>
                </c:pt>
                <c:pt idx="10">
                  <c:v>1.7550122095728711E-2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9-4DB8-B93C-80038426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7392"/>
        <c:axId val="2037561264"/>
      </c:lineChart>
      <c:catAx>
        <c:axId val="547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561264"/>
        <c:crosses val="autoZero"/>
        <c:auto val="1"/>
        <c:lblAlgn val="ctr"/>
        <c:lblOffset val="100"/>
        <c:noMultiLvlLbl val="0"/>
      </c:catAx>
      <c:valAx>
        <c:axId val="2037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17.822600000000001</c:v>
                </c:pt>
                <c:pt idx="1">
                  <c:v>17.8184</c:v>
                </c:pt>
                <c:pt idx="2">
                  <c:v>17.808900000000001</c:v>
                </c:pt>
                <c:pt idx="3">
                  <c:v>17.793900000000001</c:v>
                </c:pt>
                <c:pt idx="4">
                  <c:v>17.773499999999999</c:v>
                </c:pt>
                <c:pt idx="5">
                  <c:v>17.747599999999998</c:v>
                </c:pt>
                <c:pt idx="6">
                  <c:v>17.7164</c:v>
                </c:pt>
                <c:pt idx="7">
                  <c:v>17.6798</c:v>
                </c:pt>
                <c:pt idx="8">
                  <c:v>17.637699999999999</c:v>
                </c:pt>
                <c:pt idx="9">
                  <c:v>17.590299999999999</c:v>
                </c:pt>
                <c:pt idx="10">
                  <c:v>17.537600000000001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19</xdr:row>
      <xdr:rowOff>109537</xdr:rowOff>
    </xdr:from>
    <xdr:to>
      <xdr:col>36</xdr:col>
      <xdr:colOff>504825</xdr:colOff>
      <xdr:row>33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DDB0821-7EB9-49A6-8E45-626D811BE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490537</xdr:colOff>
      <xdr:row>19</xdr:row>
      <xdr:rowOff>80962</xdr:rowOff>
    </xdr:from>
    <xdr:to>
      <xdr:col>45</xdr:col>
      <xdr:colOff>109537</xdr:colOff>
      <xdr:row>33</xdr:row>
      <xdr:rowOff>23812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CE15DDC-20F3-4FCF-A851-29FF7529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309562</xdr:colOff>
      <xdr:row>47</xdr:row>
      <xdr:rowOff>138112</xdr:rowOff>
    </xdr:from>
    <xdr:to>
      <xdr:col>36</xdr:col>
      <xdr:colOff>585787</xdr:colOff>
      <xdr:row>61</xdr:row>
      <xdr:rowOff>80962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73BD820-F316-4453-9D53-E61287BC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90487</xdr:colOff>
      <xdr:row>18</xdr:row>
      <xdr:rowOff>90487</xdr:rowOff>
    </xdr:from>
    <xdr:to>
      <xdr:col>37</xdr:col>
      <xdr:colOff>366712</xdr:colOff>
      <xdr:row>32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220A60-079F-4AC8-B404-2749638E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71437</xdr:colOff>
      <xdr:row>18</xdr:row>
      <xdr:rowOff>128587</xdr:rowOff>
    </xdr:from>
    <xdr:to>
      <xdr:col>45</xdr:col>
      <xdr:colOff>300037</xdr:colOff>
      <xdr:row>32</xdr:row>
      <xdr:rowOff>71437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8DB0F9B-7043-4C47-839A-691AED0D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547687</xdr:colOff>
      <xdr:row>18</xdr:row>
      <xdr:rowOff>128587</xdr:rowOff>
    </xdr:from>
    <xdr:to>
      <xdr:col>55</xdr:col>
      <xdr:colOff>242887</xdr:colOff>
      <xdr:row>32</xdr:row>
      <xdr:rowOff>71437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CE451F1-7340-4672-BBA7-90938DEA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423862</xdr:colOff>
      <xdr:row>46</xdr:row>
      <xdr:rowOff>61912</xdr:rowOff>
    </xdr:from>
    <xdr:to>
      <xdr:col>38</xdr:col>
      <xdr:colOff>90487</xdr:colOff>
      <xdr:row>60</xdr:row>
      <xdr:rowOff>4762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9D97159-1616-4C97-AA3E-2118B2E8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15</xdr:row>
      <xdr:rowOff>80962</xdr:rowOff>
    </xdr:from>
    <xdr:to>
      <xdr:col>18</xdr:col>
      <xdr:colOff>61912</xdr:colOff>
      <xdr:row>29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1CB6A4-72C6-48C9-A686-A6516B11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28575</xdr:rowOff>
    </xdr:from>
    <xdr:to>
      <xdr:col>8</xdr:col>
      <xdr:colOff>147637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561975</xdr:colOff>
      <xdr:row>11</xdr:row>
      <xdr:rowOff>71437</xdr:rowOff>
    </xdr:from>
    <xdr:to>
      <xdr:col>28</xdr:col>
      <xdr:colOff>333375</xdr:colOff>
      <xdr:row>25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00B3DB-2A54-436B-93E6-9F3D4D97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12</xdr:row>
      <xdr:rowOff>100012</xdr:rowOff>
    </xdr:from>
    <xdr:to>
      <xdr:col>20</xdr:col>
      <xdr:colOff>290512</xdr:colOff>
      <xdr:row>26</xdr:row>
      <xdr:rowOff>42862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C6397-5492-4021-BAEB-6BD9B70C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T25" zoomScaleNormal="100" workbookViewId="0">
      <selection activeCell="AP40" sqref="AE36:AP40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((22) *PI())/180</f>
        <v>0.38397243543875248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0.31502304400818482</v>
      </c>
      <c r="P2">
        <f t="shared" ref="P2:P12" si="2">(COS(N2) * SIN(F2))/COS(N50)</f>
        <v>-0.99385949470001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12" si="3">(SIN(K2) * COS(J2) - COS(K2) * SIN(J2) * COS(I2)) * SIN(N2) + (COS(K2) * COS(J2) + SIN(K2) * SIN(J2) * COS(I2)) * COS(N2) * COS(F2) + SIN(J2) * SIN(I2) * COS(N2) *SIN(F2)</f>
        <v>0.31502304400818482</v>
      </c>
      <c r="U2">
        <f t="shared" ref="U2:U12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0.11103291716283591</v>
      </c>
      <c r="Y2">
        <f>V2 * (((R2-V2) / (U2)) * ((T2) / (O2)) + (1 + ((R2-V2) / (U2))) * ((1 + COS(J2)) / (2)))</f>
        <v>0.156189536564628</v>
      </c>
      <c r="Z2">
        <f>(W2 * R2) * ((1 - COS(J2)) / (2))</f>
        <v>0</v>
      </c>
      <c r="AA2">
        <f xml:space="preserve"> X2 + Y2 + Z2</f>
        <v>0.26722245372746389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((22) *PI())/180</f>
        <v>0.38397243543875248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0.53339393494179643</v>
      </c>
      <c r="P3">
        <f t="shared" si="2"/>
        <v>-0.99980302528537901</v>
      </c>
      <c r="Q3">
        <f t="shared" ref="Q3:Q13" si="10">COS(N3 -K3)</f>
        <v>0.98610565719705545</v>
      </c>
      <c r="R3">
        <f t="shared" ref="R3:R13" si="11">(0.42 * O3) + (((2.92 - Q3) / (2 * Q3)) * O3^2) - ((((2.92 -Q3) / (4 *Q3^2))) * O3^3)</f>
        <v>0.42755509637887962</v>
      </c>
      <c r="S3">
        <f t="shared" ref="S3:S13" si="12">((1.323 * R3) / (O3)) - 0.5466</f>
        <v>0.5138833603347619</v>
      </c>
      <c r="T3">
        <f t="shared" si="3"/>
        <v>0.53339393494179643</v>
      </c>
      <c r="U3">
        <f t="shared" si="4"/>
        <v>0.72903846864618382</v>
      </c>
      <c r="V3">
        <f t="shared" ref="V3:V13" si="13">R3 - (S3 * O3)</f>
        <v>0.15345282870880789</v>
      </c>
      <c r="W3">
        <v>0.55000000000000004</v>
      </c>
      <c r="X3">
        <f t="shared" ref="X3:X13" si="14">S3 * T3</f>
        <v>0.27410226767007173</v>
      </c>
      <c r="Y3">
        <f t="shared" ref="Y3:Y13" si="15">V3 * (((R3-V3) / (U3)) * ((T3) / (O3)) + (1 + ((R3-V3) / (U3))) * ((1 + COS(J3)) / (2)))</f>
        <v>0.26884253758817483</v>
      </c>
      <c r="Z3">
        <f t="shared" ref="Z3:Z13" si="16">(W3 * R3) * ((1 - COS(J3)) / (2))</f>
        <v>0</v>
      </c>
      <c r="AA3">
        <f t="shared" ref="AA3:AA13" si="17" xml:space="preserve"> X3 + Y3 + Z3</f>
        <v>0.54294480525824662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0.38397243543875248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0.72091327014520634</v>
      </c>
      <c r="P4">
        <f t="shared" si="2"/>
        <v>-0.99637263696985778</v>
      </c>
      <c r="Q4">
        <f t="shared" si="10"/>
        <v>0.98610565719705545</v>
      </c>
      <c r="R4">
        <f t="shared" si="11"/>
        <v>0.62611852750692232</v>
      </c>
      <c r="S4">
        <f t="shared" si="12"/>
        <v>0.60243532254970278</v>
      </c>
      <c r="T4">
        <f t="shared" si="3"/>
        <v>0.72091327014520634</v>
      </c>
      <c r="U4">
        <f t="shared" si="4"/>
        <v>0.98533836263197117</v>
      </c>
      <c r="V4">
        <f t="shared" si="13"/>
        <v>0.1918149090766339</v>
      </c>
      <c r="W4">
        <v>0.55000000000000004</v>
      </c>
      <c r="X4">
        <f t="shared" si="14"/>
        <v>0.43430361843028842</v>
      </c>
      <c r="Y4">
        <f t="shared" si="15"/>
        <v>0.36090587770255361</v>
      </c>
      <c r="Z4">
        <f t="shared" si="16"/>
        <v>0</v>
      </c>
      <c r="AA4">
        <f t="shared" si="17"/>
        <v>0.79520949613284198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0.38397243543875248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0.86480191681465612</v>
      </c>
      <c r="P5">
        <f t="shared" si="2"/>
        <v>-0.97242084284385011</v>
      </c>
      <c r="Q5">
        <f t="shared" si="10"/>
        <v>0.98610565719705545</v>
      </c>
      <c r="R5">
        <f t="shared" si="11"/>
        <v>0.7749987900274129</v>
      </c>
      <c r="S5">
        <f t="shared" si="12"/>
        <v>0.63901647386590366</v>
      </c>
      <c r="T5">
        <f t="shared" si="3"/>
        <v>0.86480191681465612</v>
      </c>
      <c r="U5">
        <f t="shared" si="4"/>
        <v>1.1820041883034127</v>
      </c>
      <c r="V5">
        <f t="shared" si="13"/>
        <v>0.22237611855203676</v>
      </c>
      <c r="W5">
        <v>0.55000000000000004</v>
      </c>
      <c r="X5">
        <f t="shared" si="14"/>
        <v>0.55262267147537614</v>
      </c>
      <c r="Y5">
        <f t="shared" si="15"/>
        <v>0.43031122728112092</v>
      </c>
      <c r="Z5">
        <f t="shared" si="16"/>
        <v>0</v>
      </c>
      <c r="AA5">
        <f t="shared" si="17"/>
        <v>0.98293389875649706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0.38397243543875248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0.95525410146685386</v>
      </c>
      <c r="P6">
        <f t="shared" si="2"/>
        <v>-0.85448390392560014</v>
      </c>
      <c r="Q6">
        <f t="shared" si="10"/>
        <v>0.98610565719705545</v>
      </c>
      <c r="R6">
        <f t="shared" si="11"/>
        <v>0.86259478537333012</v>
      </c>
      <c r="S6">
        <f t="shared" si="12"/>
        <v>0.64806945946268146</v>
      </c>
      <c r="T6">
        <f t="shared" si="3"/>
        <v>0.95525410146685386</v>
      </c>
      <c r="U6">
        <f t="shared" si="4"/>
        <v>1.3056334946466424</v>
      </c>
      <c r="V6">
        <f t="shared" si="13"/>
        <v>0.24352377618619669</v>
      </c>
      <c r="W6">
        <v>0.55000000000000004</v>
      </c>
      <c r="X6">
        <f t="shared" si="14"/>
        <v>0.61907100918713343</v>
      </c>
      <c r="Y6">
        <f t="shared" si="15"/>
        <v>0.47445919642899892</v>
      </c>
      <c r="Z6">
        <f t="shared" si="16"/>
        <v>0</v>
      </c>
      <c r="AA6">
        <f t="shared" si="17"/>
        <v>1.0935302056161325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0.38397243543875248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0.98610565719705545</v>
      </c>
      <c r="P7">
        <f t="shared" si="2"/>
        <v>0</v>
      </c>
      <c r="Q7">
        <f t="shared" si="10"/>
        <v>0.98610565719705545</v>
      </c>
      <c r="R7">
        <f t="shared" si="11"/>
        <v>0.89092041398760458</v>
      </c>
      <c r="S7">
        <f t="shared" si="12"/>
        <v>0.64869555388207378</v>
      </c>
      <c r="T7">
        <f t="shared" si="3"/>
        <v>0.98610565719705545</v>
      </c>
      <c r="U7">
        <f t="shared" si="4"/>
        <v>1.3478011487414585</v>
      </c>
      <c r="V7">
        <f t="shared" si="13"/>
        <v>0.2512380585059143</v>
      </c>
      <c r="W7">
        <v>0.55000000000000004</v>
      </c>
      <c r="X7">
        <f t="shared" si="14"/>
        <v>0.63968235548169028</v>
      </c>
      <c r="Y7">
        <f t="shared" si="15"/>
        <v>0.48971916263878901</v>
      </c>
      <c r="Z7">
        <f t="shared" si="16"/>
        <v>0</v>
      </c>
      <c r="AA7">
        <f t="shared" si="17"/>
        <v>1.1294015181204793</v>
      </c>
      <c r="AE7" t="s">
        <v>47</v>
      </c>
      <c r="AF7">
        <f>X2</f>
        <v>0.11103291716283591</v>
      </c>
      <c r="AG7">
        <f>X3</f>
        <v>0.27410226767007173</v>
      </c>
      <c r="AH7">
        <f>X4</f>
        <v>0.43430361843028842</v>
      </c>
      <c r="AI7">
        <f>X5</f>
        <v>0.55262267147537614</v>
      </c>
      <c r="AJ7">
        <f>X6</f>
        <v>0.61907100918713343</v>
      </c>
      <c r="AK7">
        <f>X7</f>
        <v>0.63968235548169028</v>
      </c>
      <c r="AL7">
        <f>X8</f>
        <v>0.61907100918713343</v>
      </c>
      <c r="AM7">
        <f>X9</f>
        <v>0.55262267147537614</v>
      </c>
      <c r="AN7">
        <f>X10</f>
        <v>0.43430361843028842</v>
      </c>
      <c r="AO7">
        <f>X11</f>
        <v>0.27410226767007173</v>
      </c>
      <c r="AP7">
        <f>X12</f>
        <v>0.11103291716283591</v>
      </c>
      <c r="AR7">
        <f>AF7+AG7+AH7+AI7+AJ7+AK7+AL7+AM7+AN7+AO7+AP7</f>
        <v>4.6219473233331021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0.38397243543875248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0.95525410146685386</v>
      </c>
      <c r="P8">
        <f t="shared" si="2"/>
        <v>0.85448390392560014</v>
      </c>
      <c r="Q8">
        <f t="shared" si="10"/>
        <v>0.98610565719705545</v>
      </c>
      <c r="R8">
        <f t="shared" si="11"/>
        <v>0.86259478537333012</v>
      </c>
      <c r="S8">
        <f t="shared" si="12"/>
        <v>0.64806945946268146</v>
      </c>
      <c r="T8">
        <f t="shared" si="3"/>
        <v>0.95525410146685386</v>
      </c>
      <c r="U8">
        <f t="shared" si="4"/>
        <v>1.3056334946466424</v>
      </c>
      <c r="V8">
        <f t="shared" si="13"/>
        <v>0.24352377618619669</v>
      </c>
      <c r="W8">
        <v>0.55000000000000004</v>
      </c>
      <c r="X8">
        <f t="shared" si="14"/>
        <v>0.61907100918713343</v>
      </c>
      <c r="Y8">
        <f t="shared" si="15"/>
        <v>0.47445919642899892</v>
      </c>
      <c r="Z8">
        <f t="shared" si="16"/>
        <v>0</v>
      </c>
      <c r="AA8">
        <f t="shared" si="17"/>
        <v>1.0935302056161325</v>
      </c>
      <c r="AE8" t="s">
        <v>48</v>
      </c>
      <c r="AF8">
        <f>X13</f>
        <v>0.14405408987593266</v>
      </c>
      <c r="AG8">
        <f>X14</f>
        <v>0.30355398915764581</v>
      </c>
      <c r="AH8">
        <f>X15</f>
        <v>0.45365229293981474</v>
      </c>
      <c r="AI8">
        <f>X16</f>
        <v>0.56318740012917523</v>
      </c>
      <c r="AJ8">
        <f>X17</f>
        <v>0.62480745929104575</v>
      </c>
      <c r="AK8">
        <f>X18</f>
        <v>0.64402228791479732</v>
      </c>
      <c r="AL8">
        <f>X19</f>
        <v>0.62480745929104575</v>
      </c>
      <c r="AM8">
        <f>X20</f>
        <v>0.56318740012917523</v>
      </c>
      <c r="AN8">
        <f>X21</f>
        <v>0.45365229293981474</v>
      </c>
      <c r="AO8">
        <f>X22</f>
        <v>0.30355398915764581</v>
      </c>
      <c r="AP8">
        <f>X23</f>
        <v>0.14405408987593266</v>
      </c>
      <c r="AR8">
        <f>AF8+AG8+AH8+AI8+AJ8+AK8+AL8+AM8+AN8+AO8+AP8</f>
        <v>4.8225327507020257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0.38397243543875248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0.86480191681465612</v>
      </c>
      <c r="P9">
        <f t="shared" si="2"/>
        <v>0.97242084284385011</v>
      </c>
      <c r="Q9">
        <f t="shared" si="10"/>
        <v>0.98610565719705545</v>
      </c>
      <c r="R9">
        <f t="shared" si="11"/>
        <v>0.7749987900274129</v>
      </c>
      <c r="S9">
        <f t="shared" si="12"/>
        <v>0.63901647386590366</v>
      </c>
      <c r="T9">
        <f t="shared" si="3"/>
        <v>0.86480191681465612</v>
      </c>
      <c r="U9">
        <f t="shared" si="4"/>
        <v>1.1820041883034127</v>
      </c>
      <c r="V9">
        <f t="shared" si="13"/>
        <v>0.22237611855203676</v>
      </c>
      <c r="W9">
        <v>0.55000000000000004</v>
      </c>
      <c r="X9">
        <f t="shared" si="14"/>
        <v>0.55262267147537614</v>
      </c>
      <c r="Y9">
        <f t="shared" si="15"/>
        <v>0.43031122728112092</v>
      </c>
      <c r="Z9">
        <f t="shared" si="16"/>
        <v>0</v>
      </c>
      <c r="AA9">
        <f t="shared" si="17"/>
        <v>0.98293389875649706</v>
      </c>
      <c r="AE9" t="s">
        <v>49</v>
      </c>
      <c r="AF9">
        <f>X24</f>
        <v>7.2980850934874733E-2</v>
      </c>
      <c r="AG9">
        <f>X25</f>
        <v>0.23280039116375362</v>
      </c>
      <c r="AH9">
        <f>X26</f>
        <v>0.40049050283783633</v>
      </c>
      <c r="AI9">
        <f>X27</f>
        <v>0.52659654755507679</v>
      </c>
      <c r="AJ9">
        <f>X28</f>
        <v>0.59734645552070675</v>
      </c>
      <c r="AK9">
        <f>X29</f>
        <v>0.61915364275052887</v>
      </c>
      <c r="AL9">
        <f>X30</f>
        <v>0.59734645552070675</v>
      </c>
      <c r="AM9">
        <f>X31</f>
        <v>0.52659654755507679</v>
      </c>
      <c r="AN9">
        <f>X32</f>
        <v>0.40049050283783633</v>
      </c>
      <c r="AO9">
        <f>X33</f>
        <v>0.23280039116375362</v>
      </c>
      <c r="AP9">
        <f>X34</f>
        <v>7.2980850934874733E-2</v>
      </c>
      <c r="AR9">
        <f>AF9+AG9+AH9+AI9+AJ9+AK9+AL9+AM9+AN9+AO9+AP9</f>
        <v>4.2795831387750258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0.38397243543875248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0.72091327014520634</v>
      </c>
      <c r="P10">
        <f t="shared" si="2"/>
        <v>0.99637263696985778</v>
      </c>
      <c r="Q10">
        <f t="shared" si="10"/>
        <v>0.98610565719705545</v>
      </c>
      <c r="R10">
        <f t="shared" si="11"/>
        <v>0.62611852750692232</v>
      </c>
      <c r="S10">
        <f t="shared" si="12"/>
        <v>0.60243532254970278</v>
      </c>
      <c r="T10">
        <f t="shared" si="3"/>
        <v>0.72091327014520634</v>
      </c>
      <c r="U10">
        <f t="shared" si="4"/>
        <v>0.98533836263197117</v>
      </c>
      <c r="V10">
        <f t="shared" si="13"/>
        <v>0.1918149090766339</v>
      </c>
      <c r="W10">
        <v>0.55000000000000004</v>
      </c>
      <c r="X10">
        <f t="shared" si="14"/>
        <v>0.43430361843028842</v>
      </c>
      <c r="Y10">
        <f t="shared" si="15"/>
        <v>0.36090587770255361</v>
      </c>
      <c r="Z10">
        <f t="shared" si="16"/>
        <v>0</v>
      </c>
      <c r="AA10">
        <f t="shared" si="17"/>
        <v>0.79520949613284198</v>
      </c>
      <c r="AE10" t="s">
        <v>50</v>
      </c>
      <c r="AF10">
        <f>X35</f>
        <v>1.1073193835566666E-2</v>
      </c>
      <c r="AG10">
        <f>X36</f>
        <v>0.13173230822048421</v>
      </c>
      <c r="AH10">
        <f>X37</f>
        <v>0.2954070391111786</v>
      </c>
      <c r="AI10">
        <f>X38</f>
        <v>0.42633998500172188</v>
      </c>
      <c r="AJ10">
        <f>X39</f>
        <v>0.50000863471693857</v>
      </c>
      <c r="AK10">
        <f>X40</f>
        <v>0.52238797636256673</v>
      </c>
      <c r="AL10">
        <f>X41</f>
        <v>0.50000863471693857</v>
      </c>
      <c r="AM10">
        <f>X42</f>
        <v>0.42633998500172188</v>
      </c>
      <c r="AN10">
        <f>X43</f>
        <v>0.2954070391111786</v>
      </c>
      <c r="AO10">
        <f>X44</f>
        <v>0.13173230822048421</v>
      </c>
      <c r="AP10">
        <f>X45</f>
        <v>1.1073193835566666E-2</v>
      </c>
      <c r="AR10">
        <f>AF10+AG10+AH10+AI10+AJ10+AK10+AL10+AM10+AN10+AO10+AP10</f>
        <v>3.2515102981343471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0.38397243543875248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0.53339393494179643</v>
      </c>
      <c r="P11">
        <f t="shared" si="2"/>
        <v>0.99980302528537901</v>
      </c>
      <c r="Q11">
        <f t="shared" si="10"/>
        <v>0.98610565719705545</v>
      </c>
      <c r="R11">
        <f t="shared" si="11"/>
        <v>0.42755509637887962</v>
      </c>
      <c r="S11">
        <f t="shared" si="12"/>
        <v>0.5138833603347619</v>
      </c>
      <c r="T11">
        <f t="shared" si="3"/>
        <v>0.53339393494179643</v>
      </c>
      <c r="U11">
        <f t="shared" si="4"/>
        <v>0.72903846864618382</v>
      </c>
      <c r="V11">
        <f t="shared" si="13"/>
        <v>0.15345282870880789</v>
      </c>
      <c r="W11">
        <v>0.55000000000000004</v>
      </c>
      <c r="X11">
        <f t="shared" si="14"/>
        <v>0.27410226767007173</v>
      </c>
      <c r="Y11">
        <f t="shared" si="15"/>
        <v>0.26884253758817483</v>
      </c>
      <c r="Z11">
        <f t="shared" si="16"/>
        <v>0</v>
      </c>
      <c r="AA11">
        <f t="shared" si="17"/>
        <v>0.54294480525824662</v>
      </c>
      <c r="AR11">
        <f>AR7+AR8+AR9+AR10</f>
        <v>16.9755735109445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0.38397243543875248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0.31502304400818482</v>
      </c>
      <c r="P12">
        <f t="shared" si="2"/>
        <v>0.99385949470001</v>
      </c>
      <c r="Q12">
        <f t="shared" si="10"/>
        <v>0.98610565719705545</v>
      </c>
      <c r="R12">
        <f t="shared" si="11"/>
        <v>0.21407748527415704</v>
      </c>
      <c r="S12">
        <f t="shared" si="12"/>
        <v>0.35245966691868769</v>
      </c>
      <c r="T12">
        <f t="shared" si="3"/>
        <v>0.31502304400818482</v>
      </c>
      <c r="U12">
        <f t="shared" si="4"/>
        <v>0.43057092056558011</v>
      </c>
      <c r="V12">
        <f t="shared" si="13"/>
        <v>0.10304456811132114</v>
      </c>
      <c r="W12">
        <v>0.55000000000000004</v>
      </c>
      <c r="X12">
        <f t="shared" si="14"/>
        <v>0.11103291716283591</v>
      </c>
      <c r="Y12">
        <f t="shared" si="15"/>
        <v>0.156189536564628</v>
      </c>
      <c r="Z12">
        <f t="shared" si="16"/>
        <v>0</v>
      </c>
      <c r="AA12">
        <f t="shared" si="17"/>
        <v>0.26722245372746389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0.38397243543875248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0.36847134736832421</v>
      </c>
      <c r="P13">
        <f t="shared" ref="P13:P45" si="20">(COS(N13) * SIN(F13))/COS(N61)</f>
        <v>-0.95446894686345785</v>
      </c>
      <c r="Q13">
        <f t="shared" si="10"/>
        <v>0.99975206078594048</v>
      </c>
      <c r="R13">
        <f t="shared" si="11"/>
        <v>0.26111906904569815</v>
      </c>
      <c r="S13">
        <f t="shared" si="12"/>
        <v>0.39095058789452108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0.36847134736832421</v>
      </c>
      <c r="U13">
        <f t="shared" ref="U13:U45" si="22">C13 * (1 + 0.033 * COS((D13 - 2) * ((2 * PI()) / (365)))) * O13</f>
        <v>0.49269665503725563</v>
      </c>
      <c r="V13">
        <f t="shared" si="13"/>
        <v>0.11706497916976549</v>
      </c>
      <c r="W13">
        <v>0.55000000000000004</v>
      </c>
      <c r="X13">
        <f t="shared" si="14"/>
        <v>0.14405408987593266</v>
      </c>
      <c r="Y13">
        <f t="shared" si="15"/>
        <v>0.18551963116804393</v>
      </c>
      <c r="Z13">
        <f t="shared" si="16"/>
        <v>0</v>
      </c>
      <c r="AA13">
        <f t="shared" si="17"/>
        <v>0.32957372104397659</v>
      </c>
      <c r="AE13" t="s">
        <v>47</v>
      </c>
      <c r="AF13">
        <f>Y2</f>
        <v>0.156189536564628</v>
      </c>
      <c r="AG13">
        <f>Y3</f>
        <v>0.26884253758817483</v>
      </c>
      <c r="AH13">
        <f>Y4</f>
        <v>0.36090587770255361</v>
      </c>
      <c r="AI13">
        <f>Y5</f>
        <v>0.43031122728112092</v>
      </c>
      <c r="AJ13">
        <f>Y6</f>
        <v>0.47445919642899892</v>
      </c>
      <c r="AK13">
        <f>Y7</f>
        <v>0.48971916263878901</v>
      </c>
      <c r="AL13">
        <f>Y8</f>
        <v>0.47445919642899892</v>
      </c>
      <c r="AM13">
        <f>Y9</f>
        <v>0.43031122728112092</v>
      </c>
      <c r="AN13">
        <f>Y10</f>
        <v>0.36090587770255361</v>
      </c>
      <c r="AO13">
        <f>Y11</f>
        <v>0.26884253758817483</v>
      </c>
      <c r="AP13">
        <f>Y12</f>
        <v>0.156189536564628</v>
      </c>
      <c r="AR13">
        <f>AF13+AG13+AH13+AI13+AJ13+AK13+AL13+AM13+AN13+AO13+AP13</f>
        <v>3.8711359137697419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0.38397243543875248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0.57389066402019706</v>
      </c>
      <c r="P14">
        <f t="shared" si="20"/>
        <v>-0.97143833274842462</v>
      </c>
      <c r="Q14">
        <f t="shared" ref="Q14:Q45" si="27">COS(N14 -K14)</f>
        <v>0.99975206078594048</v>
      </c>
      <c r="R14">
        <f t="shared" ref="R14:R45" si="28">(0.42 * O14) + (((2.92 - Q14) / (2 * Q14)) * O14^2) - ((((2.92 -Q14) / (4 *Q14^2))) * O14^3)</f>
        <v>0.46654771436967912</v>
      </c>
      <c r="S14">
        <f t="shared" ref="S14:S45" si="29">((1.323 * R14) / (O14)) - 0.5466</f>
        <v>0.52894045536688283</v>
      </c>
      <c r="T14">
        <f t="shared" si="21"/>
        <v>0.57389066402019706</v>
      </c>
      <c r="U14">
        <f t="shared" si="22"/>
        <v>0.76737041438725351</v>
      </c>
      <c r="V14">
        <f t="shared" ref="V14:V45" si="30">R14 - (S14 * O14)</f>
        <v>0.16299372521203331</v>
      </c>
      <c r="W14">
        <v>0.55000000000000004</v>
      </c>
      <c r="X14">
        <f t="shared" ref="X14:X45" si="31">S14 * T14</f>
        <v>0.30355398915764581</v>
      </c>
      <c r="Y14">
        <f t="shared" ref="Y14:Y45" si="32">V14 * (((R14-V14) / (U14)) * ((T14) / (O14)) + (1 + ((R14-V14) / (U14))) * ((1 + COS(J14)) / (2)))</f>
        <v>0.29194682157367929</v>
      </c>
      <c r="Z14">
        <f t="shared" ref="Z14:Z45" si="33">(W14 * R14) * ((1 - COS(J14)) / (2))</f>
        <v>0</v>
      </c>
      <c r="AA14">
        <f t="shared" ref="AA14:AA45" si="34" xml:space="preserve"> X14 + Y14 + Z14</f>
        <v>0.5955008107313251</v>
      </c>
      <c r="AE14" t="s">
        <v>48</v>
      </c>
      <c r="AF14">
        <f>Y13</f>
        <v>0.18551963116804393</v>
      </c>
      <c r="AG14">
        <f>Y14</f>
        <v>0.29194682157367929</v>
      </c>
      <c r="AH14">
        <f>Y15</f>
        <v>0.37940390914235939</v>
      </c>
      <c r="AI14">
        <f>Y16</f>
        <v>0.44565659084260867</v>
      </c>
      <c r="AJ14">
        <f>Y17</f>
        <v>0.48777081137584655</v>
      </c>
      <c r="AK14">
        <f>Y18</f>
        <v>0.50230199751357807</v>
      </c>
      <c r="AL14">
        <f>Y19</f>
        <v>0.48777081137584655</v>
      </c>
      <c r="AM14">
        <f>Y20</f>
        <v>0.44565659084260867</v>
      </c>
      <c r="AN14">
        <f>Y21</f>
        <v>0.37940390914235939</v>
      </c>
      <c r="AO14">
        <f>Y22</f>
        <v>0.29194682157367929</v>
      </c>
      <c r="AP14">
        <f>Y23</f>
        <v>0.18551963116804393</v>
      </c>
      <c r="AR14">
        <f>AF14+AG14+AH14+AI14+AJ14+AK14+AL14+AM14+AN14+AO14+AP14</f>
        <v>4.0828975257186544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0.38397243543875248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0.75028823025171776</v>
      </c>
      <c r="P15">
        <f t="shared" si="20"/>
        <v>-0.98252389008678376</v>
      </c>
      <c r="Q15">
        <f t="shared" si="27"/>
        <v>0.99975206078594048</v>
      </c>
      <c r="R15">
        <f t="shared" si="28"/>
        <v>0.65287969735102314</v>
      </c>
      <c r="S15">
        <f t="shared" si="29"/>
        <v>0.6046373575494004</v>
      </c>
      <c r="T15">
        <f t="shared" si="21"/>
        <v>0.75028823025171776</v>
      </c>
      <c r="U15">
        <f t="shared" si="22"/>
        <v>1.0032381187819379</v>
      </c>
      <c r="V15">
        <f t="shared" si="30"/>
        <v>0.1992274044112084</v>
      </c>
      <c r="W15">
        <v>0.55000000000000004</v>
      </c>
      <c r="X15">
        <f t="shared" si="31"/>
        <v>0.45365229293981474</v>
      </c>
      <c r="Y15">
        <f t="shared" si="32"/>
        <v>0.37940390914235939</v>
      </c>
      <c r="Z15">
        <f t="shared" si="33"/>
        <v>0</v>
      </c>
      <c r="AA15">
        <f t="shared" si="34"/>
        <v>0.83305620208217412</v>
      </c>
      <c r="AE15" t="s">
        <v>49</v>
      </c>
      <c r="AF15">
        <f>Y24</f>
        <v>0.11683730655477609</v>
      </c>
      <c r="AG15">
        <f>Y25</f>
        <v>0.2325513848178426</v>
      </c>
      <c r="AH15">
        <f>Y26</f>
        <v>0.32630685894163408</v>
      </c>
      <c r="AI15">
        <f>Y27</f>
        <v>0.39639053832314886</v>
      </c>
      <c r="AJ15">
        <f>Y28</f>
        <v>0.44104828102150889</v>
      </c>
      <c r="AK15">
        <f>Y29</f>
        <v>0.45654109409558163</v>
      </c>
      <c r="AL15">
        <f>Y30</f>
        <v>0.44104828102150889</v>
      </c>
      <c r="AM15">
        <f>Y31</f>
        <v>0.39639053832314886</v>
      </c>
      <c r="AN15">
        <f>Y32</f>
        <v>0.32630685894163408</v>
      </c>
      <c r="AO15">
        <f>Y33</f>
        <v>0.2325513848178426</v>
      </c>
      <c r="AP15">
        <f>Y34</f>
        <v>0.11683730655477609</v>
      </c>
      <c r="AR15">
        <f>AF15+AG15+AH15+AI15+AJ15+AK15+AL15+AM15+AN15+AO15+AP15</f>
        <v>3.4828098334134023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0.38397243543875248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0.88564284343496968</v>
      </c>
      <c r="P16">
        <f t="shared" si="20"/>
        <v>-0.98910186552168511</v>
      </c>
      <c r="Q16">
        <f t="shared" si="27"/>
        <v>0.99975206078594048</v>
      </c>
      <c r="R16">
        <f t="shared" si="28"/>
        <v>0.79159469263093707</v>
      </c>
      <c r="S16">
        <f t="shared" si="29"/>
        <v>0.63590803482908576</v>
      </c>
      <c r="T16">
        <f t="shared" si="21"/>
        <v>0.88564284343496968</v>
      </c>
      <c r="U16">
        <f t="shared" si="22"/>
        <v>1.1842257739566231</v>
      </c>
      <c r="V16">
        <f t="shared" si="30"/>
        <v>0.22840729250176184</v>
      </c>
      <c r="W16">
        <v>0.55000000000000004</v>
      </c>
      <c r="X16">
        <f t="shared" si="31"/>
        <v>0.56318740012917523</v>
      </c>
      <c r="Y16">
        <f t="shared" si="32"/>
        <v>0.44565659084260867</v>
      </c>
      <c r="Z16">
        <f t="shared" si="33"/>
        <v>0</v>
      </c>
      <c r="AA16">
        <f t="shared" si="34"/>
        <v>1.0088439909717839</v>
      </c>
      <c r="AE16" t="s">
        <v>50</v>
      </c>
      <c r="AF16">
        <f>Y35</f>
        <v>3.3136109039171517E-2</v>
      </c>
      <c r="AG16">
        <f>Y36</f>
        <v>0.13766009593919967</v>
      </c>
      <c r="AH16">
        <f>Y37</f>
        <v>0.22102959995947841</v>
      </c>
      <c r="AI16">
        <f>Y38</f>
        <v>0.28107723394425121</v>
      </c>
      <c r="AJ16">
        <f>Y39</f>
        <v>0.3196112251893059</v>
      </c>
      <c r="AK16">
        <f>Y40</f>
        <v>0.33320437791683061</v>
      </c>
      <c r="AL16">
        <f>Y41</f>
        <v>0.3196112251893059</v>
      </c>
      <c r="AM16">
        <f>Y42</f>
        <v>0.28107723394425121</v>
      </c>
      <c r="AN16">
        <f>Y43</f>
        <v>0.22102959995947841</v>
      </c>
      <c r="AO16">
        <f>Y44</f>
        <v>0.13766009593919967</v>
      </c>
      <c r="AP16">
        <f>Y45</f>
        <v>3.3136109039171517E-2</v>
      </c>
      <c r="AR16">
        <f>AF16+AG16+AH16+AI16+AJ16+AK16+AL16+AM16+AN16+AO16+AP16</f>
        <v>2.3182329060596434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0.38397243543875248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0.97073031036558866</v>
      </c>
      <c r="P17">
        <f t="shared" si="20"/>
        <v>-0.98993341305574978</v>
      </c>
      <c r="Q17">
        <f t="shared" si="27"/>
        <v>0.99975206078594048</v>
      </c>
      <c r="R17">
        <f t="shared" si="28"/>
        <v>0.87332475203089688</v>
      </c>
      <c r="S17">
        <f t="shared" si="29"/>
        <v>0.64364680140227182</v>
      </c>
      <c r="T17">
        <f t="shared" si="21"/>
        <v>0.97073031036558866</v>
      </c>
      <c r="U17">
        <f t="shared" si="22"/>
        <v>1.2979993703073958</v>
      </c>
      <c r="V17">
        <f t="shared" si="30"/>
        <v>0.24851729273985113</v>
      </c>
      <c r="W17">
        <v>0.55000000000000004</v>
      </c>
      <c r="X17">
        <f t="shared" si="31"/>
        <v>0.62480745929104575</v>
      </c>
      <c r="Y17">
        <f t="shared" si="32"/>
        <v>0.48777081137584655</v>
      </c>
      <c r="Z17">
        <f t="shared" si="33"/>
        <v>0</v>
      </c>
      <c r="AA17">
        <f t="shared" si="34"/>
        <v>1.1125782706668923</v>
      </c>
      <c r="AR17">
        <f>AR13+AR14+AR15+AR16</f>
        <v>13.755076178961442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0.38397243543875248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0.99975206078594048</v>
      </c>
      <c r="P18">
        <f t="shared" si="20"/>
        <v>0</v>
      </c>
      <c r="Q18">
        <f t="shared" si="27"/>
        <v>0.99975206078594048</v>
      </c>
      <c r="R18">
        <f t="shared" si="28"/>
        <v>0.89983882414239791</v>
      </c>
      <c r="S18">
        <f t="shared" si="29"/>
        <v>0.64418200589505026</v>
      </c>
      <c r="T18">
        <f t="shared" si="21"/>
        <v>0.99975206078594048</v>
      </c>
      <c r="U18">
        <f t="shared" si="22"/>
        <v>1.3368054252627086</v>
      </c>
      <c r="V18">
        <f t="shared" si="30"/>
        <v>0.25581653622760059</v>
      </c>
      <c r="W18">
        <v>0.55000000000000004</v>
      </c>
      <c r="X18">
        <f t="shared" si="31"/>
        <v>0.64402228791479732</v>
      </c>
      <c r="Y18">
        <f t="shared" si="32"/>
        <v>0.50230199751357807</v>
      </c>
      <c r="Z18">
        <f t="shared" si="33"/>
        <v>0</v>
      </c>
      <c r="AA18">
        <f t="shared" si="34"/>
        <v>1.1463242854283755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0.38397243543875248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0.97073031036558866</v>
      </c>
      <c r="P19">
        <f t="shared" si="20"/>
        <v>0.98993341305574978</v>
      </c>
      <c r="Q19">
        <f t="shared" si="27"/>
        <v>0.99975206078594048</v>
      </c>
      <c r="R19">
        <f t="shared" si="28"/>
        <v>0.87332475203089688</v>
      </c>
      <c r="S19">
        <f t="shared" si="29"/>
        <v>0.64364680140227182</v>
      </c>
      <c r="T19">
        <f t="shared" si="21"/>
        <v>0.97073031036558866</v>
      </c>
      <c r="U19">
        <f t="shared" si="22"/>
        <v>1.2979993703073958</v>
      </c>
      <c r="V19">
        <f t="shared" si="30"/>
        <v>0.24851729273985113</v>
      </c>
      <c r="W19">
        <v>0.55000000000000004</v>
      </c>
      <c r="X19">
        <f t="shared" si="31"/>
        <v>0.62480745929104575</v>
      </c>
      <c r="Y19">
        <f t="shared" si="32"/>
        <v>0.48777081137584655</v>
      </c>
      <c r="Z19">
        <f t="shared" si="33"/>
        <v>0</v>
      </c>
      <c r="AA19">
        <f t="shared" si="34"/>
        <v>1.1125782706668923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0.38397243543875248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0.88564284343496968</v>
      </c>
      <c r="P20">
        <f t="shared" si="20"/>
        <v>0.98910186552168511</v>
      </c>
      <c r="Q20">
        <f t="shared" si="27"/>
        <v>0.99975206078594048</v>
      </c>
      <c r="R20">
        <f t="shared" si="28"/>
        <v>0.79159469263093707</v>
      </c>
      <c r="S20">
        <f t="shared" si="29"/>
        <v>0.63590803482908576</v>
      </c>
      <c r="T20">
        <f t="shared" si="21"/>
        <v>0.88564284343496968</v>
      </c>
      <c r="U20">
        <f t="shared" si="22"/>
        <v>1.1842257739566231</v>
      </c>
      <c r="V20">
        <f t="shared" si="30"/>
        <v>0.22840729250176184</v>
      </c>
      <c r="W20">
        <v>0.55000000000000004</v>
      </c>
      <c r="X20">
        <f t="shared" si="31"/>
        <v>0.56318740012917523</v>
      </c>
      <c r="Y20">
        <f t="shared" si="32"/>
        <v>0.44565659084260867</v>
      </c>
      <c r="Z20">
        <f t="shared" si="33"/>
        <v>0</v>
      </c>
      <c r="AA20">
        <f t="shared" si="34"/>
        <v>1.0088439909717839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0.38397243543875248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0.75028823025171776</v>
      </c>
      <c r="P21">
        <f t="shared" si="20"/>
        <v>0.98252389008678376</v>
      </c>
      <c r="Q21">
        <f t="shared" si="27"/>
        <v>0.99975206078594048</v>
      </c>
      <c r="R21">
        <f t="shared" si="28"/>
        <v>0.65287969735102314</v>
      </c>
      <c r="S21">
        <f t="shared" si="29"/>
        <v>0.6046373575494004</v>
      </c>
      <c r="T21">
        <f t="shared" si="21"/>
        <v>0.75028823025171776</v>
      </c>
      <c r="U21">
        <f t="shared" si="22"/>
        <v>1.0032381187819379</v>
      </c>
      <c r="V21">
        <f t="shared" si="30"/>
        <v>0.1992274044112084</v>
      </c>
      <c r="W21">
        <v>0.55000000000000004</v>
      </c>
      <c r="X21">
        <f t="shared" si="31"/>
        <v>0.45365229293981474</v>
      </c>
      <c r="Y21">
        <f t="shared" si="32"/>
        <v>0.37940390914235939</v>
      </c>
      <c r="Z21">
        <f t="shared" si="33"/>
        <v>0</v>
      </c>
      <c r="AA21">
        <f t="shared" si="34"/>
        <v>0.83305620208217412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0.38397243543875248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0.57389066402019706</v>
      </c>
      <c r="P22">
        <f t="shared" si="20"/>
        <v>0.97143833274842462</v>
      </c>
      <c r="Q22">
        <f t="shared" si="27"/>
        <v>0.99975206078594048</v>
      </c>
      <c r="R22">
        <f t="shared" si="28"/>
        <v>0.46654771436967912</v>
      </c>
      <c r="S22">
        <f t="shared" si="29"/>
        <v>0.52894045536688283</v>
      </c>
      <c r="T22">
        <f t="shared" si="21"/>
        <v>0.57389066402019706</v>
      </c>
      <c r="U22">
        <f t="shared" si="22"/>
        <v>0.76737041438725351</v>
      </c>
      <c r="V22">
        <f t="shared" si="30"/>
        <v>0.16299372521203331</v>
      </c>
      <c r="W22">
        <v>0.55000000000000004</v>
      </c>
      <c r="X22">
        <f t="shared" si="31"/>
        <v>0.30355398915764581</v>
      </c>
      <c r="Y22">
        <f t="shared" si="32"/>
        <v>0.29194682157367929</v>
      </c>
      <c r="Z22">
        <f t="shared" si="33"/>
        <v>0</v>
      </c>
      <c r="AA22">
        <f t="shared" si="34"/>
        <v>0.5955008107313251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0.38397243543875248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0.36847134736832421</v>
      </c>
      <c r="P23">
        <f t="shared" si="20"/>
        <v>0.95446894686345785</v>
      </c>
      <c r="Q23">
        <f t="shared" si="27"/>
        <v>0.99975206078594048</v>
      </c>
      <c r="R23">
        <f t="shared" si="28"/>
        <v>0.26111906904569815</v>
      </c>
      <c r="S23">
        <f t="shared" si="29"/>
        <v>0.39095058789452108</v>
      </c>
      <c r="T23">
        <f t="shared" si="21"/>
        <v>0.36847134736832421</v>
      </c>
      <c r="U23">
        <f t="shared" si="22"/>
        <v>0.49269665503725563</v>
      </c>
      <c r="V23">
        <f t="shared" si="30"/>
        <v>0.11706497916976549</v>
      </c>
      <c r="W23">
        <v>0.55000000000000004</v>
      </c>
      <c r="X23">
        <f t="shared" si="31"/>
        <v>0.14405408987593266</v>
      </c>
      <c r="Y23">
        <f t="shared" si="32"/>
        <v>0.18551963116804393</v>
      </c>
      <c r="Z23">
        <f t="shared" si="33"/>
        <v>0</v>
      </c>
      <c r="AA23">
        <f t="shared" si="34"/>
        <v>0.32957372104397659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0.38397243543875248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0.23893716764923673</v>
      </c>
      <c r="P24">
        <f t="shared" si="20"/>
        <v>-0.99473459885969417</v>
      </c>
      <c r="Q24">
        <f t="shared" si="27"/>
        <v>0.92614556062065789</v>
      </c>
      <c r="R24">
        <f t="shared" si="28"/>
        <v>0.15388050398484318</v>
      </c>
      <c r="S24">
        <f t="shared" si="29"/>
        <v>0.30543950802167241</v>
      </c>
      <c r="T24">
        <f t="shared" si="21"/>
        <v>0.23893716764923673</v>
      </c>
      <c r="U24">
        <f t="shared" si="22"/>
        <v>0.32857601674705861</v>
      </c>
      <c r="V24">
        <f t="shared" si="30"/>
        <v>8.0899653049968448E-2</v>
      </c>
      <c r="W24">
        <v>0.55000000000000004</v>
      </c>
      <c r="X24">
        <f t="shared" si="31"/>
        <v>7.2980850934874733E-2</v>
      </c>
      <c r="Y24">
        <f t="shared" si="32"/>
        <v>0.11683730655477609</v>
      </c>
      <c r="Z24">
        <f t="shared" si="33"/>
        <v>0</v>
      </c>
      <c r="AA24">
        <f t="shared" si="34"/>
        <v>0.18981815748965081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0.38397243543875248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0.46255540194849115</v>
      </c>
      <c r="P25">
        <f t="shared" si="20"/>
        <v>-0.97680069669066549</v>
      </c>
      <c r="Q25">
        <f t="shared" si="27"/>
        <v>0.92614556062065789</v>
      </c>
      <c r="R25">
        <f t="shared" si="28"/>
        <v>0.36706967034678673</v>
      </c>
      <c r="S25">
        <f t="shared" si="29"/>
        <v>0.50329190878129149</v>
      </c>
      <c r="T25">
        <f t="shared" si="21"/>
        <v>0.46255540194849115</v>
      </c>
      <c r="U25">
        <f t="shared" si="22"/>
        <v>0.63608610159883339</v>
      </c>
      <c r="V25">
        <f t="shared" si="30"/>
        <v>0.13426927918303311</v>
      </c>
      <c r="W25">
        <v>0.55000000000000004</v>
      </c>
      <c r="X25">
        <f t="shared" si="31"/>
        <v>0.23280039116375362</v>
      </c>
      <c r="Y25">
        <f t="shared" si="32"/>
        <v>0.2325513848178426</v>
      </c>
      <c r="Z25">
        <f t="shared" si="33"/>
        <v>0</v>
      </c>
      <c r="AA25">
        <f t="shared" si="34"/>
        <v>0.46535177598159622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0.38397243543875248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0.65458073305319764</v>
      </c>
      <c r="P26">
        <f t="shared" si="20"/>
        <v>-0.93533262875234124</v>
      </c>
      <c r="Q26">
        <f t="shared" si="27"/>
        <v>0.92614556062065789</v>
      </c>
      <c r="R26">
        <f t="shared" si="28"/>
        <v>0.57315520145481047</v>
      </c>
      <c r="S26">
        <f t="shared" si="29"/>
        <v>0.61182751433853855</v>
      </c>
      <c r="T26">
        <f t="shared" si="21"/>
        <v>0.65458073305319764</v>
      </c>
      <c r="U26">
        <f t="shared" si="22"/>
        <v>0.9001509979465786</v>
      </c>
      <c r="V26">
        <f t="shared" si="30"/>
        <v>0.17266469861697414</v>
      </c>
      <c r="W26">
        <v>0.55000000000000004</v>
      </c>
      <c r="X26">
        <f t="shared" si="31"/>
        <v>0.40049050283783633</v>
      </c>
      <c r="Y26">
        <f t="shared" si="32"/>
        <v>0.32630685894163408</v>
      </c>
      <c r="Z26">
        <f t="shared" si="33"/>
        <v>0</v>
      </c>
      <c r="AA26">
        <f t="shared" si="34"/>
        <v>0.72679736177947041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0.38397243543875248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0.80192695198543484</v>
      </c>
      <c r="P27">
        <f t="shared" si="20"/>
        <v>-0.83692600895503111</v>
      </c>
      <c r="Q27">
        <f t="shared" si="27"/>
        <v>0.92614556062065789</v>
      </c>
      <c r="R27">
        <f t="shared" si="28"/>
        <v>0.72934982578255148</v>
      </c>
      <c r="S27">
        <f t="shared" si="29"/>
        <v>0.6566639844830171</v>
      </c>
      <c r="T27">
        <f t="shared" si="21"/>
        <v>0.80192695198543484</v>
      </c>
      <c r="U27">
        <f t="shared" si="22"/>
        <v>1.1027751194920705</v>
      </c>
      <c r="V27">
        <f t="shared" si="30"/>
        <v>0.20275327822747469</v>
      </c>
      <c r="W27">
        <v>0.55000000000000004</v>
      </c>
      <c r="X27">
        <f t="shared" si="31"/>
        <v>0.52659654755507679</v>
      </c>
      <c r="Y27">
        <f t="shared" si="32"/>
        <v>0.39639053832314886</v>
      </c>
      <c r="Z27">
        <f t="shared" si="33"/>
        <v>0</v>
      </c>
      <c r="AA27">
        <f t="shared" si="34"/>
        <v>0.92298708587822564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0.38397243543875248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0.89455265742611034</v>
      </c>
      <c r="P28">
        <f t="shared" si="20"/>
        <v>-0.57905979697689414</v>
      </c>
      <c r="Q28">
        <f t="shared" si="27"/>
        <v>0.92614556062065789</v>
      </c>
      <c r="R28">
        <f t="shared" si="28"/>
        <v>0.82109519128482134</v>
      </c>
      <c r="S28">
        <f t="shared" si="29"/>
        <v>0.6677599698149097</v>
      </c>
      <c r="T28">
        <f t="shared" si="21"/>
        <v>0.89455265742611034</v>
      </c>
      <c r="U28">
        <f t="shared" si="22"/>
        <v>1.2301499672041767</v>
      </c>
      <c r="V28">
        <f t="shared" si="30"/>
        <v>0.22374873576411458</v>
      </c>
      <c r="W28">
        <v>0.55000000000000004</v>
      </c>
      <c r="X28">
        <f t="shared" si="31"/>
        <v>0.59734645552070675</v>
      </c>
      <c r="Y28">
        <f t="shared" si="32"/>
        <v>0.44104828102150889</v>
      </c>
      <c r="Z28">
        <f t="shared" si="33"/>
        <v>0</v>
      </c>
      <c r="AA28">
        <f t="shared" si="34"/>
        <v>1.0383947365422157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0.38397243543875248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0.92614556062065789</v>
      </c>
      <c r="P29">
        <f t="shared" si="20"/>
        <v>0</v>
      </c>
      <c r="Q29">
        <f t="shared" si="27"/>
        <v>0.92614556062065789</v>
      </c>
      <c r="R29">
        <f t="shared" si="28"/>
        <v>0.8506309948494184</v>
      </c>
      <c r="S29">
        <f t="shared" si="29"/>
        <v>0.66852735582471734</v>
      </c>
      <c r="T29">
        <f t="shared" si="21"/>
        <v>0.92614556062065789</v>
      </c>
      <c r="U29">
        <f t="shared" si="22"/>
        <v>1.2735951557082057</v>
      </c>
      <c r="V29">
        <f t="shared" si="30"/>
        <v>0.23147735209888953</v>
      </c>
      <c r="W29">
        <v>0.55000000000000004</v>
      </c>
      <c r="X29">
        <f t="shared" si="31"/>
        <v>0.61915364275052887</v>
      </c>
      <c r="Y29">
        <f t="shared" si="32"/>
        <v>0.45654109409558163</v>
      </c>
      <c r="Z29">
        <f t="shared" si="33"/>
        <v>0</v>
      </c>
      <c r="AA29">
        <f t="shared" si="34"/>
        <v>1.0756947368461105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0.38397243543875248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0.89455265742611034</v>
      </c>
      <c r="P30">
        <f t="shared" si="20"/>
        <v>0.57905979697689414</v>
      </c>
      <c r="Q30">
        <f t="shared" si="27"/>
        <v>0.92614556062065789</v>
      </c>
      <c r="R30">
        <f t="shared" si="28"/>
        <v>0.82109519128482134</v>
      </c>
      <c r="S30">
        <f t="shared" si="29"/>
        <v>0.6677599698149097</v>
      </c>
      <c r="T30">
        <f t="shared" si="21"/>
        <v>0.89455265742611034</v>
      </c>
      <c r="U30">
        <f t="shared" si="22"/>
        <v>1.2301499672041767</v>
      </c>
      <c r="V30">
        <f t="shared" si="30"/>
        <v>0.22374873576411458</v>
      </c>
      <c r="W30">
        <v>0.55000000000000004</v>
      </c>
      <c r="X30">
        <f t="shared" si="31"/>
        <v>0.59734645552070675</v>
      </c>
      <c r="Y30">
        <f t="shared" si="32"/>
        <v>0.44104828102150889</v>
      </c>
      <c r="Z30">
        <f t="shared" si="33"/>
        <v>0</v>
      </c>
      <c r="AA30">
        <f t="shared" si="34"/>
        <v>1.0383947365422157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0.38397243543875248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0.80192695198543484</v>
      </c>
      <c r="P31">
        <f t="shared" si="20"/>
        <v>0.83692600895503111</v>
      </c>
      <c r="Q31">
        <f t="shared" si="27"/>
        <v>0.92614556062065789</v>
      </c>
      <c r="R31">
        <f t="shared" si="28"/>
        <v>0.72934982578255148</v>
      </c>
      <c r="S31">
        <f t="shared" si="29"/>
        <v>0.6566639844830171</v>
      </c>
      <c r="T31">
        <f t="shared" si="21"/>
        <v>0.80192695198543484</v>
      </c>
      <c r="U31">
        <f t="shared" si="22"/>
        <v>1.1027751194920705</v>
      </c>
      <c r="V31">
        <f t="shared" si="30"/>
        <v>0.20275327822747469</v>
      </c>
      <c r="W31">
        <v>0.55000000000000004</v>
      </c>
      <c r="X31">
        <f t="shared" si="31"/>
        <v>0.52659654755507679</v>
      </c>
      <c r="Y31">
        <f t="shared" si="32"/>
        <v>0.39639053832314886</v>
      </c>
      <c r="Z31">
        <f t="shared" si="33"/>
        <v>0</v>
      </c>
      <c r="AA31">
        <f t="shared" si="34"/>
        <v>0.92298708587822564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0.38397243543875248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0.65458073305319764</v>
      </c>
      <c r="P32">
        <f t="shared" si="20"/>
        <v>0.93533262875234124</v>
      </c>
      <c r="Q32">
        <f t="shared" si="27"/>
        <v>0.92614556062065789</v>
      </c>
      <c r="R32">
        <f t="shared" si="28"/>
        <v>0.57315520145481047</v>
      </c>
      <c r="S32">
        <f t="shared" si="29"/>
        <v>0.61182751433853855</v>
      </c>
      <c r="T32">
        <f t="shared" si="21"/>
        <v>0.65458073305319764</v>
      </c>
      <c r="U32">
        <f t="shared" si="22"/>
        <v>0.9001509979465786</v>
      </c>
      <c r="V32">
        <f t="shared" si="30"/>
        <v>0.17266469861697414</v>
      </c>
      <c r="W32">
        <v>0.55000000000000004</v>
      </c>
      <c r="X32">
        <f t="shared" si="31"/>
        <v>0.40049050283783633</v>
      </c>
      <c r="Y32">
        <f t="shared" si="32"/>
        <v>0.32630685894163408</v>
      </c>
      <c r="Z32">
        <f t="shared" si="33"/>
        <v>0</v>
      </c>
      <c r="AA32">
        <f t="shared" si="34"/>
        <v>0.72679736177947041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0.38397243543875248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0.46255540194849115</v>
      </c>
      <c r="P33">
        <f t="shared" si="20"/>
        <v>0.97680069669066549</v>
      </c>
      <c r="Q33">
        <f t="shared" si="27"/>
        <v>0.92614556062065789</v>
      </c>
      <c r="R33">
        <f t="shared" si="28"/>
        <v>0.36706967034678673</v>
      </c>
      <c r="S33">
        <f t="shared" si="29"/>
        <v>0.50329190878129149</v>
      </c>
      <c r="T33">
        <f t="shared" si="21"/>
        <v>0.46255540194849115</v>
      </c>
      <c r="U33">
        <f t="shared" si="22"/>
        <v>0.63608610159883339</v>
      </c>
      <c r="V33">
        <f t="shared" si="30"/>
        <v>0.13426927918303311</v>
      </c>
      <c r="W33">
        <v>0.55000000000000004</v>
      </c>
      <c r="X33">
        <f t="shared" si="31"/>
        <v>0.23280039116375362</v>
      </c>
      <c r="Y33">
        <f t="shared" si="32"/>
        <v>0.2325513848178426</v>
      </c>
      <c r="Z33">
        <f t="shared" si="33"/>
        <v>0</v>
      </c>
      <c r="AA33">
        <f t="shared" si="34"/>
        <v>0.46535177598159622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0.38397243543875248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0.23893716764923673</v>
      </c>
      <c r="P34">
        <f t="shared" si="20"/>
        <v>0.99473459885969417</v>
      </c>
      <c r="Q34">
        <f t="shared" si="27"/>
        <v>0.92614556062065789</v>
      </c>
      <c r="R34">
        <f t="shared" si="28"/>
        <v>0.15388050398484318</v>
      </c>
      <c r="S34">
        <f t="shared" si="29"/>
        <v>0.30543950802167241</v>
      </c>
      <c r="T34">
        <f t="shared" si="21"/>
        <v>0.23893716764923673</v>
      </c>
      <c r="U34">
        <f t="shared" si="22"/>
        <v>0.32857601674705861</v>
      </c>
      <c r="V34">
        <f t="shared" si="30"/>
        <v>8.0899653049968448E-2</v>
      </c>
      <c r="W34">
        <v>0.55000000000000004</v>
      </c>
      <c r="X34">
        <f t="shared" si="31"/>
        <v>7.2980850934874733E-2</v>
      </c>
      <c r="Y34">
        <f t="shared" si="32"/>
        <v>0.11683730655477609</v>
      </c>
      <c r="Z34">
        <f t="shared" si="33"/>
        <v>0</v>
      </c>
      <c r="AA34">
        <f t="shared" si="34"/>
        <v>0.18981815748965081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0.38397243543875248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7.262472406715792E-2</v>
      </c>
      <c r="P35">
        <f t="shared" si="20"/>
        <v>-0.88984561492847458</v>
      </c>
      <c r="Q35">
        <f t="shared" si="27"/>
        <v>0.70403646991378321</v>
      </c>
      <c r="R35">
        <f t="shared" si="28"/>
        <v>3.8374805752588954E-2</v>
      </c>
      <c r="S35">
        <f t="shared" si="29"/>
        <v>0.15247140664282599</v>
      </c>
      <c r="T35">
        <f t="shared" si="21"/>
        <v>7.262472406715792E-2</v>
      </c>
      <c r="U35">
        <f t="shared" si="22"/>
        <v>0.10363053899981764</v>
      </c>
      <c r="V35">
        <f t="shared" si="30"/>
        <v>2.7301611917022288E-2</v>
      </c>
      <c r="W35">
        <v>0.55000000000000004</v>
      </c>
      <c r="X35">
        <f t="shared" si="31"/>
        <v>1.1073193835566666E-2</v>
      </c>
      <c r="Y35">
        <f t="shared" si="32"/>
        <v>3.3136109039171517E-2</v>
      </c>
      <c r="Z35">
        <f t="shared" si="33"/>
        <v>0</v>
      </c>
      <c r="AA35">
        <f t="shared" si="34"/>
        <v>4.4209302874738184E-2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0.38397243543875248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0.27808667879026294</v>
      </c>
      <c r="P36">
        <f t="shared" si="20"/>
        <v>-0.82838169664854944</v>
      </c>
      <c r="Q36">
        <f t="shared" si="27"/>
        <v>0.70403646991378321</v>
      </c>
      <c r="R36">
        <f t="shared" si="28"/>
        <v>0.21446295302134688</v>
      </c>
      <c r="S36">
        <f t="shared" si="29"/>
        <v>0.47370952392810817</v>
      </c>
      <c r="T36">
        <f t="shared" si="21"/>
        <v>0.27808667879026294</v>
      </c>
      <c r="U36">
        <f t="shared" si="22"/>
        <v>0.39681076633151979</v>
      </c>
      <c r="V36">
        <f t="shared" si="30"/>
        <v>8.2730644800862674E-2</v>
      </c>
      <c r="W36">
        <v>0.55000000000000004</v>
      </c>
      <c r="X36">
        <f t="shared" si="31"/>
        <v>0.13173230822048421</v>
      </c>
      <c r="Y36">
        <f t="shared" si="32"/>
        <v>0.13766009593919967</v>
      </c>
      <c r="Z36">
        <f t="shared" si="33"/>
        <v>0</v>
      </c>
      <c r="AA36">
        <f t="shared" si="34"/>
        <v>0.26939240415968391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0.38397243543875248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0.45452085916361196</v>
      </c>
      <c r="P37">
        <f t="shared" si="20"/>
        <v>-0.72938780217940302</v>
      </c>
      <c r="Q37">
        <f t="shared" si="27"/>
        <v>0.70403646991378321</v>
      </c>
      <c r="R37">
        <f t="shared" si="28"/>
        <v>0.41107191287226674</v>
      </c>
      <c r="S37">
        <f t="shared" si="29"/>
        <v>0.64993065368831004</v>
      </c>
      <c r="T37">
        <f t="shared" si="21"/>
        <v>0.45452085916361196</v>
      </c>
      <c r="U37">
        <f t="shared" si="22"/>
        <v>0.64857033505874218</v>
      </c>
      <c r="V37">
        <f t="shared" si="30"/>
        <v>0.11566487376108814</v>
      </c>
      <c r="W37">
        <v>0.55000000000000004</v>
      </c>
      <c r="X37">
        <f t="shared" si="31"/>
        <v>0.2954070391111786</v>
      </c>
      <c r="Y37">
        <f t="shared" si="32"/>
        <v>0.22102959995947841</v>
      </c>
      <c r="Z37">
        <f t="shared" si="33"/>
        <v>0</v>
      </c>
      <c r="AA37">
        <f t="shared" si="34"/>
        <v>0.51643663907065696</v>
      </c>
      <c r="AE37" t="s">
        <v>47</v>
      </c>
      <c r="AF37">
        <f>AA2</f>
        <v>0.26722245372746389</v>
      </c>
      <c r="AG37">
        <f>AA3</f>
        <v>0.54294480525824662</v>
      </c>
      <c r="AH37">
        <f>AA4</f>
        <v>0.79520949613284198</v>
      </c>
      <c r="AI37">
        <f>AA5</f>
        <v>0.98293389875649706</v>
      </c>
      <c r="AJ37">
        <f>AA6</f>
        <v>1.0935302056161325</v>
      </c>
      <c r="AK37">
        <f>AA7</f>
        <v>1.1294015181204793</v>
      </c>
      <c r="AL37">
        <f>AA8</f>
        <v>1.0935302056161325</v>
      </c>
      <c r="AM37">
        <f>AA9</f>
        <v>0.98293389875649706</v>
      </c>
      <c r="AN37">
        <f>AA10</f>
        <v>0.79520949613284198</v>
      </c>
      <c r="AO37">
        <f>AA11</f>
        <v>0.54294480525824662</v>
      </c>
      <c r="AP37">
        <f>AA12</f>
        <v>0.26722245372746389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0.38397243543875248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0.58990356736603045</v>
      </c>
      <c r="P38">
        <f t="shared" si="20"/>
        <v>-0.56893697787985598</v>
      </c>
      <c r="Q38">
        <f t="shared" si="27"/>
        <v>0.70403646991378321</v>
      </c>
      <c r="R38">
        <f t="shared" si="28"/>
        <v>0.56597224106122013</v>
      </c>
      <c r="S38">
        <f t="shared" si="29"/>
        <v>0.72272827049574584</v>
      </c>
      <c r="T38">
        <f t="shared" si="21"/>
        <v>0.58990356736603045</v>
      </c>
      <c r="U38">
        <f t="shared" si="22"/>
        <v>0.84175224662508374</v>
      </c>
      <c r="V38">
        <f t="shared" si="30"/>
        <v>0.13963225605949825</v>
      </c>
      <c r="W38">
        <v>0.55000000000000004</v>
      </c>
      <c r="X38">
        <f t="shared" si="31"/>
        <v>0.42633998500172188</v>
      </c>
      <c r="Y38">
        <f t="shared" si="32"/>
        <v>0.28107723394425121</v>
      </c>
      <c r="Z38">
        <f t="shared" si="33"/>
        <v>0</v>
      </c>
      <c r="AA38">
        <f t="shared" si="34"/>
        <v>0.70741721894597309</v>
      </c>
      <c r="AE38" t="s">
        <v>48</v>
      </c>
      <c r="AF38">
        <f>AA13</f>
        <v>0.32957372104397659</v>
      </c>
      <c r="AG38">
        <f>AA14</f>
        <v>0.5955008107313251</v>
      </c>
      <c r="AH38">
        <f>AA15</f>
        <v>0.83305620208217412</v>
      </c>
      <c r="AI38">
        <f>AA16</f>
        <v>1.0088439909717839</v>
      </c>
      <c r="AJ38">
        <f>AA17</f>
        <v>1.1125782706668923</v>
      </c>
      <c r="AK38">
        <f>AA18</f>
        <v>1.1463242854283755</v>
      </c>
      <c r="AL38">
        <f>AA19</f>
        <v>1.1125782706668923</v>
      </c>
      <c r="AM38">
        <f>AA20</f>
        <v>1.0088439909717839</v>
      </c>
      <c r="AN38">
        <f>AA21</f>
        <v>0.83305620208217412</v>
      </c>
      <c r="AO38">
        <f>AA22</f>
        <v>0.5955008107313251</v>
      </c>
      <c r="AP38">
        <f>AA23</f>
        <v>0.32957372104397659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0.38397243543875248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0.67500869556402732</v>
      </c>
      <c r="P39">
        <f t="shared" si="20"/>
        <v>-0.32231043914893992</v>
      </c>
      <c r="Q39">
        <f t="shared" si="27"/>
        <v>0.70403646991378321</v>
      </c>
      <c r="R39">
        <f t="shared" si="28"/>
        <v>0.65681661958596815</v>
      </c>
      <c r="S39">
        <f t="shared" si="29"/>
        <v>0.74074399041502526</v>
      </c>
      <c r="T39">
        <f t="shared" si="21"/>
        <v>0.67500869556402732</v>
      </c>
      <c r="U39">
        <f t="shared" si="22"/>
        <v>0.96319147300550201</v>
      </c>
      <c r="V39">
        <f t="shared" si="30"/>
        <v>0.15680798486902958</v>
      </c>
      <c r="W39">
        <v>0.55000000000000004</v>
      </c>
      <c r="X39">
        <f t="shared" si="31"/>
        <v>0.50000863471693857</v>
      </c>
      <c r="Y39">
        <f t="shared" si="32"/>
        <v>0.3196112251893059</v>
      </c>
      <c r="Z39">
        <f t="shared" si="33"/>
        <v>0</v>
      </c>
      <c r="AA39">
        <f t="shared" si="34"/>
        <v>0.81961985990624453</v>
      </c>
      <c r="AE39" t="s">
        <v>49</v>
      </c>
      <c r="AF39">
        <f>AA24</f>
        <v>0.18981815748965081</v>
      </c>
      <c r="AG39">
        <f>AA25</f>
        <v>0.46535177598159622</v>
      </c>
      <c r="AH39">
        <f>AA26</f>
        <v>0.72679736177947041</v>
      </c>
      <c r="AI39">
        <f>AA27</f>
        <v>0.92298708587822564</v>
      </c>
      <c r="AJ39">
        <f>AA28</f>
        <v>1.0383947365422157</v>
      </c>
      <c r="AK39">
        <f>AA29</f>
        <v>1.0756947368461105</v>
      </c>
      <c r="AL39">
        <f>AA30</f>
        <v>1.0383947365422157</v>
      </c>
      <c r="AM39">
        <f>AA31</f>
        <v>0.92298708587822564</v>
      </c>
      <c r="AN39">
        <f>AA32</f>
        <v>0.72679736177947041</v>
      </c>
      <c r="AO39">
        <f>AA33</f>
        <v>0.46535177598159622</v>
      </c>
      <c r="AP39">
        <f>AA34</f>
        <v>0.18981815748965081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0.38397243543875248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0.7040364699137831</v>
      </c>
      <c r="P40">
        <f t="shared" si="20"/>
        <v>0</v>
      </c>
      <c r="Q40">
        <f t="shared" si="27"/>
        <v>0.70403646991378321</v>
      </c>
      <c r="R40">
        <f t="shared" si="28"/>
        <v>0.68572510265868525</v>
      </c>
      <c r="S40">
        <f t="shared" si="29"/>
        <v>0.74198993757601617</v>
      </c>
      <c r="T40">
        <f t="shared" si="21"/>
        <v>0.7040364699137831</v>
      </c>
      <c r="U40">
        <f t="shared" si="22"/>
        <v>1.0046121316099814</v>
      </c>
      <c r="V40">
        <f t="shared" si="30"/>
        <v>0.16333712629611852</v>
      </c>
      <c r="W40">
        <v>0.55000000000000004</v>
      </c>
      <c r="X40">
        <f t="shared" si="31"/>
        <v>0.52238797636256673</v>
      </c>
      <c r="Y40">
        <f t="shared" si="32"/>
        <v>0.33320437791683061</v>
      </c>
      <c r="Z40">
        <f t="shared" si="33"/>
        <v>0</v>
      </c>
      <c r="AA40">
        <f t="shared" si="34"/>
        <v>0.85559235427939728</v>
      </c>
      <c r="AE40" t="s">
        <v>50</v>
      </c>
      <c r="AF40">
        <f>AA35</f>
        <v>4.4209302874738184E-2</v>
      </c>
      <c r="AG40">
        <f>AA36</f>
        <v>0.26939240415968391</v>
      </c>
      <c r="AH40">
        <f>AA37</f>
        <v>0.51643663907065696</v>
      </c>
      <c r="AI40">
        <f>AA38</f>
        <v>0.70741721894597309</v>
      </c>
      <c r="AJ40">
        <f>AA39</f>
        <v>0.81961985990624453</v>
      </c>
      <c r="AK40">
        <f>AA40</f>
        <v>0.85559235427939728</v>
      </c>
      <c r="AL40">
        <f>AA41</f>
        <v>0.81961985990624453</v>
      </c>
      <c r="AM40">
        <f>AA42</f>
        <v>0.70741721894597309</v>
      </c>
      <c r="AN40">
        <f>AA43</f>
        <v>0.51643663907065696</v>
      </c>
      <c r="AO40">
        <f>AA44</f>
        <v>0.26939240415968391</v>
      </c>
      <c r="AP40">
        <f>AA45</f>
        <v>4.4209302874738184E-2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0.38397243543875248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0.67500869556402732</v>
      </c>
      <c r="P41">
        <f t="shared" si="20"/>
        <v>0.32231043914893992</v>
      </c>
      <c r="Q41">
        <f t="shared" si="27"/>
        <v>0.70403646991378321</v>
      </c>
      <c r="R41">
        <f t="shared" si="28"/>
        <v>0.65681661958596815</v>
      </c>
      <c r="S41">
        <f t="shared" si="29"/>
        <v>0.74074399041502526</v>
      </c>
      <c r="T41">
        <f t="shared" si="21"/>
        <v>0.67500869556402732</v>
      </c>
      <c r="U41">
        <f t="shared" si="22"/>
        <v>0.96319147300550201</v>
      </c>
      <c r="V41">
        <f t="shared" si="30"/>
        <v>0.15680798486902958</v>
      </c>
      <c r="W41">
        <v>0.55000000000000004</v>
      </c>
      <c r="X41">
        <f t="shared" si="31"/>
        <v>0.50000863471693857</v>
      </c>
      <c r="Y41">
        <f t="shared" si="32"/>
        <v>0.3196112251893059</v>
      </c>
      <c r="Z41">
        <f t="shared" si="33"/>
        <v>0</v>
      </c>
      <c r="AA41">
        <f t="shared" si="34"/>
        <v>0.81961985990624453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0.38397243543875248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0.58990356736603045</v>
      </c>
      <c r="P42">
        <f t="shared" si="20"/>
        <v>0.56893697787985598</v>
      </c>
      <c r="Q42">
        <f t="shared" si="27"/>
        <v>0.70403646991378321</v>
      </c>
      <c r="R42">
        <f t="shared" si="28"/>
        <v>0.56597224106122013</v>
      </c>
      <c r="S42">
        <f t="shared" si="29"/>
        <v>0.72272827049574584</v>
      </c>
      <c r="T42">
        <f t="shared" si="21"/>
        <v>0.58990356736603045</v>
      </c>
      <c r="U42">
        <f t="shared" si="22"/>
        <v>0.84175224662508374</v>
      </c>
      <c r="V42">
        <f t="shared" si="30"/>
        <v>0.13963225605949825</v>
      </c>
      <c r="W42">
        <v>0.55000000000000004</v>
      </c>
      <c r="X42">
        <f t="shared" si="31"/>
        <v>0.42633998500172188</v>
      </c>
      <c r="Y42">
        <f t="shared" si="32"/>
        <v>0.28107723394425121</v>
      </c>
      <c r="Z42">
        <f t="shared" si="33"/>
        <v>0</v>
      </c>
      <c r="AA42">
        <f t="shared" si="34"/>
        <v>0.70741721894597309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0.38397243543875248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0.45452085916361196</v>
      </c>
      <c r="P43">
        <f t="shared" si="20"/>
        <v>0.72938780217940302</v>
      </c>
      <c r="Q43">
        <f t="shared" si="27"/>
        <v>0.70403646991378321</v>
      </c>
      <c r="R43">
        <f t="shared" si="28"/>
        <v>0.41107191287226674</v>
      </c>
      <c r="S43">
        <f t="shared" si="29"/>
        <v>0.64993065368831004</v>
      </c>
      <c r="T43">
        <f t="shared" si="21"/>
        <v>0.45452085916361196</v>
      </c>
      <c r="U43">
        <f t="shared" si="22"/>
        <v>0.64857033505874218</v>
      </c>
      <c r="V43">
        <f t="shared" si="30"/>
        <v>0.11566487376108814</v>
      </c>
      <c r="W43">
        <v>0.55000000000000004</v>
      </c>
      <c r="X43">
        <f t="shared" si="31"/>
        <v>0.2954070391111786</v>
      </c>
      <c r="Y43">
        <f t="shared" si="32"/>
        <v>0.22102959995947841</v>
      </c>
      <c r="Z43">
        <f t="shared" si="33"/>
        <v>0</v>
      </c>
      <c r="AA43">
        <f t="shared" si="34"/>
        <v>0.51643663907065696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0.38397243543875248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0.27808667879026294</v>
      </c>
      <c r="P44">
        <f t="shared" si="20"/>
        <v>0.82838169664854944</v>
      </c>
      <c r="Q44">
        <f t="shared" si="27"/>
        <v>0.70403646991378321</v>
      </c>
      <c r="R44">
        <f t="shared" si="28"/>
        <v>0.21446295302134688</v>
      </c>
      <c r="S44">
        <f t="shared" si="29"/>
        <v>0.47370952392810817</v>
      </c>
      <c r="T44">
        <f t="shared" si="21"/>
        <v>0.27808667879026294</v>
      </c>
      <c r="U44">
        <f t="shared" si="22"/>
        <v>0.39681076633151979</v>
      </c>
      <c r="V44">
        <f t="shared" si="30"/>
        <v>8.2730644800862674E-2</v>
      </c>
      <c r="W44">
        <v>0.55000000000000004</v>
      </c>
      <c r="X44">
        <f t="shared" si="31"/>
        <v>0.13173230822048421</v>
      </c>
      <c r="Y44">
        <f t="shared" si="32"/>
        <v>0.13766009593919967</v>
      </c>
      <c r="Z44">
        <f t="shared" si="33"/>
        <v>0</v>
      </c>
      <c r="AA44">
        <f t="shared" si="34"/>
        <v>0.26939240415968391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0.38397243543875248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7.262472406715792E-2</v>
      </c>
      <c r="P45">
        <f t="shared" si="20"/>
        <v>0.88984561492847458</v>
      </c>
      <c r="Q45">
        <f t="shared" si="27"/>
        <v>0.70403646991378321</v>
      </c>
      <c r="R45">
        <f t="shared" si="28"/>
        <v>3.8374805752588954E-2</v>
      </c>
      <c r="S45">
        <f t="shared" si="29"/>
        <v>0.15247140664282599</v>
      </c>
      <c r="T45">
        <f t="shared" si="21"/>
        <v>7.262472406715792E-2</v>
      </c>
      <c r="U45">
        <f t="shared" si="22"/>
        <v>0.10363053899981764</v>
      </c>
      <c r="V45">
        <f t="shared" si="30"/>
        <v>2.7301611917022288E-2</v>
      </c>
      <c r="W45">
        <v>0.55000000000000004</v>
      </c>
      <c r="X45">
        <f t="shared" si="31"/>
        <v>1.1073193835566666E-2</v>
      </c>
      <c r="Y45">
        <f t="shared" si="32"/>
        <v>3.3136109039171517E-2</v>
      </c>
      <c r="Z45">
        <f t="shared" si="33"/>
        <v>0</v>
      </c>
      <c r="AA45">
        <f t="shared" si="34"/>
        <v>4.4209302874738184E-2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0.32048093421319124</v>
      </c>
      <c r="O50">
        <f>N50 * 180 / PI()</f>
        <v>18.362204944825645</v>
      </c>
      <c r="Q50">
        <f t="shared" ref="Q50:Q60" si="36">ASIN(P2)</f>
        <v>-1.4599198197108716</v>
      </c>
      <c r="R50">
        <f>Q50 * 180 / PI()</f>
        <v>-83.647244096932994</v>
      </c>
    </row>
    <row r="51" spans="14:18" x14ac:dyDescent="0.25">
      <c r="N51">
        <f t="shared" si="35"/>
        <v>0.56260788729936262</v>
      </c>
      <c r="O51">
        <f t="shared" ref="O51:O61" si="37">N51 * 180 / PI()</f>
        <v>32.235057463025349</v>
      </c>
      <c r="Q51">
        <f t="shared" si="36"/>
        <v>-1.5509478416402591</v>
      </c>
      <c r="R51">
        <f t="shared" ref="R51:R61" si="38">Q51 * 180 / PI()</f>
        <v>-88.862765570911208</v>
      </c>
    </row>
    <row r="52" spans="14:18" x14ac:dyDescent="0.25">
      <c r="N52">
        <f t="shared" si="35"/>
        <v>0.80511921934720199</v>
      </c>
      <c r="O52">
        <f t="shared" si="37"/>
        <v>46.129933273462242</v>
      </c>
      <c r="Q52">
        <f t="shared" si="36"/>
        <v>-1.4855958794452768</v>
      </c>
      <c r="R52">
        <f t="shared" si="38"/>
        <v>-85.118373954240198</v>
      </c>
    </row>
    <row r="53" spans="14:18" x14ac:dyDescent="0.25">
      <c r="N53">
        <f t="shared" si="35"/>
        <v>1.0447557384606188</v>
      </c>
      <c r="O53">
        <f t="shared" si="37"/>
        <v>59.860094435867119</v>
      </c>
      <c r="Q53">
        <f t="shared" si="36"/>
        <v>-1.3353951112874181</v>
      </c>
      <c r="R53">
        <f t="shared" si="38"/>
        <v>-76.512503859171929</v>
      </c>
    </row>
    <row r="54" spans="14:18" x14ac:dyDescent="0.25">
      <c r="N54">
        <f t="shared" si="35"/>
        <v>1.270517663727061</v>
      </c>
      <c r="O54">
        <f t="shared" si="37"/>
        <v>72.79529992838215</v>
      </c>
      <c r="Q54">
        <f t="shared" si="36"/>
        <v>-1.0245565363020217</v>
      </c>
      <c r="R54">
        <f t="shared" si="38"/>
        <v>-58.702765402647962</v>
      </c>
    </row>
    <row r="55" spans="14:18" x14ac:dyDescent="0.25">
      <c r="N55">
        <f t="shared" si="35"/>
        <v>1.403903319071409</v>
      </c>
      <c r="O55">
        <f t="shared" si="37"/>
        <v>80.437735027199906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1.270517663727061</v>
      </c>
      <c r="O56">
        <f t="shared" si="37"/>
        <v>72.79529992838215</v>
      </c>
      <c r="Q56">
        <f t="shared" si="36"/>
        <v>1.0245565363020215</v>
      </c>
      <c r="R56">
        <f t="shared" si="38"/>
        <v>58.702765402647948</v>
      </c>
    </row>
    <row r="57" spans="14:18" x14ac:dyDescent="0.25">
      <c r="N57">
        <f t="shared" si="35"/>
        <v>1.0447557384606188</v>
      </c>
      <c r="O57">
        <f t="shared" si="37"/>
        <v>59.860094435867119</v>
      </c>
      <c r="Q57">
        <f t="shared" si="36"/>
        <v>1.3353951112874181</v>
      </c>
      <c r="R57">
        <f t="shared" si="38"/>
        <v>76.512503859171929</v>
      </c>
    </row>
    <row r="58" spans="14:18" x14ac:dyDescent="0.25">
      <c r="N58">
        <f t="shared" si="35"/>
        <v>0.80511921934720199</v>
      </c>
      <c r="O58">
        <f t="shared" si="37"/>
        <v>46.129933273462242</v>
      </c>
      <c r="Q58">
        <f t="shared" si="36"/>
        <v>1.4855958794452768</v>
      </c>
      <c r="R58">
        <f t="shared" si="38"/>
        <v>85.118373954240198</v>
      </c>
    </row>
    <row r="59" spans="14:18" x14ac:dyDescent="0.25">
      <c r="N59">
        <f t="shared" si="35"/>
        <v>0.56260788729936262</v>
      </c>
      <c r="O59">
        <f t="shared" si="37"/>
        <v>32.235057463025349</v>
      </c>
      <c r="Q59">
        <f t="shared" si="36"/>
        <v>1.5509478416402536</v>
      </c>
      <c r="R59">
        <f t="shared" si="38"/>
        <v>88.862765570910881</v>
      </c>
    </row>
    <row r="60" spans="14:18" x14ac:dyDescent="0.25">
      <c r="N60">
        <f t="shared" si="35"/>
        <v>0.32048093421319124</v>
      </c>
      <c r="O60">
        <f t="shared" si="37"/>
        <v>18.362204944825645</v>
      </c>
      <c r="Q60">
        <f t="shared" si="36"/>
        <v>1.4599198197108725</v>
      </c>
      <c r="R60">
        <f t="shared" si="38"/>
        <v>83.647244096933051</v>
      </c>
    </row>
    <row r="61" spans="14:18" x14ac:dyDescent="0.25">
      <c r="N61">
        <f t="shared" ref="N61:N79" si="39">ASIN(O13)</f>
        <v>0.3773641331363225</v>
      </c>
      <c r="O61">
        <f t="shared" si="37"/>
        <v>21.621372168324179</v>
      </c>
      <c r="Q61">
        <f t="shared" ref="Q61:Q79" si="40">ASIN(P13)</f>
        <v>-1.2678744773817681</v>
      </c>
      <c r="R61">
        <f t="shared" si="38"/>
        <v>-72.643856506330266</v>
      </c>
    </row>
    <row r="62" spans="14:18" x14ac:dyDescent="0.25">
      <c r="N62">
        <f t="shared" si="39"/>
        <v>0.61124889089257184</v>
      </c>
      <c r="O62">
        <f t="shared" ref="O62:O79" si="41">N62 * 180 / PI()</f>
        <v>35.021981680196909</v>
      </c>
      <c r="Q62">
        <f t="shared" si="40"/>
        <v>-1.3312188909970359</v>
      </c>
      <c r="R62">
        <f t="shared" ref="R62:R79" si="42">Q62 * 180 / PI()</f>
        <v>-76.273224062216144</v>
      </c>
    </row>
    <row r="63" spans="14:18" x14ac:dyDescent="0.25">
      <c r="N63">
        <f t="shared" si="39"/>
        <v>0.84849794988655336</v>
      </c>
      <c r="O63">
        <f t="shared" si="41"/>
        <v>48.615351454002337</v>
      </c>
      <c r="Q63">
        <f t="shared" si="40"/>
        <v>-1.3835678520518317</v>
      </c>
      <c r="R63">
        <f t="shared" si="42"/>
        <v>-79.272598592550651</v>
      </c>
    </row>
    <row r="64" spans="14:18" x14ac:dyDescent="0.25">
      <c r="N64">
        <f t="shared" si="39"/>
        <v>1.0878765321629518</v>
      </c>
      <c r="O64">
        <f t="shared" si="41"/>
        <v>62.33073392426509</v>
      </c>
      <c r="Q64">
        <f t="shared" si="40"/>
        <v>-1.4230263224158137</v>
      </c>
      <c r="R64">
        <f t="shared" si="42"/>
        <v>-81.533402410448858</v>
      </c>
    </row>
    <row r="65" spans="14:18" x14ac:dyDescent="0.25">
      <c r="N65">
        <f t="shared" si="39"/>
        <v>1.3282531327147269</v>
      </c>
      <c r="O65">
        <f t="shared" si="41"/>
        <v>76.103298629583875</v>
      </c>
      <c r="Q65">
        <f t="shared" si="40"/>
        <v>-1.4287856103556749</v>
      </c>
      <c r="R65">
        <f t="shared" si="42"/>
        <v>-81.863385302403501</v>
      </c>
    </row>
    <row r="66" spans="14:18" x14ac:dyDescent="0.25">
      <c r="N66">
        <f t="shared" si="39"/>
        <v>1.5485275387551627</v>
      </c>
      <c r="O66">
        <f t="shared" si="41"/>
        <v>88.724092430451833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1.3282531327147269</v>
      </c>
      <c r="O67">
        <f t="shared" si="41"/>
        <v>76.103298629583875</v>
      </c>
      <c r="Q67">
        <f t="shared" si="40"/>
        <v>1.4287856103556749</v>
      </c>
      <c r="R67">
        <f t="shared" si="42"/>
        <v>81.863385302403501</v>
      </c>
    </row>
    <row r="68" spans="14:18" x14ac:dyDescent="0.25">
      <c r="N68">
        <f t="shared" si="39"/>
        <v>1.0878765321629518</v>
      </c>
      <c r="O68">
        <f t="shared" si="41"/>
        <v>62.33073392426509</v>
      </c>
      <c r="Q68">
        <f t="shared" si="40"/>
        <v>1.4230263224158128</v>
      </c>
      <c r="R68">
        <f t="shared" si="42"/>
        <v>81.533402410448801</v>
      </c>
    </row>
    <row r="69" spans="14:18" x14ac:dyDescent="0.25">
      <c r="N69">
        <f t="shared" si="39"/>
        <v>0.84849794988655336</v>
      </c>
      <c r="O69">
        <f t="shared" si="41"/>
        <v>48.615351454002337</v>
      </c>
      <c r="Q69">
        <f t="shared" si="40"/>
        <v>1.3835678520518311</v>
      </c>
      <c r="R69">
        <f t="shared" si="42"/>
        <v>79.272598592550622</v>
      </c>
    </row>
    <row r="70" spans="14:18" x14ac:dyDescent="0.25">
      <c r="N70">
        <f t="shared" si="39"/>
        <v>0.61124889089257184</v>
      </c>
      <c r="O70">
        <f t="shared" si="41"/>
        <v>35.021981680196909</v>
      </c>
      <c r="Q70">
        <f t="shared" si="40"/>
        <v>1.3312188909970359</v>
      </c>
      <c r="R70">
        <f t="shared" si="42"/>
        <v>76.273224062216144</v>
      </c>
    </row>
    <row r="71" spans="14:18" x14ac:dyDescent="0.25">
      <c r="N71">
        <f t="shared" si="39"/>
        <v>0.3773641331363225</v>
      </c>
      <c r="O71">
        <f t="shared" si="41"/>
        <v>21.621372168324179</v>
      </c>
      <c r="Q71">
        <f t="shared" si="40"/>
        <v>1.2678744773817685</v>
      </c>
      <c r="R71">
        <f t="shared" si="42"/>
        <v>72.643856506330295</v>
      </c>
    </row>
    <row r="72" spans="14:18" x14ac:dyDescent="0.25">
      <c r="N72">
        <f t="shared" si="39"/>
        <v>0.24127116784741146</v>
      </c>
      <c r="O72">
        <f t="shared" si="41"/>
        <v>13.823819635849164</v>
      </c>
      <c r="Q72">
        <f t="shared" si="40"/>
        <v>-1.468131548210899</v>
      </c>
      <c r="R72">
        <f t="shared" si="42"/>
        <v>-84.117741482491866</v>
      </c>
    </row>
    <row r="73" spans="14:18" x14ac:dyDescent="0.25">
      <c r="N73">
        <f t="shared" si="39"/>
        <v>0.48087531888843499</v>
      </c>
      <c r="O73">
        <f t="shared" si="41"/>
        <v>27.552126244314923</v>
      </c>
      <c r="Q73">
        <f t="shared" si="40"/>
        <v>-1.3549743460045598</v>
      </c>
      <c r="R73">
        <f t="shared" si="42"/>
        <v>-77.634311374560184</v>
      </c>
    </row>
    <row r="74" spans="14:18" x14ac:dyDescent="0.25">
      <c r="N74">
        <f t="shared" si="39"/>
        <v>0.71362789552767325</v>
      </c>
      <c r="O74">
        <f t="shared" si="41"/>
        <v>40.887866556538512</v>
      </c>
      <c r="Q74">
        <f t="shared" si="40"/>
        <v>-1.2091981402730632</v>
      </c>
      <c r="R74">
        <f t="shared" si="42"/>
        <v>-69.281950032714619</v>
      </c>
    </row>
    <row r="75" spans="14:18" x14ac:dyDescent="0.25">
      <c r="N75">
        <f t="shared" si="39"/>
        <v>0.93051371601426958</v>
      </c>
      <c r="O75">
        <f t="shared" si="41"/>
        <v>53.314508706652489</v>
      </c>
      <c r="Q75">
        <f t="shared" si="40"/>
        <v>-0.9916423819357143</v>
      </c>
      <c r="R75">
        <f t="shared" si="42"/>
        <v>-56.816923271216453</v>
      </c>
    </row>
    <row r="76" spans="14:18" x14ac:dyDescent="0.25">
      <c r="N76">
        <f t="shared" si="39"/>
        <v>1.1074293480089556</v>
      </c>
      <c r="O76">
        <f t="shared" si="41"/>
        <v>63.451027749837635</v>
      </c>
      <c r="Q76">
        <f t="shared" si="40"/>
        <v>-0.61757499777589064</v>
      </c>
      <c r="R76">
        <f t="shared" si="42"/>
        <v>-35.384440905359732</v>
      </c>
    </row>
    <row r="77" spans="14:18" x14ac:dyDescent="0.25">
      <c r="N77">
        <f t="shared" si="39"/>
        <v>1.184061638748378</v>
      </c>
      <c r="O77">
        <f t="shared" si="41"/>
        <v>67.841734583626007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1.1074293480089556</v>
      </c>
      <c r="O78">
        <f t="shared" si="41"/>
        <v>63.451027749837635</v>
      </c>
      <c r="Q78">
        <f t="shared" si="40"/>
        <v>0.61757499777589064</v>
      </c>
      <c r="R78">
        <f t="shared" si="42"/>
        <v>35.384440905359732</v>
      </c>
    </row>
    <row r="79" spans="14:18" x14ac:dyDescent="0.25">
      <c r="N79">
        <f t="shared" si="39"/>
        <v>0.93051371601426958</v>
      </c>
      <c r="O79">
        <f t="shared" si="41"/>
        <v>53.314508706652489</v>
      </c>
      <c r="Q79">
        <f t="shared" si="40"/>
        <v>0.99164238193571452</v>
      </c>
      <c r="R79">
        <f t="shared" si="42"/>
        <v>56.816923271216467</v>
      </c>
    </row>
    <row r="80" spans="14:18" x14ac:dyDescent="0.25">
      <c r="N80">
        <f t="shared" ref="N80:N93" si="43">ASIN(O32)</f>
        <v>0.71362789552767325</v>
      </c>
      <c r="O80">
        <f>N80 * 180 / PI()</f>
        <v>40.887866556538512</v>
      </c>
      <c r="Q80">
        <f t="shared" ref="Q80:Q93" si="44">ASIN(P32)</f>
        <v>1.2091981402730636</v>
      </c>
      <c r="R80">
        <f>Q80 * 180 / PI()</f>
        <v>69.281950032714633</v>
      </c>
    </row>
    <row r="81" spans="14:18" x14ac:dyDescent="0.25">
      <c r="N81">
        <f t="shared" si="43"/>
        <v>0.48087531888843499</v>
      </c>
      <c r="O81">
        <f t="shared" ref="O81:O85" si="45">N81 * 180 / PI()</f>
        <v>27.552126244314923</v>
      </c>
      <c r="Q81">
        <f t="shared" si="44"/>
        <v>1.3549743460045598</v>
      </c>
      <c r="R81">
        <f t="shared" ref="R81:R84" si="46">Q81 * 180 / PI()</f>
        <v>77.634311374560184</v>
      </c>
    </row>
    <row r="82" spans="14:18" x14ac:dyDescent="0.25">
      <c r="N82">
        <f t="shared" si="43"/>
        <v>0.24127116784741146</v>
      </c>
      <c r="O82">
        <f t="shared" si="45"/>
        <v>13.823819635849164</v>
      </c>
      <c r="Q82">
        <f t="shared" si="44"/>
        <v>1.4681315482109001</v>
      </c>
      <c r="R82">
        <f t="shared" si="46"/>
        <v>84.117741482491908</v>
      </c>
    </row>
    <row r="83" spans="14:18" x14ac:dyDescent="0.25">
      <c r="N83">
        <f t="shared" si="43"/>
        <v>7.2688717444894663E-2</v>
      </c>
      <c r="O83">
        <f t="shared" si="45"/>
        <v>4.164756727811425</v>
      </c>
      <c r="Q83">
        <f t="shared" si="44"/>
        <v>-1.0970066882669116</v>
      </c>
      <c r="R83">
        <f t="shared" si="46"/>
        <v>-62.853853335317595</v>
      </c>
    </row>
    <row r="84" spans="14:18" x14ac:dyDescent="0.25">
      <c r="N84">
        <f t="shared" si="43"/>
        <v>0.28180164390937679</v>
      </c>
      <c r="O84">
        <f t="shared" si="45"/>
        <v>16.146044855855791</v>
      </c>
      <c r="Q84">
        <f t="shared" si="44"/>
        <v>-0.97621250144343485</v>
      </c>
      <c r="R84">
        <f t="shared" si="46"/>
        <v>-55.932856240617596</v>
      </c>
    </row>
    <row r="85" spans="14:18" x14ac:dyDescent="0.25">
      <c r="N85">
        <f t="shared" si="43"/>
        <v>0.47183422466205915</v>
      </c>
      <c r="O85">
        <f t="shared" si="45"/>
        <v>27.034109702963491</v>
      </c>
      <c r="Q85">
        <f t="shared" si="44"/>
        <v>-0.81742662855397519</v>
      </c>
      <c r="R85">
        <f>Q85 * 180 / PI()</f>
        <v>-46.835095877750803</v>
      </c>
    </row>
    <row r="86" spans="14:18" x14ac:dyDescent="0.25">
      <c r="N86">
        <f t="shared" si="43"/>
        <v>0.63093941045985469</v>
      </c>
      <c r="O86">
        <f>N86 * 180 / PI()</f>
        <v>36.150165347821982</v>
      </c>
      <c r="Q86">
        <f t="shared" si="44"/>
        <v>-0.60521266144351349</v>
      </c>
      <c r="R86">
        <f>Q86 * 180 / PI()</f>
        <v>-34.67613120859329</v>
      </c>
    </row>
    <row r="87" spans="14:18" x14ac:dyDescent="0.25">
      <c r="N87">
        <f t="shared" si="43"/>
        <v>0.74097648778443703</v>
      </c>
      <c r="O87">
        <f t="shared" ref="O87:O88" si="47">N87 * 180 / PI()</f>
        <v>42.454825468475242</v>
      </c>
      <c r="Q87">
        <f t="shared" si="44"/>
        <v>-0.32816916532686863</v>
      </c>
      <c r="R87">
        <f t="shared" ref="R87:R88" si="48">Q87 * 180 / PI()</f>
        <v>-18.802708139560526</v>
      </c>
    </row>
    <row r="88" spans="14:18" x14ac:dyDescent="0.25">
      <c r="N88">
        <f t="shared" si="43"/>
        <v>0.78106546014305911</v>
      </c>
      <c r="O88">
        <f t="shared" si="47"/>
        <v>44.751754389640908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0.74097648778443703</v>
      </c>
      <c r="O89">
        <f>N89 * 180 / PI()</f>
        <v>42.454825468475242</v>
      </c>
      <c r="Q89">
        <f t="shared" si="44"/>
        <v>0.32816916532686863</v>
      </c>
      <c r="R89">
        <f>Q89 * 180 / PI()</f>
        <v>18.802708139560526</v>
      </c>
    </row>
    <row r="90" spans="14:18" x14ac:dyDescent="0.25">
      <c r="N90">
        <f t="shared" si="43"/>
        <v>0.63093941045985469</v>
      </c>
      <c r="O90">
        <f t="shared" ref="O90:O93" si="49">N90 * 180 / PI()</f>
        <v>36.150165347821982</v>
      </c>
      <c r="Q90">
        <f t="shared" si="44"/>
        <v>0.60521266144351349</v>
      </c>
      <c r="R90">
        <f t="shared" ref="R90:R93" si="50">Q90 * 180 / PI()</f>
        <v>34.67613120859329</v>
      </c>
    </row>
    <row r="91" spans="14:18" x14ac:dyDescent="0.25">
      <c r="N91">
        <f t="shared" si="43"/>
        <v>0.47183422466205915</v>
      </c>
      <c r="O91">
        <f t="shared" si="49"/>
        <v>27.034109702963491</v>
      </c>
      <c r="Q91">
        <f t="shared" si="44"/>
        <v>0.8174266285539753</v>
      </c>
      <c r="R91">
        <f t="shared" si="50"/>
        <v>46.835095877750817</v>
      </c>
    </row>
    <row r="92" spans="14:18" x14ac:dyDescent="0.25">
      <c r="N92">
        <f t="shared" si="43"/>
        <v>0.28180164390937679</v>
      </c>
      <c r="O92">
        <f t="shared" si="49"/>
        <v>16.146044855855791</v>
      </c>
      <c r="Q92">
        <f t="shared" si="44"/>
        <v>0.97621250144343497</v>
      </c>
      <c r="R92">
        <f t="shared" si="50"/>
        <v>55.93285624061761</v>
      </c>
    </row>
    <row r="93" spans="14:18" x14ac:dyDescent="0.25">
      <c r="N93">
        <f t="shared" si="43"/>
        <v>7.2688717444894663E-2</v>
      </c>
      <c r="O93">
        <f t="shared" si="49"/>
        <v>4.164756727811425</v>
      </c>
      <c r="Q93">
        <f t="shared" si="44"/>
        <v>1.0970066882669116</v>
      </c>
      <c r="R93">
        <f t="shared" si="50"/>
        <v>62.853853335317595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G93"/>
  <sheetViews>
    <sheetView topLeftCell="Z19" workbookViewId="0">
      <selection activeCell="AP44" sqref="AP44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((22) *PI())/180</f>
        <v>0.38397243543875248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0.31502304400818482</v>
      </c>
      <c r="P2">
        <f t="shared" ref="P2:P12" si="2">(COS(N2) * SIN(F2))/COS(N50)</f>
        <v>-0.99385949470001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45" si="3">(SIN(K2) * COS(J2) - COS(K2) * SIN(J2) * COS(I2)) * SIN(N2) + (COS(K2) * COS(J2) + SIN(K2) * SIN(J2) * COS(I2)) * COS(N2) * COS(F2) + SIN(J2) * SIN(I2) * COS(N2) *SIN(F2)</f>
        <v>0.14849765785639762</v>
      </c>
      <c r="U2">
        <f t="shared" ref="U2:U45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5.2339435026271156E-2</v>
      </c>
      <c r="Y2">
        <f>V2 * (((R2-V2) / (U2)) * ((T2) / (O2)) + (1 + ((R2-V2) / (U2))) * ((1 + COS(J2)) / (2)))</f>
        <v>0.12316098886308889</v>
      </c>
      <c r="Z2">
        <f>(W2 * R2) * ((1 - COS(J2)) / (2))</f>
        <v>1.7243007027795264E-2</v>
      </c>
      <c r="AA2">
        <f xml:space="preserve"> X2 + Y2 + Z2</f>
        <v>0.19274343091715532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((22) *PI())/180</f>
        <v>0.38397243543875248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0.53339393494179643</v>
      </c>
      <c r="P3">
        <f t="shared" si="2"/>
        <v>-0.99980302528537901</v>
      </c>
      <c r="Q3">
        <f t="shared" ref="Q3:Q45" si="10">COS(N3 -K3)</f>
        <v>0.98610565719705545</v>
      </c>
      <c r="R3">
        <f t="shared" ref="R3:R45" si="11">(0.42 * O3) + (((2.92 - Q3) / (2 * Q3)) * O3^2) - ((((2.92 -Q3) / (4 *Q3^2))) * O3^3)</f>
        <v>0.42755509637887962</v>
      </c>
      <c r="S3">
        <f t="shared" ref="S3:S45" si="12">((1.323 * R3) / (O3)) - 0.5466</f>
        <v>0.5138833603347619</v>
      </c>
      <c r="T3">
        <f t="shared" si="3"/>
        <v>0.36529550648917242</v>
      </c>
      <c r="U3">
        <f t="shared" si="4"/>
        <v>0.72903846864618382</v>
      </c>
      <c r="V3">
        <f t="shared" ref="V3:V45" si="13">R3 - (S3 * O3)</f>
        <v>0.15345282870880789</v>
      </c>
      <c r="W3">
        <v>0.55000000000000004</v>
      </c>
      <c r="X3">
        <f t="shared" ref="X3:X45" si="14">S3 * T3</f>
        <v>0.18771928238984475</v>
      </c>
      <c r="Y3">
        <f t="shared" ref="Y3:Y45" si="15">V3 * (((R3-V3) / (U3)) * ((T3) / (O3)) + (1 + ((R3-V3) / (U3))) * ((1 + COS(J3)) / (2)))</f>
        <v>0.21973821441685892</v>
      </c>
      <c r="Z3">
        <f t="shared" ref="Z3:Z45" si="16">(W3 * R3) * ((1 - COS(J3)) / (2))</f>
        <v>3.4437696809589136E-2</v>
      </c>
      <c r="AA3">
        <f xml:space="preserve"> X3 + Y3 + Z3</f>
        <v>0.44189519361629281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0.38397243543875248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0.72091327014520634</v>
      </c>
      <c r="P4">
        <f t="shared" si="2"/>
        <v>-0.99637263696985778</v>
      </c>
      <c r="Q4">
        <f t="shared" si="10"/>
        <v>0.98610565719705545</v>
      </c>
      <c r="R4">
        <f t="shared" si="11"/>
        <v>0.62611852750692232</v>
      </c>
      <c r="S4">
        <f t="shared" si="12"/>
        <v>0.60243532254970278</v>
      </c>
      <c r="T4">
        <f t="shared" si="3"/>
        <v>0.55146403964548429</v>
      </c>
      <c r="U4">
        <f t="shared" si="4"/>
        <v>0.98533836263197117</v>
      </c>
      <c r="V4">
        <f t="shared" si="13"/>
        <v>0.1918149090766339</v>
      </c>
      <c r="W4">
        <v>0.55000000000000004</v>
      </c>
      <c r="X4">
        <f t="shared" si="14"/>
        <v>0.33222141659838939</v>
      </c>
      <c r="Y4">
        <f t="shared" si="15"/>
        <v>0.30056158716039261</v>
      </c>
      <c r="Z4">
        <f t="shared" si="16"/>
        <v>5.0431114492066449E-2</v>
      </c>
      <c r="AA4">
        <f xml:space="preserve"> X4 + Y4 + Z4</f>
        <v>0.68321411825084855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0.38397243543875248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0.86480191681465612</v>
      </c>
      <c r="P5">
        <f t="shared" si="2"/>
        <v>-0.97242084284385011</v>
      </c>
      <c r="Q5">
        <f t="shared" si="10"/>
        <v>0.98610565719705545</v>
      </c>
      <c r="R5">
        <f t="shared" si="11"/>
        <v>0.7749987900274129</v>
      </c>
      <c r="S5">
        <f t="shared" si="12"/>
        <v>0.63901647386590366</v>
      </c>
      <c r="T5">
        <f t="shared" si="3"/>
        <v>0.69431617944877833</v>
      </c>
      <c r="U5">
        <f t="shared" si="4"/>
        <v>1.1820041883034127</v>
      </c>
      <c r="V5">
        <f t="shared" si="13"/>
        <v>0.22237611855203676</v>
      </c>
      <c r="W5">
        <v>0.55000000000000004</v>
      </c>
      <c r="X5">
        <f t="shared" si="14"/>
        <v>0.44367947673940433</v>
      </c>
      <c r="Y5">
        <f t="shared" si="15"/>
        <v>0.3620232970058942</v>
      </c>
      <c r="Z5">
        <f t="shared" si="16"/>
        <v>6.2422769801606486E-2</v>
      </c>
      <c r="AA5">
        <f xml:space="preserve"> X5 + Y5 + Z5</f>
        <v>0.86812554354690497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0.38397243543875248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0.95525410146685386</v>
      </c>
      <c r="P6">
        <f t="shared" si="2"/>
        <v>-0.85448390392560014</v>
      </c>
      <c r="Q6">
        <f t="shared" si="10"/>
        <v>0.98610565719705545</v>
      </c>
      <c r="R6">
        <f t="shared" si="11"/>
        <v>0.86259478537333012</v>
      </c>
      <c r="S6">
        <f t="shared" si="12"/>
        <v>0.64806945946268146</v>
      </c>
      <c r="T6">
        <f t="shared" si="3"/>
        <v>0.78411678864578283</v>
      </c>
      <c r="U6">
        <f t="shared" si="4"/>
        <v>1.3056334946466424</v>
      </c>
      <c r="V6">
        <f t="shared" si="13"/>
        <v>0.24352377618619669</v>
      </c>
      <c r="W6">
        <v>0.55000000000000004</v>
      </c>
      <c r="X6">
        <f t="shared" si="14"/>
        <v>0.50816214337328613</v>
      </c>
      <c r="Y6">
        <f t="shared" si="15"/>
        <v>0.40119964221687149</v>
      </c>
      <c r="Z6">
        <f t="shared" si="16"/>
        <v>6.9478244885415805E-2</v>
      </c>
      <c r="AA6">
        <f t="shared" ref="AA6:AA42" si="17" xml:space="preserve"> X6 + Y6 + Z6</f>
        <v>0.97884003047557344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0.38397243543875248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0.98610565719705545</v>
      </c>
      <c r="P7">
        <f t="shared" si="2"/>
        <v>0</v>
      </c>
      <c r="Q7">
        <f t="shared" si="10"/>
        <v>0.98610565719705545</v>
      </c>
      <c r="R7">
        <f t="shared" si="11"/>
        <v>0.89092041398760458</v>
      </c>
      <c r="S7">
        <f t="shared" si="12"/>
        <v>0.64869555388207378</v>
      </c>
      <c r="T7">
        <f t="shared" si="3"/>
        <v>0.81474610412224568</v>
      </c>
      <c r="U7">
        <f t="shared" si="4"/>
        <v>1.3478011487414585</v>
      </c>
      <c r="V7">
        <f t="shared" si="13"/>
        <v>0.2512380585059143</v>
      </c>
      <c r="W7">
        <v>0.55000000000000004</v>
      </c>
      <c r="X7">
        <f t="shared" si="14"/>
        <v>0.52852217528684198</v>
      </c>
      <c r="Y7">
        <f t="shared" si="15"/>
        <v>0.41474291510950223</v>
      </c>
      <c r="Z7">
        <f t="shared" si="16"/>
        <v>7.1759750633846861E-2</v>
      </c>
      <c r="AA7">
        <f t="shared" si="17"/>
        <v>1.015024841030191</v>
      </c>
      <c r="AE7" t="s">
        <v>47</v>
      </c>
      <c r="AF7">
        <f>X2</f>
        <v>5.2339435026271156E-2</v>
      </c>
      <c r="AG7">
        <f>X3</f>
        <v>0.18771928238984475</v>
      </c>
      <c r="AH7">
        <f>X4</f>
        <v>0.33222141659838939</v>
      </c>
      <c r="AI7">
        <f>X5</f>
        <v>0.44367947673940433</v>
      </c>
      <c r="AJ7">
        <f>X6</f>
        <v>0.50816214337328613</v>
      </c>
      <c r="AK7">
        <f>X7</f>
        <v>0.52852217528684198</v>
      </c>
      <c r="AL7">
        <f>X8</f>
        <v>0.50816214337328613</v>
      </c>
      <c r="AM7">
        <f>X9</f>
        <v>0.44367947673940433</v>
      </c>
      <c r="AN7">
        <f>X10</f>
        <v>0.33222141659838939</v>
      </c>
      <c r="AO7">
        <f>X11</f>
        <v>0.18771928238984475</v>
      </c>
      <c r="AP7">
        <f>X12</f>
        <v>5.2339435026271156E-2</v>
      </c>
      <c r="AR7">
        <f>AF7+AG7+AH7+AI7+AJ7+AK7+AL7+AM7+AN7+AO7+AP7</f>
        <v>3.5767656835412338</v>
      </c>
      <c r="AT7" t="s">
        <v>47</v>
      </c>
      <c r="AU7">
        <f>Z2</f>
        <v>1.7243007027795264E-2</v>
      </c>
      <c r="AV7">
        <f>Z3</f>
        <v>3.4437696809589136E-2</v>
      </c>
      <c r="AW7">
        <f>Z4</f>
        <v>5.0431114492066449E-2</v>
      </c>
      <c r="AX7">
        <f>Z5</f>
        <v>6.2422769801606486E-2</v>
      </c>
      <c r="AY7">
        <f>Z6</f>
        <v>6.9478244885415805E-2</v>
      </c>
      <c r="AZ7">
        <f>Z7</f>
        <v>7.1759750633846861E-2</v>
      </c>
      <c r="BA7">
        <f>Z8</f>
        <v>6.9478244885415805E-2</v>
      </c>
      <c r="BB7">
        <f>Z9</f>
        <v>6.2422769801606486E-2</v>
      </c>
      <c r="BC7">
        <f>Z10</f>
        <v>5.0431114492066449E-2</v>
      </c>
      <c r="BD7">
        <f>Z11</f>
        <v>3.4437696809589136E-2</v>
      </c>
      <c r="BE7">
        <f>Z12</f>
        <v>1.7243007027795264E-2</v>
      </c>
      <c r="BG7">
        <f>AU7+AV7+AW7+AX7+AY7+AZ7+BA7+BB7+BC7+BD7+BE7</f>
        <v>0.53978541666679314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0.38397243543875248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0.95525410146685386</v>
      </c>
      <c r="P8">
        <f t="shared" si="2"/>
        <v>0.85448390392560014</v>
      </c>
      <c r="Q8">
        <f t="shared" si="10"/>
        <v>0.98610565719705545</v>
      </c>
      <c r="R8">
        <f t="shared" si="11"/>
        <v>0.86259478537333012</v>
      </c>
      <c r="S8">
        <f t="shared" si="12"/>
        <v>0.64806945946268146</v>
      </c>
      <c r="T8">
        <f t="shared" si="3"/>
        <v>0.78411678864578283</v>
      </c>
      <c r="U8">
        <f t="shared" si="4"/>
        <v>1.3056334946466424</v>
      </c>
      <c r="V8">
        <f t="shared" si="13"/>
        <v>0.24352377618619669</v>
      </c>
      <c r="W8">
        <v>0.55000000000000004</v>
      </c>
      <c r="X8">
        <f t="shared" si="14"/>
        <v>0.50816214337328613</v>
      </c>
      <c r="Y8">
        <f t="shared" si="15"/>
        <v>0.40119964221687149</v>
      </c>
      <c r="Z8">
        <f t="shared" si="16"/>
        <v>6.9478244885415805E-2</v>
      </c>
      <c r="AA8">
        <f t="shared" si="17"/>
        <v>0.97884003047557344</v>
      </c>
      <c r="AE8" t="s">
        <v>48</v>
      </c>
      <c r="AF8">
        <f>X13</f>
        <v>2.5197973895631158E-2</v>
      </c>
      <c r="AG8">
        <f>X14</f>
        <v>0.14196373720705582</v>
      </c>
      <c r="AH8">
        <f>X15</f>
        <v>0.26816848443965796</v>
      </c>
      <c r="AI8">
        <f>X16</f>
        <v>0.36749069654086058</v>
      </c>
      <c r="AJ8">
        <f>X17</f>
        <v>0.42633468812524156</v>
      </c>
      <c r="AK8">
        <f>X18</f>
        <v>0.44524981071795938</v>
      </c>
      <c r="AL8">
        <f>X19</f>
        <v>0.42633468812524156</v>
      </c>
      <c r="AM8">
        <f>X20</f>
        <v>0.36749069654086058</v>
      </c>
      <c r="AN8">
        <f>X21</f>
        <v>0.26816848443965796</v>
      </c>
      <c r="AO8">
        <f>X22</f>
        <v>0.14196373720705582</v>
      </c>
      <c r="AP8">
        <f>X23</f>
        <v>2.5197973895631158E-2</v>
      </c>
      <c r="AR8">
        <f>AF8+AG8+AH8+AI8+AJ8+AK8+AL8+AM8+AN8+AO8+AP8</f>
        <v>2.9035609711348536</v>
      </c>
      <c r="AT8" t="s">
        <v>48</v>
      </c>
      <c r="AU8">
        <f>Z13</f>
        <v>2.1032001272250831E-2</v>
      </c>
      <c r="AV8">
        <f>Z14</f>
        <v>3.7578381992743499E-2</v>
      </c>
      <c r="AW8">
        <f>Z15</f>
        <v>5.2586609915150809E-2</v>
      </c>
      <c r="AX8">
        <f>Z16</f>
        <v>6.3759497318088193E-2</v>
      </c>
      <c r="AY8">
        <f>Z17</f>
        <v>7.0342496865242132E-2</v>
      </c>
      <c r="AZ8">
        <f>Z18</f>
        <v>7.2478089644504251E-2</v>
      </c>
      <c r="BA8">
        <f>Z19</f>
        <v>7.0342496865242132E-2</v>
      </c>
      <c r="BB8">
        <f>Z20</f>
        <v>6.3759497318088193E-2</v>
      </c>
      <c r="BC8">
        <f>Z21</f>
        <v>5.2586609915150809E-2</v>
      </c>
      <c r="BD8">
        <f>Z22</f>
        <v>3.7578381992743499E-2</v>
      </c>
      <c r="BE8">
        <f>Z23</f>
        <v>2.1032001272250831E-2</v>
      </c>
      <c r="BG8">
        <f>AU8+AV8+AW8+AX8+AY8+AZ8+BA8+BB8+BC8+BD8+BE8</f>
        <v>0.5630760643714553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0.38397243543875248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0.86480191681465612</v>
      </c>
      <c r="P9">
        <f t="shared" si="2"/>
        <v>0.97242084284385011</v>
      </c>
      <c r="Q9">
        <f t="shared" si="10"/>
        <v>0.98610565719705545</v>
      </c>
      <c r="R9">
        <f t="shared" si="11"/>
        <v>0.7749987900274129</v>
      </c>
      <c r="S9">
        <f t="shared" si="12"/>
        <v>0.63901647386590366</v>
      </c>
      <c r="T9">
        <f t="shared" si="3"/>
        <v>0.69431617944877833</v>
      </c>
      <c r="U9">
        <f t="shared" si="4"/>
        <v>1.1820041883034127</v>
      </c>
      <c r="V9">
        <f t="shared" si="13"/>
        <v>0.22237611855203676</v>
      </c>
      <c r="W9">
        <v>0.55000000000000004</v>
      </c>
      <c r="X9">
        <f t="shared" si="14"/>
        <v>0.44367947673940433</v>
      </c>
      <c r="Y9">
        <f t="shared" si="15"/>
        <v>0.3620232970058942</v>
      </c>
      <c r="Z9">
        <f t="shared" si="16"/>
        <v>6.2422769801606486E-2</v>
      </c>
      <c r="AA9">
        <f t="shared" si="17"/>
        <v>0.86812554354690497</v>
      </c>
      <c r="AE9" t="s">
        <v>49</v>
      </c>
      <c r="AF9">
        <f>X24</f>
        <v>7.3098569561345222E-2</v>
      </c>
      <c r="AG9">
        <f>X25</f>
        <v>0.23218363995195651</v>
      </c>
      <c r="AH9">
        <f>X26</f>
        <v>0.39889443113464162</v>
      </c>
      <c r="AI9">
        <f>X27</f>
        <v>0.5241865190634557</v>
      </c>
      <c r="AJ9">
        <f>X28</f>
        <v>0.5944501524060386</v>
      </c>
      <c r="AK9">
        <f>X29</f>
        <v>0.61610186737989292</v>
      </c>
      <c r="AL9">
        <f>X30</f>
        <v>0.5944501524060386</v>
      </c>
      <c r="AM9">
        <f>X31</f>
        <v>0.5241865190634557</v>
      </c>
      <c r="AN9">
        <f>X32</f>
        <v>0.39889443113464162</v>
      </c>
      <c r="AO9">
        <f>X33</f>
        <v>0.23218363995195651</v>
      </c>
      <c r="AP9">
        <f>X34</f>
        <v>7.3098569561345222E-2</v>
      </c>
      <c r="AR9">
        <f>AF9+AG9+AH9+AI9+AJ9+AK9+AL9+AM9+AN9+AO9+AP9</f>
        <v>4.2617284916147682</v>
      </c>
      <c r="AT9" t="s">
        <v>49</v>
      </c>
      <c r="AU9">
        <f>Z24</f>
        <v>1.239440293430818E-2</v>
      </c>
      <c r="AV9">
        <f>Z25</f>
        <v>2.9565859751082394E-2</v>
      </c>
      <c r="AW9">
        <f>Z26</f>
        <v>4.6165149754287364E-2</v>
      </c>
      <c r="AX9">
        <f>Z27</f>
        <v>5.8745944981482626E-2</v>
      </c>
      <c r="AY9">
        <f>Z28</f>
        <v>6.6135633720106154E-2</v>
      </c>
      <c r="AZ9">
        <f>Z29</f>
        <v>6.8514613778582256E-2</v>
      </c>
      <c r="BA9">
        <f>Z30</f>
        <v>6.6135633720106154E-2</v>
      </c>
      <c r="BB9">
        <f>Z31</f>
        <v>5.8745944981482626E-2</v>
      </c>
      <c r="BC9">
        <f>Z32</f>
        <v>4.6165149754287364E-2</v>
      </c>
      <c r="BD9">
        <f>Z33</f>
        <v>2.9565859751082394E-2</v>
      </c>
      <c r="BE9">
        <f>Z34</f>
        <v>1.239440293430818E-2</v>
      </c>
      <c r="BG9">
        <f>AU9+AV9+AW9+AX9+AY9+AZ9+BA9+BB9+BC9+BD9+BE9</f>
        <v>0.49452859606111571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0.38397243543875248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0.72091327014520634</v>
      </c>
      <c r="P10">
        <f t="shared" si="2"/>
        <v>0.99637263696985778</v>
      </c>
      <c r="Q10">
        <f t="shared" si="10"/>
        <v>0.98610565719705545</v>
      </c>
      <c r="R10">
        <f t="shared" si="11"/>
        <v>0.62611852750692232</v>
      </c>
      <c r="S10">
        <f t="shared" si="12"/>
        <v>0.60243532254970278</v>
      </c>
      <c r="T10">
        <f t="shared" si="3"/>
        <v>0.55146403964548429</v>
      </c>
      <c r="U10">
        <f t="shared" si="4"/>
        <v>0.98533836263197117</v>
      </c>
      <c r="V10">
        <f t="shared" si="13"/>
        <v>0.1918149090766339</v>
      </c>
      <c r="W10">
        <v>0.55000000000000004</v>
      </c>
      <c r="X10">
        <f t="shared" si="14"/>
        <v>0.33222141659838939</v>
      </c>
      <c r="Y10">
        <f t="shared" si="15"/>
        <v>0.30056158716039261</v>
      </c>
      <c r="Z10">
        <f t="shared" si="16"/>
        <v>5.0431114492066449E-2</v>
      </c>
      <c r="AA10">
        <f t="shared" si="17"/>
        <v>0.68321411825084855</v>
      </c>
      <c r="AE10" t="s">
        <v>50</v>
      </c>
      <c r="AF10">
        <f>X35</f>
        <v>5.6891238869149888E-2</v>
      </c>
      <c r="AG10">
        <f>X36</f>
        <v>0.27338210868484514</v>
      </c>
      <c r="AH10">
        <f>X37</f>
        <v>0.48892489104456532</v>
      </c>
      <c r="AI10">
        <f>X38</f>
        <v>0.64082861011203385</v>
      </c>
      <c r="AJ10">
        <f>X39</f>
        <v>0.71938977976091112</v>
      </c>
      <c r="AK10">
        <f>X40</f>
        <v>0.74198297315156958</v>
      </c>
      <c r="AL10">
        <f>X41</f>
        <v>0.71938977976091112</v>
      </c>
      <c r="AM10">
        <f>X42</f>
        <v>0.64082861011203385</v>
      </c>
      <c r="AN10">
        <f>X43</f>
        <v>0.48892489104456532</v>
      </c>
      <c r="AO10">
        <f>X44</f>
        <v>0.27338210868484514</v>
      </c>
      <c r="AP10">
        <f>X45</f>
        <v>5.6891238869149888E-2</v>
      </c>
      <c r="AR10">
        <f>AF10+AG10+AH10+AI10+AJ10+AK10+AL10+AM10+AN10+AO10+AP10</f>
        <v>5.1008162300945799</v>
      </c>
      <c r="AT10" t="s">
        <v>50</v>
      </c>
      <c r="AU10">
        <f>Z35</f>
        <v>3.0909231040096119E-3</v>
      </c>
      <c r="AV10">
        <f>Z36</f>
        <v>1.7274054772331644E-2</v>
      </c>
      <c r="AW10">
        <f>Z37</f>
        <v>3.3110048324364358E-2</v>
      </c>
      <c r="AX10">
        <f>Z38</f>
        <v>4.5586593646958107E-2</v>
      </c>
      <c r="AY10">
        <f>Z39</f>
        <v>5.2903711817193916E-2</v>
      </c>
      <c r="AZ10">
        <f>Z40</f>
        <v>5.5232163948194052E-2</v>
      </c>
      <c r="BA10">
        <f>Z41</f>
        <v>5.2903711817193916E-2</v>
      </c>
      <c r="BB10">
        <f>Z42</f>
        <v>4.5586593646958107E-2</v>
      </c>
      <c r="BC10">
        <f>Z43</f>
        <v>3.3110048324364358E-2</v>
      </c>
      <c r="BD10">
        <f>Z44</f>
        <v>1.7274054772331644E-2</v>
      </c>
      <c r="BE10">
        <f>Z45</f>
        <v>3.0909231040096119E-3</v>
      </c>
      <c r="BG10">
        <f>AU10+AV10+AW10+AX10+AY10+AZ10+BA10+BB10+BC10+BD10+BE10</f>
        <v>0.35916282727790932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0.38397243543875248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0.53339393494179643</v>
      </c>
      <c r="P11">
        <f t="shared" si="2"/>
        <v>0.99980302528537901</v>
      </c>
      <c r="Q11">
        <f t="shared" si="10"/>
        <v>0.98610565719705545</v>
      </c>
      <c r="R11">
        <f t="shared" si="11"/>
        <v>0.42755509637887962</v>
      </c>
      <c r="S11">
        <f t="shared" si="12"/>
        <v>0.5138833603347619</v>
      </c>
      <c r="T11">
        <f t="shared" si="3"/>
        <v>0.36529550648917242</v>
      </c>
      <c r="U11">
        <f t="shared" si="4"/>
        <v>0.72903846864618382</v>
      </c>
      <c r="V11">
        <f t="shared" si="13"/>
        <v>0.15345282870880789</v>
      </c>
      <c r="W11">
        <v>0.55000000000000004</v>
      </c>
      <c r="X11">
        <f t="shared" si="14"/>
        <v>0.18771928238984475</v>
      </c>
      <c r="Y11">
        <f t="shared" si="15"/>
        <v>0.21973821441685892</v>
      </c>
      <c r="Z11">
        <f t="shared" si="16"/>
        <v>3.4437696809589136E-2</v>
      </c>
      <c r="AA11">
        <f t="shared" si="17"/>
        <v>0.44189519361629281</v>
      </c>
      <c r="AR11">
        <f>AR7+AR8+AR9+AR10</f>
        <v>15.842871376385435</v>
      </c>
      <c r="BG11">
        <f>BG7+BG8+BG9+BG10</f>
        <v>1.9565529043772734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0.38397243543875248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0.31502304400818482</v>
      </c>
      <c r="P12">
        <f t="shared" si="2"/>
        <v>0.99385949470001</v>
      </c>
      <c r="Q12">
        <f t="shared" si="10"/>
        <v>0.98610565719705545</v>
      </c>
      <c r="R12">
        <f t="shared" si="11"/>
        <v>0.21407748527415704</v>
      </c>
      <c r="S12">
        <f t="shared" si="12"/>
        <v>0.35245966691868769</v>
      </c>
      <c r="T12">
        <f t="shared" si="3"/>
        <v>0.14849765785639762</v>
      </c>
      <c r="U12">
        <f t="shared" si="4"/>
        <v>0.43057092056558011</v>
      </c>
      <c r="V12">
        <f t="shared" si="13"/>
        <v>0.10304456811132114</v>
      </c>
      <c r="W12">
        <v>0.55000000000000004</v>
      </c>
      <c r="X12">
        <f t="shared" si="14"/>
        <v>5.2339435026271156E-2</v>
      </c>
      <c r="Y12">
        <f t="shared" si="15"/>
        <v>0.12316098886308889</v>
      </c>
      <c r="Z12">
        <f t="shared" si="16"/>
        <v>1.7243007027795264E-2</v>
      </c>
      <c r="AA12">
        <f t="shared" si="17"/>
        <v>0.19274343091715532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0.38397243543875248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0.36847134736832421</v>
      </c>
      <c r="P13">
        <f t="shared" ref="P13:P45" si="18">(COS(N13) * SIN(F13))/COS(N61)</f>
        <v>-0.95446894686345785</v>
      </c>
      <c r="Q13">
        <f t="shared" si="10"/>
        <v>0.99975206078594048</v>
      </c>
      <c r="R13">
        <f t="shared" si="11"/>
        <v>0.26111906904569815</v>
      </c>
      <c r="S13">
        <f t="shared" si="12"/>
        <v>0.39095058789452108</v>
      </c>
      <c r="T13">
        <f t="shared" si="3"/>
        <v>6.4453091198393597E-2</v>
      </c>
      <c r="U13">
        <f t="shared" si="4"/>
        <v>0.49269665503725563</v>
      </c>
      <c r="V13">
        <f t="shared" si="13"/>
        <v>0.11706497916976549</v>
      </c>
      <c r="W13">
        <v>0.55000000000000004</v>
      </c>
      <c r="X13">
        <f t="shared" si="14"/>
        <v>2.5197973895631158E-2</v>
      </c>
      <c r="Y13">
        <f t="shared" si="15"/>
        <v>0.13512311163207813</v>
      </c>
      <c r="Z13">
        <f t="shared" si="16"/>
        <v>2.1032001272250831E-2</v>
      </c>
      <c r="AA13">
        <f t="shared" si="17"/>
        <v>0.18135308679996012</v>
      </c>
      <c r="AE13" t="s">
        <v>47</v>
      </c>
      <c r="AF13">
        <f>Y2</f>
        <v>0.12316098886308889</v>
      </c>
      <c r="AG13">
        <f>Y3</f>
        <v>0.21973821441685892</v>
      </c>
      <c r="AH13">
        <f>Y4</f>
        <v>0.30056158716039261</v>
      </c>
      <c r="AI13">
        <f>Y5</f>
        <v>0.3620232970058942</v>
      </c>
      <c r="AJ13">
        <f>Y6</f>
        <v>0.40119964221687149</v>
      </c>
      <c r="AK13">
        <f>Y7</f>
        <v>0.41474291510950223</v>
      </c>
      <c r="AL13">
        <f>Y8</f>
        <v>0.40119964221687149</v>
      </c>
      <c r="AM13">
        <f>Y9</f>
        <v>0.3620232970058942</v>
      </c>
      <c r="AN13">
        <f>Y10</f>
        <v>0.30056158716039261</v>
      </c>
      <c r="AO13">
        <f>Y11</f>
        <v>0.21973821441685892</v>
      </c>
      <c r="AP13">
        <f>Y12</f>
        <v>0.12316098886308889</v>
      </c>
      <c r="AR13">
        <f>AF13+AG13+AH13+AI13+AJ13+AK13+AL13+AM13+AN13+AO13+AP13</f>
        <v>3.2281103744357145</v>
      </c>
    </row>
    <row r="14" spans="1:59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0.38397243543875248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0.57389066402019706</v>
      </c>
      <c r="P14">
        <f t="shared" si="18"/>
        <v>-0.97143833274842462</v>
      </c>
      <c r="Q14">
        <f t="shared" si="10"/>
        <v>0.99975206078594048</v>
      </c>
      <c r="R14">
        <f t="shared" si="11"/>
        <v>0.46654771436967912</v>
      </c>
      <c r="S14">
        <f t="shared" si="12"/>
        <v>0.52894045536688283</v>
      </c>
      <c r="T14">
        <f t="shared" si="3"/>
        <v>0.26839266266481199</v>
      </c>
      <c r="U14">
        <f t="shared" si="4"/>
        <v>0.76737041438725351</v>
      </c>
      <c r="V14">
        <f t="shared" si="13"/>
        <v>0.16299372521203331</v>
      </c>
      <c r="W14">
        <v>0.55000000000000004</v>
      </c>
      <c r="X14">
        <f t="shared" si="14"/>
        <v>0.14196373720705582</v>
      </c>
      <c r="Y14">
        <f t="shared" si="15"/>
        <v>0.22431190699888939</v>
      </c>
      <c r="Z14">
        <f t="shared" si="16"/>
        <v>3.7578381992743499E-2</v>
      </c>
      <c r="AA14">
        <f t="shared" si="17"/>
        <v>0.40385402619868871</v>
      </c>
      <c r="AE14" t="s">
        <v>48</v>
      </c>
      <c r="AF14">
        <f>Y13</f>
        <v>0.13512311163207813</v>
      </c>
      <c r="AG14">
        <f>Y14</f>
        <v>0.22431190699888939</v>
      </c>
      <c r="AH14">
        <f>Y15</f>
        <v>0.30020042789520973</v>
      </c>
      <c r="AI14">
        <f>Y16</f>
        <v>0.3585544459347651</v>
      </c>
      <c r="AJ14">
        <f>Y17</f>
        <v>0.39585740963404381</v>
      </c>
      <c r="AK14">
        <f>Y18</f>
        <v>0.40875214150022371</v>
      </c>
      <c r="AL14">
        <f>Y19</f>
        <v>0.39585740963404381</v>
      </c>
      <c r="AM14">
        <f>Y20</f>
        <v>0.3585544459347651</v>
      </c>
      <c r="AN14">
        <f>Y21</f>
        <v>0.30020042789520973</v>
      </c>
      <c r="AO14">
        <f>Y22</f>
        <v>0.22431190699888939</v>
      </c>
      <c r="AP14">
        <f>Y23</f>
        <v>0.13512311163207813</v>
      </c>
      <c r="AR14">
        <f>AF14+AG14+AH14+AI14+AJ14+AK14+AL14+AM14+AN14+AO14+AP14</f>
        <v>3.2368467456901957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0.38397243543875248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0.75028823025171776</v>
      </c>
      <c r="P15">
        <f t="shared" si="18"/>
        <v>-0.98252389008678376</v>
      </c>
      <c r="Q15">
        <f t="shared" si="10"/>
        <v>0.99975206078594048</v>
      </c>
      <c r="R15">
        <f t="shared" si="11"/>
        <v>0.65287969735102314</v>
      </c>
      <c r="S15">
        <f t="shared" si="12"/>
        <v>0.6046373575494004</v>
      </c>
      <c r="T15">
        <f t="shared" si="3"/>
        <v>0.44351954289848505</v>
      </c>
      <c r="U15">
        <f t="shared" si="4"/>
        <v>1.0032381187819379</v>
      </c>
      <c r="V15">
        <f t="shared" si="13"/>
        <v>0.1992274044112084</v>
      </c>
      <c r="W15">
        <v>0.55000000000000004</v>
      </c>
      <c r="X15">
        <f t="shared" si="14"/>
        <v>0.26816848443965796</v>
      </c>
      <c r="Y15">
        <f t="shared" si="15"/>
        <v>0.30020042789520973</v>
      </c>
      <c r="Z15">
        <f t="shared" si="16"/>
        <v>5.2586609915150809E-2</v>
      </c>
      <c r="AA15">
        <f t="shared" si="17"/>
        <v>0.62095552225001849</v>
      </c>
      <c r="AE15" t="s">
        <v>49</v>
      </c>
      <c r="AF15">
        <f>Y24</f>
        <v>0.10238733675460479</v>
      </c>
      <c r="AG15">
        <f>Y25</f>
        <v>0.20556137562399432</v>
      </c>
      <c r="AH15">
        <f>Y26</f>
        <v>0.28946435808764293</v>
      </c>
      <c r="AI15">
        <f>Y27</f>
        <v>0.35207614670270743</v>
      </c>
      <c r="AJ15">
        <f>Y28</f>
        <v>0.39184284555452642</v>
      </c>
      <c r="AK15">
        <f>Y29</f>
        <v>0.40560744616207767</v>
      </c>
      <c r="AL15">
        <f>Y30</f>
        <v>0.39184284555452642</v>
      </c>
      <c r="AM15">
        <f>Y31</f>
        <v>0.35207614670270743</v>
      </c>
      <c r="AN15">
        <f>Y32</f>
        <v>0.28946435808764293</v>
      </c>
      <c r="AO15">
        <f>Y33</f>
        <v>0.20556137562399432</v>
      </c>
      <c r="AP15">
        <f>Y34</f>
        <v>0.10238733675460479</v>
      </c>
      <c r="AR15">
        <f>AF15+AG15+AH15+AI15+AJ15+AK15+AL15+AM15+AN15+AO15+AP15</f>
        <v>3.0882715716090297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0.38397243543875248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0.88564284343496968</v>
      </c>
      <c r="P16">
        <f t="shared" si="18"/>
        <v>-0.98910186552168511</v>
      </c>
      <c r="Q16">
        <f t="shared" si="10"/>
        <v>0.99975206078594048</v>
      </c>
      <c r="R16">
        <f t="shared" si="11"/>
        <v>0.79159469263093707</v>
      </c>
      <c r="S16">
        <f t="shared" si="12"/>
        <v>0.63590803482908576</v>
      </c>
      <c r="T16">
        <f t="shared" si="3"/>
        <v>0.57789912442234159</v>
      </c>
      <c r="U16">
        <f t="shared" si="4"/>
        <v>1.1842257739566231</v>
      </c>
      <c r="V16">
        <f t="shared" si="13"/>
        <v>0.22840729250176184</v>
      </c>
      <c r="W16">
        <v>0.55000000000000004</v>
      </c>
      <c r="X16">
        <f t="shared" si="14"/>
        <v>0.36749069654086058</v>
      </c>
      <c r="Y16">
        <f t="shared" si="15"/>
        <v>0.3585544459347651</v>
      </c>
      <c r="Z16">
        <f t="shared" si="16"/>
        <v>6.3759497318088193E-2</v>
      </c>
      <c r="AA16">
        <f t="shared" si="17"/>
        <v>0.78980463979371385</v>
      </c>
      <c r="AE16" t="s">
        <v>50</v>
      </c>
      <c r="AF16">
        <f>Y35</f>
        <v>4.0781488081518207E-2</v>
      </c>
      <c r="AG16">
        <f>Y36</f>
        <v>0.15105477030951694</v>
      </c>
      <c r="AH16">
        <f>Y37</f>
        <v>0.23088734557756396</v>
      </c>
      <c r="AI16">
        <f>Y38</f>
        <v>0.28585147776387737</v>
      </c>
      <c r="AJ16">
        <f>Y39</f>
        <v>0.32044158069921991</v>
      </c>
      <c r="AK16">
        <f>Y40</f>
        <v>0.33254931524435105</v>
      </c>
      <c r="AL16">
        <f>Y41</f>
        <v>0.32044158069921991</v>
      </c>
      <c r="AM16">
        <f>Y42</f>
        <v>0.28585147776387737</v>
      </c>
      <c r="AN16">
        <f>Y43</f>
        <v>0.23088734557756396</v>
      </c>
      <c r="AO16">
        <f>Y44</f>
        <v>0.15105477030951694</v>
      </c>
      <c r="AP16">
        <f>Y45</f>
        <v>4.0781488081518207E-2</v>
      </c>
      <c r="AR16">
        <f>AF16+AG16+AH16+AI16+AJ16+AK16+AL16+AM16+AN16+AO16+AP16</f>
        <v>2.3905826401077439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0.38397243543875248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0.97073031036558866</v>
      </c>
      <c r="P17">
        <f t="shared" si="18"/>
        <v>-0.98993341305574978</v>
      </c>
      <c r="Q17">
        <f t="shared" si="10"/>
        <v>0.99975206078594048</v>
      </c>
      <c r="R17">
        <f t="shared" si="11"/>
        <v>0.87332475203089688</v>
      </c>
      <c r="S17">
        <f t="shared" si="12"/>
        <v>0.64364680140227182</v>
      </c>
      <c r="T17">
        <f t="shared" si="3"/>
        <v>0.66237366082828908</v>
      </c>
      <c r="U17">
        <f t="shared" si="4"/>
        <v>1.2979993703073958</v>
      </c>
      <c r="V17">
        <f t="shared" si="13"/>
        <v>0.24851729273985113</v>
      </c>
      <c r="W17">
        <v>0.55000000000000004</v>
      </c>
      <c r="X17">
        <f t="shared" si="14"/>
        <v>0.42633468812524156</v>
      </c>
      <c r="Y17">
        <f t="shared" si="15"/>
        <v>0.39585740963404381</v>
      </c>
      <c r="Z17">
        <f t="shared" si="16"/>
        <v>7.0342496865242132E-2</v>
      </c>
      <c r="AA17">
        <f t="shared" si="17"/>
        <v>0.89253459462452756</v>
      </c>
      <c r="AR17">
        <f>AR13+AR14+AR15+AR16</f>
        <v>11.943811331842685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0.38397243543875248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0.99975206078594048</v>
      </c>
      <c r="P18">
        <f t="shared" si="18"/>
        <v>0</v>
      </c>
      <c r="Q18">
        <f t="shared" si="10"/>
        <v>0.99975206078594048</v>
      </c>
      <c r="R18">
        <f t="shared" si="11"/>
        <v>0.89983882414239791</v>
      </c>
      <c r="S18">
        <f t="shared" si="12"/>
        <v>0.64418200589505026</v>
      </c>
      <c r="T18">
        <f t="shared" si="3"/>
        <v>0.69118635206103418</v>
      </c>
      <c r="U18">
        <f t="shared" si="4"/>
        <v>1.3368054252627086</v>
      </c>
      <c r="V18">
        <f t="shared" si="13"/>
        <v>0.25581653622760059</v>
      </c>
      <c r="W18">
        <v>0.55000000000000004</v>
      </c>
      <c r="X18">
        <f t="shared" si="14"/>
        <v>0.44524981071795938</v>
      </c>
      <c r="Y18">
        <f t="shared" si="15"/>
        <v>0.40875214150022371</v>
      </c>
      <c r="Z18">
        <f t="shared" si="16"/>
        <v>7.2478089644504251E-2</v>
      </c>
      <c r="AA18">
        <f t="shared" si="17"/>
        <v>0.92648004186268729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0.38397243543875248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0.97073031036558866</v>
      </c>
      <c r="P19">
        <f t="shared" si="18"/>
        <v>0.98993341305574978</v>
      </c>
      <c r="Q19">
        <f t="shared" si="10"/>
        <v>0.99975206078594048</v>
      </c>
      <c r="R19">
        <f t="shared" si="11"/>
        <v>0.87332475203089688</v>
      </c>
      <c r="S19">
        <f t="shared" si="12"/>
        <v>0.64364680140227182</v>
      </c>
      <c r="T19">
        <f t="shared" si="3"/>
        <v>0.66237366082828908</v>
      </c>
      <c r="U19">
        <f t="shared" si="4"/>
        <v>1.2979993703073958</v>
      </c>
      <c r="V19">
        <f t="shared" si="13"/>
        <v>0.24851729273985113</v>
      </c>
      <c r="W19">
        <v>0.55000000000000004</v>
      </c>
      <c r="X19">
        <f t="shared" si="14"/>
        <v>0.42633468812524156</v>
      </c>
      <c r="Y19">
        <f t="shared" si="15"/>
        <v>0.39585740963404381</v>
      </c>
      <c r="Z19">
        <f t="shared" si="16"/>
        <v>7.0342496865242132E-2</v>
      </c>
      <c r="AA19">
        <f t="shared" si="17"/>
        <v>0.89253459462452756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0.38397243543875248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0.88564284343496968</v>
      </c>
      <c r="P20">
        <f t="shared" si="18"/>
        <v>0.98910186552168511</v>
      </c>
      <c r="Q20">
        <f t="shared" si="10"/>
        <v>0.99975206078594048</v>
      </c>
      <c r="R20">
        <f t="shared" si="11"/>
        <v>0.79159469263093707</v>
      </c>
      <c r="S20">
        <f t="shared" si="12"/>
        <v>0.63590803482908576</v>
      </c>
      <c r="T20">
        <f t="shared" si="3"/>
        <v>0.57789912442234159</v>
      </c>
      <c r="U20">
        <f t="shared" si="4"/>
        <v>1.1842257739566231</v>
      </c>
      <c r="V20">
        <f t="shared" si="13"/>
        <v>0.22840729250176184</v>
      </c>
      <c r="W20">
        <v>0.55000000000000004</v>
      </c>
      <c r="X20">
        <f t="shared" si="14"/>
        <v>0.36749069654086058</v>
      </c>
      <c r="Y20">
        <f t="shared" si="15"/>
        <v>0.3585544459347651</v>
      </c>
      <c r="Z20">
        <f t="shared" si="16"/>
        <v>6.3759497318088193E-2</v>
      </c>
      <c r="AA20">
        <f t="shared" si="17"/>
        <v>0.78980463979371385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0.38397243543875248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0.75028823025171776</v>
      </c>
      <c r="P21">
        <f t="shared" si="18"/>
        <v>0.98252389008678376</v>
      </c>
      <c r="Q21">
        <f t="shared" si="10"/>
        <v>0.99975206078594048</v>
      </c>
      <c r="R21">
        <f t="shared" si="11"/>
        <v>0.65287969735102314</v>
      </c>
      <c r="S21">
        <f t="shared" si="12"/>
        <v>0.6046373575494004</v>
      </c>
      <c r="T21">
        <f t="shared" si="3"/>
        <v>0.44351954289848505</v>
      </c>
      <c r="U21">
        <f t="shared" si="4"/>
        <v>1.0032381187819379</v>
      </c>
      <c r="V21">
        <f t="shared" si="13"/>
        <v>0.1992274044112084</v>
      </c>
      <c r="W21">
        <v>0.55000000000000004</v>
      </c>
      <c r="X21">
        <f t="shared" si="14"/>
        <v>0.26816848443965796</v>
      </c>
      <c r="Y21">
        <f t="shared" si="15"/>
        <v>0.30020042789520973</v>
      </c>
      <c r="Z21">
        <f t="shared" si="16"/>
        <v>5.2586609915150809E-2</v>
      </c>
      <c r="AA21">
        <f t="shared" si="17"/>
        <v>0.62095552225001849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0.38397243543875248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0.57389066402019706</v>
      </c>
      <c r="P22">
        <f t="shared" si="18"/>
        <v>0.97143833274842462</v>
      </c>
      <c r="Q22">
        <f t="shared" si="10"/>
        <v>0.99975206078594048</v>
      </c>
      <c r="R22">
        <f t="shared" si="11"/>
        <v>0.46654771436967912</v>
      </c>
      <c r="S22">
        <f t="shared" si="12"/>
        <v>0.52894045536688283</v>
      </c>
      <c r="T22">
        <f t="shared" si="3"/>
        <v>0.26839266266481199</v>
      </c>
      <c r="U22">
        <f t="shared" si="4"/>
        <v>0.76737041438725351</v>
      </c>
      <c r="V22">
        <f t="shared" si="13"/>
        <v>0.16299372521203331</v>
      </c>
      <c r="W22">
        <v>0.55000000000000004</v>
      </c>
      <c r="X22">
        <f t="shared" si="14"/>
        <v>0.14196373720705582</v>
      </c>
      <c r="Y22">
        <f t="shared" si="15"/>
        <v>0.22431190699888939</v>
      </c>
      <c r="Z22">
        <f t="shared" si="16"/>
        <v>3.7578381992743499E-2</v>
      </c>
      <c r="AA22">
        <f t="shared" si="17"/>
        <v>0.40385402619868871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0.38397243543875248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0.36847134736832421</v>
      </c>
      <c r="P23">
        <f t="shared" si="18"/>
        <v>0.95446894686345785</v>
      </c>
      <c r="Q23">
        <f t="shared" si="10"/>
        <v>0.99975206078594048</v>
      </c>
      <c r="R23">
        <f t="shared" si="11"/>
        <v>0.26111906904569815</v>
      </c>
      <c r="S23">
        <f t="shared" si="12"/>
        <v>0.39095058789452108</v>
      </c>
      <c r="T23">
        <f t="shared" si="3"/>
        <v>6.4453091198393597E-2</v>
      </c>
      <c r="U23">
        <f t="shared" si="4"/>
        <v>0.49269665503725563</v>
      </c>
      <c r="V23">
        <f t="shared" si="13"/>
        <v>0.11706497916976549</v>
      </c>
      <c r="W23">
        <v>0.55000000000000004</v>
      </c>
      <c r="X23">
        <f t="shared" si="14"/>
        <v>2.5197973895631158E-2</v>
      </c>
      <c r="Y23">
        <f t="shared" si="15"/>
        <v>0.13512311163207813</v>
      </c>
      <c r="Z23">
        <f t="shared" si="16"/>
        <v>2.1032001272250831E-2</v>
      </c>
      <c r="AA23">
        <f t="shared" si="17"/>
        <v>0.18135308679996012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0.38397243543875248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0.23893716764923673</v>
      </c>
      <c r="P24">
        <f t="shared" si="18"/>
        <v>-0.99473459885969417</v>
      </c>
      <c r="Q24">
        <f t="shared" si="10"/>
        <v>0.92614556062065789</v>
      </c>
      <c r="R24">
        <f t="shared" si="11"/>
        <v>0.15388050398484318</v>
      </c>
      <c r="S24">
        <f t="shared" si="12"/>
        <v>0.30543950802167241</v>
      </c>
      <c r="T24">
        <f t="shared" si="3"/>
        <v>0.23932257498318954</v>
      </c>
      <c r="U24">
        <f t="shared" si="4"/>
        <v>0.32857601674705861</v>
      </c>
      <c r="V24">
        <f t="shared" si="13"/>
        <v>8.0899653049968448E-2</v>
      </c>
      <c r="W24">
        <v>0.55000000000000004</v>
      </c>
      <c r="X24">
        <f t="shared" si="14"/>
        <v>7.3098569561345222E-2</v>
      </c>
      <c r="Y24">
        <f t="shared" si="15"/>
        <v>0.10238733675460479</v>
      </c>
      <c r="Z24">
        <f t="shared" si="16"/>
        <v>1.239440293430818E-2</v>
      </c>
      <c r="AA24">
        <f t="shared" si="17"/>
        <v>0.1878803092502582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0.38397243543875248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0.46255540194849115</v>
      </c>
      <c r="P25">
        <f t="shared" si="18"/>
        <v>-0.97680069669066549</v>
      </c>
      <c r="Q25">
        <f t="shared" si="10"/>
        <v>0.92614556062065789</v>
      </c>
      <c r="R25">
        <f t="shared" si="11"/>
        <v>0.36706967034678673</v>
      </c>
      <c r="S25">
        <f t="shared" si="12"/>
        <v>0.50329190878129149</v>
      </c>
      <c r="T25">
        <f t="shared" si="3"/>
        <v>0.46132996756133687</v>
      </c>
      <c r="U25">
        <f t="shared" si="4"/>
        <v>0.63608610159883339</v>
      </c>
      <c r="V25">
        <f t="shared" si="13"/>
        <v>0.13426927918303311</v>
      </c>
      <c r="W25">
        <v>0.55000000000000004</v>
      </c>
      <c r="X25">
        <f t="shared" si="14"/>
        <v>0.23218363995195651</v>
      </c>
      <c r="Y25">
        <f t="shared" si="15"/>
        <v>0.20556137562399432</v>
      </c>
      <c r="Z25">
        <f t="shared" si="16"/>
        <v>2.9565859751082394E-2</v>
      </c>
      <c r="AA25">
        <f t="shared" si="17"/>
        <v>0.46731087532703319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0.38397243543875248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0.65458073305319764</v>
      </c>
      <c r="P26">
        <f t="shared" si="18"/>
        <v>-0.93533262875234124</v>
      </c>
      <c r="Q26">
        <f t="shared" si="10"/>
        <v>0.92614556062065789</v>
      </c>
      <c r="R26">
        <f t="shared" si="11"/>
        <v>0.57315520145481047</v>
      </c>
      <c r="S26">
        <f t="shared" si="12"/>
        <v>0.61182751433853855</v>
      </c>
      <c r="T26">
        <f t="shared" si="3"/>
        <v>0.65197203752089505</v>
      </c>
      <c r="U26">
        <f t="shared" si="4"/>
        <v>0.9001509979465786</v>
      </c>
      <c r="V26">
        <f t="shared" si="13"/>
        <v>0.17266469861697414</v>
      </c>
      <c r="W26">
        <v>0.55000000000000004</v>
      </c>
      <c r="X26">
        <f t="shared" si="14"/>
        <v>0.39889443113464162</v>
      </c>
      <c r="Y26">
        <f t="shared" si="15"/>
        <v>0.28946435808764293</v>
      </c>
      <c r="Z26">
        <f t="shared" si="16"/>
        <v>4.6165149754287364E-2</v>
      </c>
      <c r="AA26">
        <f t="shared" si="17"/>
        <v>0.73452393897657187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0.38397243543875248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0.80192695198543484</v>
      </c>
      <c r="P27">
        <f t="shared" si="18"/>
        <v>-0.83692600895503111</v>
      </c>
      <c r="Q27">
        <f t="shared" si="10"/>
        <v>0.92614556062065789</v>
      </c>
      <c r="R27">
        <f t="shared" si="11"/>
        <v>0.72934982578255148</v>
      </c>
      <c r="S27">
        <f t="shared" si="12"/>
        <v>0.6566639844830171</v>
      </c>
      <c r="T27">
        <f t="shared" si="3"/>
        <v>0.79825684284503717</v>
      </c>
      <c r="U27">
        <f t="shared" si="4"/>
        <v>1.1027751194920705</v>
      </c>
      <c r="V27">
        <f t="shared" si="13"/>
        <v>0.20275327822747469</v>
      </c>
      <c r="W27">
        <v>0.55000000000000004</v>
      </c>
      <c r="X27">
        <f t="shared" si="14"/>
        <v>0.5241865190634557</v>
      </c>
      <c r="Y27">
        <f t="shared" si="15"/>
        <v>0.35207614670270743</v>
      </c>
      <c r="Z27">
        <f t="shared" si="16"/>
        <v>5.8745944981482626E-2</v>
      </c>
      <c r="AA27">
        <f t="shared" si="17"/>
        <v>0.93500861074764585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0.38397243543875248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0.89455265742611034</v>
      </c>
      <c r="P28">
        <f t="shared" si="18"/>
        <v>-0.57905979697689414</v>
      </c>
      <c r="Q28">
        <f t="shared" si="10"/>
        <v>0.92614556062065789</v>
      </c>
      <c r="R28">
        <f t="shared" si="11"/>
        <v>0.82109519128482134</v>
      </c>
      <c r="S28">
        <f t="shared" si="12"/>
        <v>0.6677599698149097</v>
      </c>
      <c r="T28">
        <f t="shared" si="3"/>
        <v>0.89021531579799373</v>
      </c>
      <c r="U28">
        <f t="shared" si="4"/>
        <v>1.2301499672041767</v>
      </c>
      <c r="V28">
        <f t="shared" si="13"/>
        <v>0.22374873576411458</v>
      </c>
      <c r="W28">
        <v>0.55000000000000004</v>
      </c>
      <c r="X28">
        <f t="shared" si="14"/>
        <v>0.5944501524060386</v>
      </c>
      <c r="Y28">
        <f t="shared" si="15"/>
        <v>0.39184284555452642</v>
      </c>
      <c r="Z28">
        <f t="shared" si="16"/>
        <v>6.6135633720106154E-2</v>
      </c>
      <c r="AA28">
        <f t="shared" si="17"/>
        <v>1.0524286316806712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0.38397243543875248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0.92614556062065789</v>
      </c>
      <c r="P29">
        <f t="shared" si="18"/>
        <v>0</v>
      </c>
      <c r="Q29">
        <f t="shared" si="10"/>
        <v>0.92614556062065789</v>
      </c>
      <c r="R29">
        <f t="shared" si="11"/>
        <v>0.8506309948494184</v>
      </c>
      <c r="S29">
        <f t="shared" si="12"/>
        <v>0.66852735582471734</v>
      </c>
      <c r="T29">
        <f t="shared" si="3"/>
        <v>0.92158063841658266</v>
      </c>
      <c r="U29">
        <f t="shared" si="4"/>
        <v>1.2735951557082057</v>
      </c>
      <c r="V29">
        <f t="shared" si="13"/>
        <v>0.23147735209888953</v>
      </c>
      <c r="W29">
        <v>0.55000000000000004</v>
      </c>
      <c r="X29">
        <f t="shared" si="14"/>
        <v>0.61610186737989292</v>
      </c>
      <c r="Y29">
        <f t="shared" si="15"/>
        <v>0.40560744616207767</v>
      </c>
      <c r="Z29">
        <f t="shared" si="16"/>
        <v>6.8514613778582256E-2</v>
      </c>
      <c r="AA29">
        <f t="shared" si="17"/>
        <v>1.0902239273205527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0.38397243543875248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0.89455265742611034</v>
      </c>
      <c r="P30">
        <f t="shared" si="18"/>
        <v>0.57905979697689414</v>
      </c>
      <c r="Q30">
        <f t="shared" si="10"/>
        <v>0.92614556062065789</v>
      </c>
      <c r="R30">
        <f t="shared" si="11"/>
        <v>0.82109519128482134</v>
      </c>
      <c r="S30">
        <f t="shared" si="12"/>
        <v>0.6677599698149097</v>
      </c>
      <c r="T30">
        <f t="shared" si="3"/>
        <v>0.89021531579799373</v>
      </c>
      <c r="U30">
        <f t="shared" si="4"/>
        <v>1.2301499672041767</v>
      </c>
      <c r="V30">
        <f t="shared" si="13"/>
        <v>0.22374873576411458</v>
      </c>
      <c r="W30">
        <v>0.55000000000000004</v>
      </c>
      <c r="X30">
        <f t="shared" si="14"/>
        <v>0.5944501524060386</v>
      </c>
      <c r="Y30">
        <f t="shared" si="15"/>
        <v>0.39184284555452642</v>
      </c>
      <c r="Z30">
        <f t="shared" si="16"/>
        <v>6.6135633720106154E-2</v>
      </c>
      <c r="AA30">
        <f t="shared" si="17"/>
        <v>1.0524286316806712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0.38397243543875248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0.80192695198543484</v>
      </c>
      <c r="P31">
        <f t="shared" si="18"/>
        <v>0.83692600895503111</v>
      </c>
      <c r="Q31">
        <f t="shared" si="10"/>
        <v>0.92614556062065789</v>
      </c>
      <c r="R31">
        <f t="shared" si="11"/>
        <v>0.72934982578255148</v>
      </c>
      <c r="S31">
        <f t="shared" si="12"/>
        <v>0.6566639844830171</v>
      </c>
      <c r="T31">
        <f t="shared" si="3"/>
        <v>0.79825684284503717</v>
      </c>
      <c r="U31">
        <f t="shared" si="4"/>
        <v>1.1027751194920705</v>
      </c>
      <c r="V31">
        <f t="shared" si="13"/>
        <v>0.20275327822747469</v>
      </c>
      <c r="W31">
        <v>0.55000000000000004</v>
      </c>
      <c r="X31">
        <f t="shared" si="14"/>
        <v>0.5241865190634557</v>
      </c>
      <c r="Y31">
        <f t="shared" si="15"/>
        <v>0.35207614670270743</v>
      </c>
      <c r="Z31">
        <f t="shared" si="16"/>
        <v>5.8745944981482626E-2</v>
      </c>
      <c r="AA31">
        <f t="shared" si="17"/>
        <v>0.93500861074764585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0.38397243543875248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0.65458073305319764</v>
      </c>
      <c r="P32">
        <f t="shared" si="18"/>
        <v>0.93533262875234124</v>
      </c>
      <c r="Q32">
        <f t="shared" si="10"/>
        <v>0.92614556062065789</v>
      </c>
      <c r="R32">
        <f t="shared" si="11"/>
        <v>0.57315520145481047</v>
      </c>
      <c r="S32">
        <f t="shared" si="12"/>
        <v>0.61182751433853855</v>
      </c>
      <c r="T32">
        <f t="shared" si="3"/>
        <v>0.65197203752089505</v>
      </c>
      <c r="U32">
        <f t="shared" si="4"/>
        <v>0.9001509979465786</v>
      </c>
      <c r="V32">
        <f t="shared" si="13"/>
        <v>0.17266469861697414</v>
      </c>
      <c r="W32">
        <v>0.55000000000000004</v>
      </c>
      <c r="X32">
        <f t="shared" si="14"/>
        <v>0.39889443113464162</v>
      </c>
      <c r="Y32">
        <f t="shared" si="15"/>
        <v>0.28946435808764293</v>
      </c>
      <c r="Z32">
        <f t="shared" si="16"/>
        <v>4.6165149754287364E-2</v>
      </c>
      <c r="AA32">
        <f t="shared" si="17"/>
        <v>0.73452393897657187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0.38397243543875248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0.46255540194849115</v>
      </c>
      <c r="P33">
        <f t="shared" si="18"/>
        <v>0.97680069669066549</v>
      </c>
      <c r="Q33">
        <f t="shared" si="10"/>
        <v>0.92614556062065789</v>
      </c>
      <c r="R33">
        <f t="shared" si="11"/>
        <v>0.36706967034678673</v>
      </c>
      <c r="S33">
        <f t="shared" si="12"/>
        <v>0.50329190878129149</v>
      </c>
      <c r="T33">
        <f t="shared" si="3"/>
        <v>0.46132996756133687</v>
      </c>
      <c r="U33">
        <f t="shared" si="4"/>
        <v>0.63608610159883339</v>
      </c>
      <c r="V33">
        <f t="shared" si="13"/>
        <v>0.13426927918303311</v>
      </c>
      <c r="W33">
        <v>0.55000000000000004</v>
      </c>
      <c r="X33">
        <f t="shared" si="14"/>
        <v>0.23218363995195651</v>
      </c>
      <c r="Y33">
        <f t="shared" si="15"/>
        <v>0.20556137562399432</v>
      </c>
      <c r="Z33">
        <f t="shared" si="16"/>
        <v>2.9565859751082394E-2</v>
      </c>
      <c r="AA33">
        <f t="shared" si="17"/>
        <v>0.46731087532703319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0.38397243543875248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0.23893716764923673</v>
      </c>
      <c r="P34">
        <f t="shared" si="18"/>
        <v>0.99473459885969417</v>
      </c>
      <c r="Q34">
        <f t="shared" si="10"/>
        <v>0.92614556062065789</v>
      </c>
      <c r="R34">
        <f t="shared" si="11"/>
        <v>0.15388050398484318</v>
      </c>
      <c r="S34">
        <f t="shared" si="12"/>
        <v>0.30543950802167241</v>
      </c>
      <c r="T34">
        <f t="shared" si="3"/>
        <v>0.23932257498318954</v>
      </c>
      <c r="U34">
        <f t="shared" si="4"/>
        <v>0.32857601674705861</v>
      </c>
      <c r="V34">
        <f t="shared" si="13"/>
        <v>8.0899653049968448E-2</v>
      </c>
      <c r="W34">
        <v>0.55000000000000004</v>
      </c>
      <c r="X34">
        <f t="shared" si="14"/>
        <v>7.3098569561345222E-2</v>
      </c>
      <c r="Y34">
        <f t="shared" si="15"/>
        <v>0.10238733675460479</v>
      </c>
      <c r="Z34">
        <f t="shared" si="16"/>
        <v>1.239440293430818E-2</v>
      </c>
      <c r="AA34">
        <f t="shared" si="17"/>
        <v>0.1878803092502582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0.38397243543875248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7.262472406715792E-2</v>
      </c>
      <c r="P35">
        <f t="shared" si="18"/>
        <v>-0.88984561492847458</v>
      </c>
      <c r="Q35">
        <f t="shared" si="10"/>
        <v>0.70403646991378321</v>
      </c>
      <c r="R35">
        <f t="shared" si="11"/>
        <v>3.8374805752588954E-2</v>
      </c>
      <c r="S35">
        <f t="shared" si="12"/>
        <v>0.15247140664282599</v>
      </c>
      <c r="T35">
        <f t="shared" si="3"/>
        <v>0.37312726446094413</v>
      </c>
      <c r="U35">
        <f t="shared" si="4"/>
        <v>0.10363053899981764</v>
      </c>
      <c r="V35">
        <f t="shared" si="13"/>
        <v>2.7301611917022288E-2</v>
      </c>
      <c r="W35">
        <v>0.55000000000000004</v>
      </c>
      <c r="X35">
        <f t="shared" si="14"/>
        <v>5.6891238869149888E-2</v>
      </c>
      <c r="Y35">
        <f t="shared" si="15"/>
        <v>4.0781488081518207E-2</v>
      </c>
      <c r="Z35">
        <f t="shared" si="16"/>
        <v>3.0909231040096119E-3</v>
      </c>
      <c r="AA35">
        <f t="shared" si="17"/>
        <v>0.1007636500546777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0.38397243543875248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0.27808667879026294</v>
      </c>
      <c r="P36">
        <f t="shared" si="18"/>
        <v>-0.82838169664854944</v>
      </c>
      <c r="Q36">
        <f t="shared" si="10"/>
        <v>0.70403646991378321</v>
      </c>
      <c r="R36">
        <f t="shared" si="11"/>
        <v>0.21446295302134688</v>
      </c>
      <c r="S36">
        <f t="shared" si="12"/>
        <v>0.47370952392810817</v>
      </c>
      <c r="T36">
        <f t="shared" si="3"/>
        <v>0.57710916685376712</v>
      </c>
      <c r="U36">
        <f t="shared" si="4"/>
        <v>0.39681076633151979</v>
      </c>
      <c r="V36">
        <f t="shared" si="13"/>
        <v>8.2730644800862674E-2</v>
      </c>
      <c r="W36">
        <v>0.55000000000000004</v>
      </c>
      <c r="X36">
        <f t="shared" si="14"/>
        <v>0.27338210868484514</v>
      </c>
      <c r="Y36">
        <f t="shared" si="15"/>
        <v>0.15105477030951694</v>
      </c>
      <c r="Z36">
        <f t="shared" si="16"/>
        <v>1.7274054772331644E-2</v>
      </c>
      <c r="AA36">
        <f t="shared" si="17"/>
        <v>0.44171093376669374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0.38397243543875248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0.45452085916361196</v>
      </c>
      <c r="P37">
        <f t="shared" si="18"/>
        <v>-0.72938780217940302</v>
      </c>
      <c r="Q37">
        <f t="shared" si="10"/>
        <v>0.70403646991378321</v>
      </c>
      <c r="R37">
        <f t="shared" si="11"/>
        <v>0.41107191287226674</v>
      </c>
      <c r="S37">
        <f t="shared" si="12"/>
        <v>0.64993065368831004</v>
      </c>
      <c r="T37">
        <f t="shared" si="3"/>
        <v>0.75227239747802555</v>
      </c>
      <c r="U37">
        <f t="shared" si="4"/>
        <v>0.64857033505874218</v>
      </c>
      <c r="V37">
        <f t="shared" si="13"/>
        <v>0.11566487376108814</v>
      </c>
      <c r="W37">
        <v>0.55000000000000004</v>
      </c>
      <c r="X37">
        <f t="shared" si="14"/>
        <v>0.48892489104456532</v>
      </c>
      <c r="Y37">
        <f t="shared" si="15"/>
        <v>0.23088734557756396</v>
      </c>
      <c r="Z37">
        <f t="shared" si="16"/>
        <v>3.3110048324364358E-2</v>
      </c>
      <c r="AA37">
        <f t="shared" si="17"/>
        <v>0.75292228494649371</v>
      </c>
      <c r="AE37" t="s">
        <v>47</v>
      </c>
      <c r="AF37">
        <f>AA2</f>
        <v>0.19274343091715532</v>
      </c>
      <c r="AG37">
        <f>AA3</f>
        <v>0.44189519361629281</v>
      </c>
      <c r="AH37">
        <f>AA4</f>
        <v>0.68321411825084855</v>
      </c>
      <c r="AI37">
        <f>AA5</f>
        <v>0.86812554354690497</v>
      </c>
      <c r="AJ37">
        <f>AA6</f>
        <v>0.97884003047557344</v>
      </c>
      <c r="AK37">
        <f>AA7</f>
        <v>1.015024841030191</v>
      </c>
      <c r="AL37">
        <f>AA8</f>
        <v>0.97884003047557344</v>
      </c>
      <c r="AM37">
        <f>AA9</f>
        <v>0.86812554354690497</v>
      </c>
      <c r="AN37">
        <f>AA10</f>
        <v>0.68321411825084855</v>
      </c>
      <c r="AO37">
        <f>AA11</f>
        <v>0.44189519361629281</v>
      </c>
      <c r="AP37">
        <f>AA12</f>
        <v>0.19274343091715532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0.38397243543875248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0.58990356736603045</v>
      </c>
      <c r="P38">
        <f t="shared" si="18"/>
        <v>-0.56893697787985598</v>
      </c>
      <c r="Q38">
        <f t="shared" si="10"/>
        <v>0.70403646991378321</v>
      </c>
      <c r="R38">
        <f t="shared" si="11"/>
        <v>0.56597224106122013</v>
      </c>
      <c r="S38">
        <f t="shared" si="12"/>
        <v>0.72272827049574584</v>
      </c>
      <c r="T38">
        <f t="shared" si="3"/>
        <v>0.88667987163760176</v>
      </c>
      <c r="U38">
        <f t="shared" si="4"/>
        <v>0.84175224662508374</v>
      </c>
      <c r="V38">
        <f t="shared" si="13"/>
        <v>0.13963225605949825</v>
      </c>
      <c r="W38">
        <v>0.55000000000000004</v>
      </c>
      <c r="X38">
        <f t="shared" si="14"/>
        <v>0.64082861011203385</v>
      </c>
      <c r="Y38">
        <f t="shared" si="15"/>
        <v>0.28585147776387737</v>
      </c>
      <c r="Z38">
        <f t="shared" si="16"/>
        <v>4.5586593646958107E-2</v>
      </c>
      <c r="AA38">
        <f t="shared" si="17"/>
        <v>0.97226668152286932</v>
      </c>
      <c r="AE38" t="s">
        <v>48</v>
      </c>
      <c r="AF38">
        <f>AA13</f>
        <v>0.18135308679996012</v>
      </c>
      <c r="AG38">
        <f>AA14</f>
        <v>0.40385402619868871</v>
      </c>
      <c r="AH38">
        <f>AA15</f>
        <v>0.62095552225001849</v>
      </c>
      <c r="AI38">
        <f>AA16</f>
        <v>0.78980463979371385</v>
      </c>
      <c r="AJ38">
        <f>AA17</f>
        <v>0.89253459462452756</v>
      </c>
      <c r="AK38">
        <f>AA18</f>
        <v>0.92648004186268729</v>
      </c>
      <c r="AL38">
        <f>AA19</f>
        <v>0.89253459462452756</v>
      </c>
      <c r="AM38">
        <f>AA20</f>
        <v>0.78980463979371385</v>
      </c>
      <c r="AN38">
        <f>AA21</f>
        <v>0.62095552225001849</v>
      </c>
      <c r="AO38">
        <f>AA22</f>
        <v>0.40385402619868871</v>
      </c>
      <c r="AP38">
        <f>AA23</f>
        <v>0.18135308679996012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0.38397243543875248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0.67500869556402732</v>
      </c>
      <c r="P39">
        <f t="shared" si="18"/>
        <v>-0.32231043914893992</v>
      </c>
      <c r="Q39">
        <f t="shared" si="10"/>
        <v>0.70403646991378321</v>
      </c>
      <c r="R39">
        <f t="shared" si="11"/>
        <v>0.65681661958596815</v>
      </c>
      <c r="S39">
        <f t="shared" si="12"/>
        <v>0.74074399041502526</v>
      </c>
      <c r="T39">
        <f t="shared" si="3"/>
        <v>0.9711719420873739</v>
      </c>
      <c r="U39">
        <f t="shared" si="4"/>
        <v>0.96319147300550201</v>
      </c>
      <c r="V39">
        <f t="shared" si="13"/>
        <v>0.15680798486902958</v>
      </c>
      <c r="W39">
        <v>0.55000000000000004</v>
      </c>
      <c r="X39">
        <f t="shared" si="14"/>
        <v>0.71938977976091112</v>
      </c>
      <c r="Y39">
        <f t="shared" si="15"/>
        <v>0.32044158069921991</v>
      </c>
      <c r="Z39">
        <f t="shared" si="16"/>
        <v>5.2903711817193916E-2</v>
      </c>
      <c r="AA39">
        <f t="shared" si="17"/>
        <v>1.092735072277325</v>
      </c>
      <c r="AE39" t="s">
        <v>49</v>
      </c>
      <c r="AF39">
        <f>AA24</f>
        <v>0.1878803092502582</v>
      </c>
      <c r="AG39">
        <f>AA25</f>
        <v>0.46731087532703319</v>
      </c>
      <c r="AH39">
        <f>AA26</f>
        <v>0.73452393897657187</v>
      </c>
      <c r="AI39">
        <f>AA27</f>
        <v>0.93500861074764585</v>
      </c>
      <c r="AJ39">
        <f>AA28</f>
        <v>1.0524286316806712</v>
      </c>
      <c r="AK39">
        <f>AA29</f>
        <v>1.0902239273205527</v>
      </c>
      <c r="AL39">
        <f>AA30</f>
        <v>1.0524286316806712</v>
      </c>
      <c r="AM39">
        <f>AA31</f>
        <v>0.93500861074764585</v>
      </c>
      <c r="AN39">
        <f>AA32</f>
        <v>0.73452393897657187</v>
      </c>
      <c r="AO39">
        <f>AA33</f>
        <v>0.46731087532703319</v>
      </c>
      <c r="AP39">
        <f>AA34</f>
        <v>0.1878803092502582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0.38397243543875248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0.7040364699137831</v>
      </c>
      <c r="P40">
        <f t="shared" si="18"/>
        <v>0</v>
      </c>
      <c r="Q40">
        <f t="shared" si="10"/>
        <v>0.70403646991378321</v>
      </c>
      <c r="R40">
        <f t="shared" si="11"/>
        <v>0.68572510265868525</v>
      </c>
      <c r="S40">
        <f t="shared" si="12"/>
        <v>0.74198993757601617</v>
      </c>
      <c r="T40">
        <f t="shared" si="3"/>
        <v>0.99999061385593813</v>
      </c>
      <c r="U40">
        <f t="shared" si="4"/>
        <v>1.0046121316099814</v>
      </c>
      <c r="V40">
        <f t="shared" si="13"/>
        <v>0.16333712629611852</v>
      </c>
      <c r="W40">
        <v>0.55000000000000004</v>
      </c>
      <c r="X40">
        <f t="shared" si="14"/>
        <v>0.74198297315156958</v>
      </c>
      <c r="Y40">
        <f t="shared" si="15"/>
        <v>0.33254931524435105</v>
      </c>
      <c r="Z40">
        <f t="shared" si="16"/>
        <v>5.5232163948194052E-2</v>
      </c>
      <c r="AA40">
        <f t="shared" si="17"/>
        <v>1.1297644523441146</v>
      </c>
      <c r="AE40" t="s">
        <v>50</v>
      </c>
      <c r="AF40">
        <f>AA35</f>
        <v>0.1007636500546777</v>
      </c>
      <c r="AG40">
        <f>AA36</f>
        <v>0.44171093376669374</v>
      </c>
      <c r="AH40">
        <f>AA37</f>
        <v>0.75292228494649371</v>
      </c>
      <c r="AI40">
        <f>AA38</f>
        <v>0.97226668152286932</v>
      </c>
      <c r="AJ40">
        <f>AA39</f>
        <v>1.092735072277325</v>
      </c>
      <c r="AK40">
        <f>AA40</f>
        <v>1.1297644523441146</v>
      </c>
      <c r="AL40">
        <f>AA41</f>
        <v>1.092735072277325</v>
      </c>
      <c r="AM40">
        <f>AA42</f>
        <v>0.97226668152286932</v>
      </c>
      <c r="AN40">
        <f>AA43</f>
        <v>0.75292228494649371</v>
      </c>
      <c r="AO40">
        <f>AA44</f>
        <v>0.44171093376669374</v>
      </c>
      <c r="AP40">
        <f>AA45</f>
        <v>0.1007636500546777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0.38397243543875248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0.67500869556402732</v>
      </c>
      <c r="P41">
        <f t="shared" si="18"/>
        <v>0.32231043914893992</v>
      </c>
      <c r="Q41">
        <f t="shared" si="10"/>
        <v>0.70403646991378321</v>
      </c>
      <c r="R41">
        <f t="shared" si="11"/>
        <v>0.65681661958596815</v>
      </c>
      <c r="S41">
        <f t="shared" si="12"/>
        <v>0.74074399041502526</v>
      </c>
      <c r="T41">
        <f t="shared" si="3"/>
        <v>0.9711719420873739</v>
      </c>
      <c r="U41">
        <f t="shared" si="4"/>
        <v>0.96319147300550201</v>
      </c>
      <c r="V41">
        <f t="shared" si="13"/>
        <v>0.15680798486902958</v>
      </c>
      <c r="W41">
        <v>0.55000000000000004</v>
      </c>
      <c r="X41">
        <f t="shared" si="14"/>
        <v>0.71938977976091112</v>
      </c>
      <c r="Y41">
        <f t="shared" si="15"/>
        <v>0.32044158069921991</v>
      </c>
      <c r="Z41">
        <f t="shared" si="16"/>
        <v>5.2903711817193916E-2</v>
      </c>
      <c r="AA41">
        <f t="shared" si="17"/>
        <v>1.092735072277325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0.38397243543875248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0.58990356736603045</v>
      </c>
      <c r="P42">
        <f t="shared" si="18"/>
        <v>0.56893697787985598</v>
      </c>
      <c r="Q42">
        <f t="shared" si="10"/>
        <v>0.70403646991378321</v>
      </c>
      <c r="R42">
        <f t="shared" si="11"/>
        <v>0.56597224106122013</v>
      </c>
      <c r="S42">
        <f t="shared" si="12"/>
        <v>0.72272827049574584</v>
      </c>
      <c r="T42">
        <f t="shared" si="3"/>
        <v>0.88667987163760176</v>
      </c>
      <c r="U42">
        <f t="shared" si="4"/>
        <v>0.84175224662508374</v>
      </c>
      <c r="V42">
        <f t="shared" si="13"/>
        <v>0.13963225605949825</v>
      </c>
      <c r="W42">
        <v>0.55000000000000004</v>
      </c>
      <c r="X42">
        <f t="shared" si="14"/>
        <v>0.64082861011203385</v>
      </c>
      <c r="Y42">
        <f t="shared" si="15"/>
        <v>0.28585147776387737</v>
      </c>
      <c r="Z42">
        <f t="shared" si="16"/>
        <v>4.5586593646958107E-2</v>
      </c>
      <c r="AA42">
        <f t="shared" si="17"/>
        <v>0.97226668152286932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0.38397243543875248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0.45452085916361196</v>
      </c>
      <c r="P43">
        <f t="shared" si="18"/>
        <v>0.72938780217940302</v>
      </c>
      <c r="Q43">
        <f t="shared" si="10"/>
        <v>0.70403646991378321</v>
      </c>
      <c r="R43">
        <f t="shared" si="11"/>
        <v>0.41107191287226674</v>
      </c>
      <c r="S43">
        <f t="shared" si="12"/>
        <v>0.64993065368831004</v>
      </c>
      <c r="T43">
        <f t="shared" si="3"/>
        <v>0.75227239747802555</v>
      </c>
      <c r="U43">
        <f t="shared" si="4"/>
        <v>0.64857033505874218</v>
      </c>
      <c r="V43">
        <f t="shared" si="13"/>
        <v>0.11566487376108814</v>
      </c>
      <c r="W43">
        <v>0.55000000000000004</v>
      </c>
      <c r="X43">
        <f t="shared" si="14"/>
        <v>0.48892489104456532</v>
      </c>
      <c r="Y43">
        <f t="shared" si="15"/>
        <v>0.23088734557756396</v>
      </c>
      <c r="Z43">
        <f t="shared" si="16"/>
        <v>3.3110048324364358E-2</v>
      </c>
      <c r="AA43">
        <f xml:space="preserve"> X43 + Y43 + Z43</f>
        <v>0.75292228494649371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0.38397243543875248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0.27808667879026294</v>
      </c>
      <c r="P44">
        <f t="shared" si="18"/>
        <v>0.82838169664854944</v>
      </c>
      <c r="Q44">
        <f t="shared" si="10"/>
        <v>0.70403646991378321</v>
      </c>
      <c r="R44">
        <f t="shared" si="11"/>
        <v>0.21446295302134688</v>
      </c>
      <c r="S44">
        <f t="shared" si="12"/>
        <v>0.47370952392810817</v>
      </c>
      <c r="T44">
        <f t="shared" si="3"/>
        <v>0.57710916685376712</v>
      </c>
      <c r="U44">
        <f t="shared" si="4"/>
        <v>0.39681076633151979</v>
      </c>
      <c r="V44">
        <f t="shared" si="13"/>
        <v>8.2730644800862674E-2</v>
      </c>
      <c r="W44">
        <v>0.55000000000000004</v>
      </c>
      <c r="X44">
        <f t="shared" si="14"/>
        <v>0.27338210868484514</v>
      </c>
      <c r="Y44">
        <f t="shared" si="15"/>
        <v>0.15105477030951694</v>
      </c>
      <c r="Z44">
        <f t="shared" si="16"/>
        <v>1.7274054772331644E-2</v>
      </c>
      <c r="AA44">
        <f xml:space="preserve"> X44 + Y44 + Z44</f>
        <v>0.44171093376669374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0.38397243543875248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7.262472406715792E-2</v>
      </c>
      <c r="P45">
        <f t="shared" si="18"/>
        <v>0.88984561492847458</v>
      </c>
      <c r="Q45">
        <f t="shared" si="10"/>
        <v>0.70403646991378321</v>
      </c>
      <c r="R45">
        <f t="shared" si="11"/>
        <v>3.8374805752588954E-2</v>
      </c>
      <c r="S45">
        <f t="shared" si="12"/>
        <v>0.15247140664282599</v>
      </c>
      <c r="T45">
        <f t="shared" si="3"/>
        <v>0.37312726446094413</v>
      </c>
      <c r="U45">
        <f t="shared" si="4"/>
        <v>0.10363053899981764</v>
      </c>
      <c r="V45">
        <f t="shared" si="13"/>
        <v>2.7301611917022288E-2</v>
      </c>
      <c r="W45">
        <v>0.55000000000000004</v>
      </c>
      <c r="X45">
        <f t="shared" si="14"/>
        <v>5.6891238869149888E-2</v>
      </c>
      <c r="Y45">
        <f t="shared" si="15"/>
        <v>4.0781488081518207E-2</v>
      </c>
      <c r="Z45">
        <f t="shared" si="16"/>
        <v>3.0909231040096119E-3</v>
      </c>
      <c r="AA45">
        <f xml:space="preserve"> X45 + Y45 + Z45</f>
        <v>0.1007636500546777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0.32048093421319124</v>
      </c>
      <c r="O50">
        <f>N50 * 180 / PI()</f>
        <v>18.362204944825645</v>
      </c>
      <c r="Q50">
        <f t="shared" ref="Q50:Q60" si="21">ASIN(P2)</f>
        <v>-1.4599198197108716</v>
      </c>
      <c r="R50">
        <f>Q50 * 180 / PI()</f>
        <v>-83.647244096932994</v>
      </c>
    </row>
    <row r="51" spans="14:18" x14ac:dyDescent="0.25">
      <c r="N51">
        <f t="shared" si="20"/>
        <v>0.56260788729936262</v>
      </c>
      <c r="O51">
        <f t="shared" ref="O51:O79" si="22">N51 * 180 / PI()</f>
        <v>32.235057463025349</v>
      </c>
      <c r="Q51">
        <f t="shared" si="21"/>
        <v>-1.5509478416402591</v>
      </c>
      <c r="R51">
        <f t="shared" ref="R51:R79" si="23">Q51 * 180 / PI()</f>
        <v>-88.862765570911208</v>
      </c>
    </row>
    <row r="52" spans="14:18" x14ac:dyDescent="0.25">
      <c r="N52">
        <f t="shared" si="20"/>
        <v>0.80511921934720199</v>
      </c>
      <c r="O52">
        <f t="shared" si="22"/>
        <v>46.129933273462242</v>
      </c>
      <c r="Q52">
        <f t="shared" si="21"/>
        <v>-1.4855958794452768</v>
      </c>
      <c r="R52">
        <f t="shared" si="23"/>
        <v>-85.118373954240198</v>
      </c>
    </row>
    <row r="53" spans="14:18" x14ac:dyDescent="0.25">
      <c r="N53">
        <f t="shared" si="20"/>
        <v>1.0447557384606188</v>
      </c>
      <c r="O53">
        <f t="shared" si="22"/>
        <v>59.860094435867119</v>
      </c>
      <c r="Q53">
        <f t="shared" si="21"/>
        <v>-1.3353951112874181</v>
      </c>
      <c r="R53">
        <f t="shared" si="23"/>
        <v>-76.512503859171929</v>
      </c>
    </row>
    <row r="54" spans="14:18" x14ac:dyDescent="0.25">
      <c r="N54">
        <f t="shared" si="20"/>
        <v>1.270517663727061</v>
      </c>
      <c r="O54">
        <f t="shared" si="22"/>
        <v>72.79529992838215</v>
      </c>
      <c r="Q54">
        <f t="shared" si="21"/>
        <v>-1.0245565363020217</v>
      </c>
      <c r="R54">
        <f t="shared" si="23"/>
        <v>-58.702765402647962</v>
      </c>
    </row>
    <row r="55" spans="14:18" x14ac:dyDescent="0.25">
      <c r="N55">
        <f t="shared" si="20"/>
        <v>1.403903319071409</v>
      </c>
      <c r="O55">
        <f t="shared" si="22"/>
        <v>80.437735027199906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1.270517663727061</v>
      </c>
      <c r="O56">
        <f t="shared" si="22"/>
        <v>72.79529992838215</v>
      </c>
      <c r="Q56">
        <f t="shared" si="21"/>
        <v>1.0245565363020215</v>
      </c>
      <c r="R56">
        <f t="shared" si="23"/>
        <v>58.702765402647948</v>
      </c>
    </row>
    <row r="57" spans="14:18" x14ac:dyDescent="0.25">
      <c r="N57">
        <f t="shared" si="20"/>
        <v>1.0447557384606188</v>
      </c>
      <c r="O57">
        <f t="shared" si="22"/>
        <v>59.860094435867119</v>
      </c>
      <c r="Q57">
        <f t="shared" si="21"/>
        <v>1.3353951112874181</v>
      </c>
      <c r="R57">
        <f t="shared" si="23"/>
        <v>76.512503859171929</v>
      </c>
    </row>
    <row r="58" spans="14:18" x14ac:dyDescent="0.25">
      <c r="N58">
        <f t="shared" si="20"/>
        <v>0.80511921934720199</v>
      </c>
      <c r="O58">
        <f t="shared" si="22"/>
        <v>46.129933273462242</v>
      </c>
      <c r="Q58">
        <f t="shared" si="21"/>
        <v>1.4855958794452768</v>
      </c>
      <c r="R58">
        <f t="shared" si="23"/>
        <v>85.118373954240198</v>
      </c>
    </row>
    <row r="59" spans="14:18" x14ac:dyDescent="0.25">
      <c r="N59">
        <f t="shared" si="20"/>
        <v>0.56260788729936262</v>
      </c>
      <c r="O59">
        <f t="shared" si="22"/>
        <v>32.235057463025349</v>
      </c>
      <c r="Q59">
        <f t="shared" si="21"/>
        <v>1.5509478416402536</v>
      </c>
      <c r="R59">
        <f t="shared" si="23"/>
        <v>88.862765570910881</v>
      </c>
    </row>
    <row r="60" spans="14:18" x14ac:dyDescent="0.25">
      <c r="N60">
        <f t="shared" si="20"/>
        <v>0.32048093421319124</v>
      </c>
      <c r="O60">
        <f t="shared" si="22"/>
        <v>18.362204944825645</v>
      </c>
      <c r="Q60">
        <f t="shared" si="21"/>
        <v>1.4599198197108725</v>
      </c>
      <c r="R60">
        <f t="shared" si="23"/>
        <v>83.647244096933051</v>
      </c>
    </row>
    <row r="61" spans="14:18" x14ac:dyDescent="0.25">
      <c r="N61">
        <f t="shared" ref="N61:N79" si="24">ASIN(O13)</f>
        <v>0.3773641331363225</v>
      </c>
      <c r="O61">
        <f t="shared" si="22"/>
        <v>21.621372168324179</v>
      </c>
      <c r="Q61">
        <f t="shared" ref="Q61:Q79" si="25">ASIN(P13)</f>
        <v>-1.2678744773817681</v>
      </c>
      <c r="R61">
        <f t="shared" si="23"/>
        <v>-72.643856506330266</v>
      </c>
    </row>
    <row r="62" spans="14:18" x14ac:dyDescent="0.25">
      <c r="N62">
        <f t="shared" si="24"/>
        <v>0.61124889089257184</v>
      </c>
      <c r="O62">
        <f t="shared" si="22"/>
        <v>35.021981680196909</v>
      </c>
      <c r="Q62">
        <f t="shared" si="25"/>
        <v>-1.3312188909970359</v>
      </c>
      <c r="R62">
        <f t="shared" si="23"/>
        <v>-76.273224062216144</v>
      </c>
    </row>
    <row r="63" spans="14:18" x14ac:dyDescent="0.25">
      <c r="N63">
        <f t="shared" si="24"/>
        <v>0.84849794988655336</v>
      </c>
      <c r="O63">
        <f t="shared" si="22"/>
        <v>48.615351454002337</v>
      </c>
      <c r="Q63">
        <f t="shared" si="25"/>
        <v>-1.3835678520518317</v>
      </c>
      <c r="R63">
        <f t="shared" si="23"/>
        <v>-79.272598592550651</v>
      </c>
    </row>
    <row r="64" spans="14:18" x14ac:dyDescent="0.25">
      <c r="N64">
        <f t="shared" si="24"/>
        <v>1.0878765321629518</v>
      </c>
      <c r="O64">
        <f t="shared" si="22"/>
        <v>62.33073392426509</v>
      </c>
      <c r="Q64">
        <f t="shared" si="25"/>
        <v>-1.4230263224158137</v>
      </c>
      <c r="R64">
        <f t="shared" si="23"/>
        <v>-81.533402410448858</v>
      </c>
    </row>
    <row r="65" spans="14:18" x14ac:dyDescent="0.25">
      <c r="N65">
        <f t="shared" si="24"/>
        <v>1.3282531327147269</v>
      </c>
      <c r="O65">
        <f t="shared" si="22"/>
        <v>76.103298629583875</v>
      </c>
      <c r="Q65">
        <f t="shared" si="25"/>
        <v>-1.4287856103556749</v>
      </c>
      <c r="R65">
        <f t="shared" si="23"/>
        <v>-81.863385302403501</v>
      </c>
    </row>
    <row r="66" spans="14:18" x14ac:dyDescent="0.25">
      <c r="N66">
        <f t="shared" si="24"/>
        <v>1.5485275387551627</v>
      </c>
      <c r="O66">
        <f t="shared" si="22"/>
        <v>88.724092430451833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1.3282531327147269</v>
      </c>
      <c r="O67">
        <f t="shared" si="22"/>
        <v>76.103298629583875</v>
      </c>
      <c r="Q67">
        <f t="shared" si="25"/>
        <v>1.4287856103556749</v>
      </c>
      <c r="R67">
        <f t="shared" si="23"/>
        <v>81.863385302403501</v>
      </c>
    </row>
    <row r="68" spans="14:18" x14ac:dyDescent="0.25">
      <c r="N68">
        <f t="shared" si="24"/>
        <v>1.0878765321629518</v>
      </c>
      <c r="O68">
        <f t="shared" si="22"/>
        <v>62.33073392426509</v>
      </c>
      <c r="Q68">
        <f t="shared" si="25"/>
        <v>1.4230263224158128</v>
      </c>
      <c r="R68">
        <f t="shared" si="23"/>
        <v>81.533402410448801</v>
      </c>
    </row>
    <row r="69" spans="14:18" x14ac:dyDescent="0.25">
      <c r="N69">
        <f t="shared" si="24"/>
        <v>0.84849794988655336</v>
      </c>
      <c r="O69">
        <f t="shared" si="22"/>
        <v>48.615351454002337</v>
      </c>
      <c r="Q69">
        <f t="shared" si="25"/>
        <v>1.3835678520518311</v>
      </c>
      <c r="R69">
        <f t="shared" si="23"/>
        <v>79.272598592550622</v>
      </c>
    </row>
    <row r="70" spans="14:18" x14ac:dyDescent="0.25">
      <c r="N70">
        <f t="shared" si="24"/>
        <v>0.61124889089257184</v>
      </c>
      <c r="O70">
        <f t="shared" si="22"/>
        <v>35.021981680196909</v>
      </c>
      <c r="Q70">
        <f t="shared" si="25"/>
        <v>1.3312188909970359</v>
      </c>
      <c r="R70">
        <f t="shared" si="23"/>
        <v>76.273224062216144</v>
      </c>
    </row>
    <row r="71" spans="14:18" x14ac:dyDescent="0.25">
      <c r="N71">
        <f t="shared" si="24"/>
        <v>0.3773641331363225</v>
      </c>
      <c r="O71">
        <f t="shared" si="22"/>
        <v>21.621372168324179</v>
      </c>
      <c r="Q71">
        <f t="shared" si="25"/>
        <v>1.2678744773817685</v>
      </c>
      <c r="R71">
        <f t="shared" si="23"/>
        <v>72.643856506330295</v>
      </c>
    </row>
    <row r="72" spans="14:18" x14ac:dyDescent="0.25">
      <c r="N72">
        <f t="shared" si="24"/>
        <v>0.24127116784741146</v>
      </c>
      <c r="O72">
        <f t="shared" si="22"/>
        <v>13.823819635849164</v>
      </c>
      <c r="Q72">
        <f t="shared" si="25"/>
        <v>-1.468131548210899</v>
      </c>
      <c r="R72">
        <f t="shared" si="23"/>
        <v>-84.117741482491866</v>
      </c>
    </row>
    <row r="73" spans="14:18" x14ac:dyDescent="0.25">
      <c r="N73">
        <f t="shared" si="24"/>
        <v>0.48087531888843499</v>
      </c>
      <c r="O73">
        <f t="shared" si="22"/>
        <v>27.552126244314923</v>
      </c>
      <c r="Q73">
        <f t="shared" si="25"/>
        <v>-1.3549743460045598</v>
      </c>
      <c r="R73">
        <f t="shared" si="23"/>
        <v>-77.634311374560184</v>
      </c>
    </row>
    <row r="74" spans="14:18" x14ac:dyDescent="0.25">
      <c r="N74">
        <f t="shared" si="24"/>
        <v>0.71362789552767325</v>
      </c>
      <c r="O74">
        <f t="shared" si="22"/>
        <v>40.887866556538512</v>
      </c>
      <c r="Q74">
        <f t="shared" si="25"/>
        <v>-1.2091981402730632</v>
      </c>
      <c r="R74">
        <f t="shared" si="23"/>
        <v>-69.281950032714619</v>
      </c>
    </row>
    <row r="75" spans="14:18" x14ac:dyDescent="0.25">
      <c r="N75">
        <f t="shared" si="24"/>
        <v>0.93051371601426958</v>
      </c>
      <c r="O75">
        <f t="shared" si="22"/>
        <v>53.314508706652489</v>
      </c>
      <c r="Q75">
        <f t="shared" si="25"/>
        <v>-0.9916423819357143</v>
      </c>
      <c r="R75">
        <f t="shared" si="23"/>
        <v>-56.816923271216453</v>
      </c>
    </row>
    <row r="76" spans="14:18" x14ac:dyDescent="0.25">
      <c r="N76">
        <f t="shared" si="24"/>
        <v>1.1074293480089556</v>
      </c>
      <c r="O76">
        <f t="shared" si="22"/>
        <v>63.451027749837635</v>
      </c>
      <c r="Q76">
        <f t="shared" si="25"/>
        <v>-0.61757499777589064</v>
      </c>
      <c r="R76">
        <f t="shared" si="23"/>
        <v>-35.384440905359732</v>
      </c>
    </row>
    <row r="77" spans="14:18" x14ac:dyDescent="0.25">
      <c r="N77">
        <f t="shared" si="24"/>
        <v>1.184061638748378</v>
      </c>
      <c r="O77">
        <f t="shared" si="22"/>
        <v>67.841734583626007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1.1074293480089556</v>
      </c>
      <c r="O78">
        <f t="shared" si="22"/>
        <v>63.451027749837635</v>
      </c>
      <c r="Q78">
        <f t="shared" si="25"/>
        <v>0.61757499777589064</v>
      </c>
      <c r="R78">
        <f t="shared" si="23"/>
        <v>35.384440905359732</v>
      </c>
    </row>
    <row r="79" spans="14:18" x14ac:dyDescent="0.25">
      <c r="N79">
        <f t="shared" si="24"/>
        <v>0.93051371601426958</v>
      </c>
      <c r="O79">
        <f t="shared" si="22"/>
        <v>53.314508706652489</v>
      </c>
      <c r="Q79">
        <f t="shared" si="25"/>
        <v>0.99164238193571452</v>
      </c>
      <c r="R79">
        <f t="shared" si="23"/>
        <v>56.816923271216467</v>
      </c>
    </row>
    <row r="80" spans="14:18" x14ac:dyDescent="0.25">
      <c r="N80">
        <f t="shared" ref="N80:N93" si="26">ASIN(O32)</f>
        <v>0.71362789552767325</v>
      </c>
      <c r="O80">
        <f>N80 * 180 / PI()</f>
        <v>40.887866556538512</v>
      </c>
      <c r="Q80">
        <f t="shared" ref="Q80:Q93" si="27">ASIN(P32)</f>
        <v>1.2091981402730636</v>
      </c>
      <c r="R80">
        <f>Q80 * 180 / PI()</f>
        <v>69.281950032714633</v>
      </c>
    </row>
    <row r="81" spans="14:18" x14ac:dyDescent="0.25">
      <c r="N81">
        <f t="shared" si="26"/>
        <v>0.48087531888843499</v>
      </c>
      <c r="O81">
        <f t="shared" ref="O81:O85" si="28">N81 * 180 / PI()</f>
        <v>27.552126244314923</v>
      </c>
      <c r="Q81">
        <f t="shared" si="27"/>
        <v>1.3549743460045598</v>
      </c>
      <c r="R81">
        <f t="shared" ref="R81:R84" si="29">Q81 * 180 / PI()</f>
        <v>77.634311374560184</v>
      </c>
    </row>
    <row r="82" spans="14:18" x14ac:dyDescent="0.25">
      <c r="N82">
        <f t="shared" si="26"/>
        <v>0.24127116784741146</v>
      </c>
      <c r="O82">
        <f t="shared" si="28"/>
        <v>13.823819635849164</v>
      </c>
      <c r="Q82">
        <f t="shared" si="27"/>
        <v>1.4681315482109001</v>
      </c>
      <c r="R82">
        <f t="shared" si="29"/>
        <v>84.117741482491908</v>
      </c>
    </row>
    <row r="83" spans="14:18" x14ac:dyDescent="0.25">
      <c r="N83">
        <f t="shared" si="26"/>
        <v>7.2688717444894663E-2</v>
      </c>
      <c r="O83">
        <f t="shared" si="28"/>
        <v>4.164756727811425</v>
      </c>
      <c r="Q83">
        <f t="shared" si="27"/>
        <v>-1.0970066882669116</v>
      </c>
      <c r="R83">
        <f t="shared" si="29"/>
        <v>-62.853853335317595</v>
      </c>
    </row>
    <row r="84" spans="14:18" x14ac:dyDescent="0.25">
      <c r="N84">
        <f t="shared" si="26"/>
        <v>0.28180164390937679</v>
      </c>
      <c r="O84">
        <f t="shared" si="28"/>
        <v>16.146044855855791</v>
      </c>
      <c r="Q84">
        <f t="shared" si="27"/>
        <v>-0.97621250144343485</v>
      </c>
      <c r="R84">
        <f t="shared" si="29"/>
        <v>-55.932856240617596</v>
      </c>
    </row>
    <row r="85" spans="14:18" x14ac:dyDescent="0.25">
      <c r="N85">
        <f t="shared" si="26"/>
        <v>0.47183422466205915</v>
      </c>
      <c r="O85">
        <f t="shared" si="28"/>
        <v>27.034109702963491</v>
      </c>
      <c r="Q85">
        <f t="shared" si="27"/>
        <v>-0.81742662855397519</v>
      </c>
      <c r="R85">
        <f>Q85 * 180 / PI()</f>
        <v>-46.835095877750803</v>
      </c>
    </row>
    <row r="86" spans="14:18" x14ac:dyDescent="0.25">
      <c r="N86">
        <f t="shared" si="26"/>
        <v>0.63093941045985469</v>
      </c>
      <c r="O86">
        <f>N86 * 180 / PI()</f>
        <v>36.150165347821982</v>
      </c>
      <c r="Q86">
        <f t="shared" si="27"/>
        <v>-0.60521266144351349</v>
      </c>
      <c r="R86">
        <f>Q86 * 180 / PI()</f>
        <v>-34.67613120859329</v>
      </c>
    </row>
    <row r="87" spans="14:18" x14ac:dyDescent="0.25">
      <c r="N87">
        <f t="shared" si="26"/>
        <v>0.74097648778443703</v>
      </c>
      <c r="O87">
        <f t="shared" ref="O87:O88" si="30">N87 * 180 / PI()</f>
        <v>42.454825468475242</v>
      </c>
      <c r="Q87">
        <f t="shared" si="27"/>
        <v>-0.32816916532686863</v>
      </c>
      <c r="R87">
        <f t="shared" ref="R87:R88" si="31">Q87 * 180 / PI()</f>
        <v>-18.802708139560526</v>
      </c>
    </row>
    <row r="88" spans="14:18" x14ac:dyDescent="0.25">
      <c r="N88">
        <f t="shared" si="26"/>
        <v>0.78106546014305911</v>
      </c>
      <c r="O88">
        <f t="shared" si="30"/>
        <v>44.751754389640908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0.74097648778443703</v>
      </c>
      <c r="O89">
        <f>N89 * 180 / PI()</f>
        <v>42.454825468475242</v>
      </c>
      <c r="Q89">
        <f t="shared" si="27"/>
        <v>0.32816916532686863</v>
      </c>
      <c r="R89">
        <f>Q89 * 180 / PI()</f>
        <v>18.802708139560526</v>
      </c>
    </row>
    <row r="90" spans="14:18" x14ac:dyDescent="0.25">
      <c r="N90">
        <f t="shared" si="26"/>
        <v>0.63093941045985469</v>
      </c>
      <c r="O90">
        <f t="shared" ref="O90:O93" si="32">N90 * 180 / PI()</f>
        <v>36.150165347821982</v>
      </c>
      <c r="Q90">
        <f t="shared" si="27"/>
        <v>0.60521266144351349</v>
      </c>
      <c r="R90">
        <f t="shared" ref="R90:R93" si="33">Q90 * 180 / PI()</f>
        <v>34.67613120859329</v>
      </c>
    </row>
    <row r="91" spans="14:18" x14ac:dyDescent="0.25">
      <c r="N91">
        <f t="shared" si="26"/>
        <v>0.47183422466205915</v>
      </c>
      <c r="O91">
        <f t="shared" si="32"/>
        <v>27.034109702963491</v>
      </c>
      <c r="Q91">
        <f t="shared" si="27"/>
        <v>0.8174266285539753</v>
      </c>
      <c r="R91">
        <f t="shared" si="33"/>
        <v>46.835095877750817</v>
      </c>
    </row>
    <row r="92" spans="14:18" x14ac:dyDescent="0.25">
      <c r="N92">
        <f t="shared" si="26"/>
        <v>0.28180164390937679</v>
      </c>
      <c r="O92">
        <f t="shared" si="32"/>
        <v>16.146044855855791</v>
      </c>
      <c r="Q92">
        <f t="shared" si="27"/>
        <v>0.97621250144343497</v>
      </c>
      <c r="R92">
        <f t="shared" si="33"/>
        <v>55.93285624061761</v>
      </c>
    </row>
    <row r="93" spans="14:18" x14ac:dyDescent="0.25">
      <c r="N93">
        <f t="shared" si="26"/>
        <v>7.2688717444894663E-2</v>
      </c>
      <c r="O93">
        <f t="shared" si="32"/>
        <v>4.164756727811425</v>
      </c>
      <c r="Q93">
        <f t="shared" si="27"/>
        <v>1.0970066882669116</v>
      </c>
      <c r="R93">
        <f t="shared" si="33"/>
        <v>62.853853335317595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C1" workbookViewId="0">
      <selection activeCell="K21" sqref="K21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((22) *PI())/180</f>
        <v>0.38397243543875248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0.31502304400818482</v>
      </c>
      <c r="P2">
        <f t="shared" ref="P2:P12" si="2">(COS(N2) * SIN(F2))/COS(N50)</f>
        <v>-0.94325616701872683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12" si="3">(SIN(K2) * COS(J2) - COS(K2) * SIN(J2) * COS(I2)) * SIN(N2) + (COS(K2) * COS(J2) + SIN(K2) * SIN(J2) * COS(I2)) * COS(N2) * COS(F2) + SIN(J2) * SIN(I2) * COS(N2) *SIN(F2)</f>
        <v>0.14849765785639762</v>
      </c>
      <c r="U2">
        <f t="shared" ref="U2:U12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5.2339435026271156E-2</v>
      </c>
      <c r="Y2">
        <f>V2 * (((R2-V2) / (U2)) * ((T2) / (O2)) + (1 + ((R2-V2) / (U2))) * ((1 + COS(J2)) / (2)))</f>
        <v>0.12316098886308889</v>
      </c>
      <c r="Z2">
        <f>(W2 * R2) * ((1 - COS(J2)) / (2))</f>
        <v>1.7243007027795264E-2</v>
      </c>
      <c r="AA2">
        <f xml:space="preserve"> X2 + Y2 + Z2</f>
        <v>0.19274343091715532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((24) *PI())/180</f>
        <v>0.41887902047863906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0.53365490115019643</v>
      </c>
      <c r="P3">
        <f t="shared" si="2"/>
        <v>-0.84570034332024335</v>
      </c>
      <c r="Q3">
        <f t="shared" ref="Q3:Q12" si="10">COS(N3 -K3)</f>
        <v>0.97970746715511903</v>
      </c>
      <c r="R3">
        <f t="shared" ref="R3:R12" si="11">(0.42 * O3) + (((2.92 - Q3) / (2 * Q3)) * O3^2) - ((((2.92 -Q3) / (4 *Q3^2))) * O3^3)</f>
        <v>0.42933717024417456</v>
      </c>
      <c r="S3">
        <f t="shared" ref="S3:S12" si="12">((1.323 * R3) / (O3)) - 0.5466</f>
        <v>0.51778275936151563</v>
      </c>
      <c r="T3">
        <f t="shared" si="3"/>
        <v>0.37865018885572582</v>
      </c>
      <c r="U3">
        <f t="shared" si="4"/>
        <v>0.72939515512586994</v>
      </c>
      <c r="V3">
        <f t="shared" ref="V3:V12" si="13">R3 - (S3 * O3)</f>
        <v>0.153019862979829</v>
      </c>
      <c r="W3">
        <v>0.55000000000000004</v>
      </c>
      <c r="X3">
        <f t="shared" ref="X3:X12" si="14">S3 * T3</f>
        <v>0.19605853961847672</v>
      </c>
      <c r="Y3">
        <f t="shared" ref="Y3:Y12" si="15">V3 * (((R3-V3) / (U3)) * ((T3) / (O3)) + (1 + ((R3-V3) / (U3))) * ((1 + COS(J3)) / (2)))</f>
        <v>0.22122107732684942</v>
      </c>
      <c r="Z3">
        <f t="shared" ref="Z3:Z12" si="16">(W3 * R3) * ((1 - COS(J3)) / (2))</f>
        <v>3.4581235080995767E-2</v>
      </c>
      <c r="AA3">
        <f t="shared" ref="AA3:AA12" si="17" xml:space="preserve"> X3 + Y3 + Z3</f>
        <v>0.45186085202632187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0.41887902047863906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0.71841592352075545</v>
      </c>
      <c r="P4">
        <f t="shared" si="2"/>
        <v>-0.69051143881038268</v>
      </c>
      <c r="Q4">
        <f t="shared" si="10"/>
        <v>0.97970746715511903</v>
      </c>
      <c r="R4">
        <f t="shared" si="11"/>
        <v>0.62543097618611121</v>
      </c>
      <c r="S4">
        <f t="shared" si="12"/>
        <v>0.60516342060898065</v>
      </c>
      <c r="T4">
        <f t="shared" si="3"/>
        <v>0.56746320590019039</v>
      </c>
      <c r="U4">
        <f t="shared" si="4"/>
        <v>0.98192500968680307</v>
      </c>
      <c r="V4">
        <f t="shared" si="13"/>
        <v>0.19067193848833103</v>
      </c>
      <c r="W4">
        <v>0.55000000000000004</v>
      </c>
      <c r="X4">
        <f t="shared" si="14"/>
        <v>0.34340797475229751</v>
      </c>
      <c r="Y4">
        <f t="shared" si="15"/>
        <v>0.30149117236316053</v>
      </c>
      <c r="Z4">
        <f t="shared" si="16"/>
        <v>5.0375735234217206E-2</v>
      </c>
      <c r="AA4">
        <f t="shared" si="17"/>
        <v>0.69527488234967527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0.41887902047863906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0.86018804231226997</v>
      </c>
      <c r="P5">
        <f t="shared" si="2"/>
        <v>-0.48826532086970137</v>
      </c>
      <c r="Q5">
        <f t="shared" si="10"/>
        <v>0.97970746715511903</v>
      </c>
      <c r="R5">
        <f t="shared" si="11"/>
        <v>0.7723231842028534</v>
      </c>
      <c r="S5">
        <f t="shared" si="12"/>
        <v>0.64126070305478833</v>
      </c>
      <c r="T5">
        <f t="shared" si="3"/>
        <v>0.71234452956013949</v>
      </c>
      <c r="U5">
        <f t="shared" si="4"/>
        <v>1.175697982361809</v>
      </c>
      <c r="V5">
        <f t="shared" si="13"/>
        <v>0.22071839543036509</v>
      </c>
      <c r="W5">
        <v>0.55000000000000004</v>
      </c>
      <c r="X5">
        <f t="shared" si="14"/>
        <v>0.45679855384296753</v>
      </c>
      <c r="Y5">
        <f t="shared" si="15"/>
        <v>0.3625411824780202</v>
      </c>
      <c r="Z5">
        <f t="shared" si="16"/>
        <v>6.2207261430992887E-2</v>
      </c>
      <c r="AA5">
        <f t="shared" si="17"/>
        <v>0.88154699775198064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0.41887902047863906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0.94930972191860186</v>
      </c>
      <c r="P6">
        <f t="shared" si="2"/>
        <v>-0.25274472820834404</v>
      </c>
      <c r="Q6">
        <f t="shared" si="10"/>
        <v>0.97970746715511903</v>
      </c>
      <c r="R6">
        <f t="shared" si="11"/>
        <v>0.8587514169292465</v>
      </c>
      <c r="S6">
        <f t="shared" si="12"/>
        <v>0.6501939423407801</v>
      </c>
      <c r="T6">
        <f t="shared" si="3"/>
        <v>0.80342073705585548</v>
      </c>
      <c r="U6">
        <f t="shared" si="4"/>
        <v>1.2975087652880637</v>
      </c>
      <c r="V6">
        <f t="shared" si="13"/>
        <v>0.24151598633256111</v>
      </c>
      <c r="W6">
        <v>0.55000000000000004</v>
      </c>
      <c r="X6">
        <f t="shared" si="14"/>
        <v>0.52237929638468195</v>
      </c>
      <c r="Y6">
        <f t="shared" si="15"/>
        <v>0.40144724468223203</v>
      </c>
      <c r="Z6">
        <f t="shared" si="16"/>
        <v>6.916867833288054E-2</v>
      </c>
      <c r="AA6">
        <f t="shared" si="17"/>
        <v>0.99299521939979452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0.41887902047863906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0.97970746715511903</v>
      </c>
      <c r="P7">
        <f t="shared" si="2"/>
        <v>0</v>
      </c>
      <c r="Q7">
        <f t="shared" si="10"/>
        <v>0.97970746715511903</v>
      </c>
      <c r="R7">
        <f t="shared" si="11"/>
        <v>0.88670690692851217</v>
      </c>
      <c r="S7">
        <f t="shared" si="12"/>
        <v>0.65081175523844426</v>
      </c>
      <c r="T7">
        <f t="shared" si="3"/>
        <v>0.8344851353570546</v>
      </c>
      <c r="U7">
        <f t="shared" si="4"/>
        <v>1.3390561549109801</v>
      </c>
      <c r="V7">
        <f t="shared" si="13"/>
        <v>0.24910177060907868</v>
      </c>
      <c r="W7">
        <v>0.55000000000000004</v>
      </c>
      <c r="X7">
        <f t="shared" si="14"/>
        <v>0.54309273566211547</v>
      </c>
      <c r="Y7">
        <f t="shared" si="15"/>
        <v>0.41489400337033239</v>
      </c>
      <c r="Z7">
        <f t="shared" si="16"/>
        <v>7.1420371031463384E-2</v>
      </c>
      <c r="AA7">
        <f t="shared" si="17"/>
        <v>1.0294071100639113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0.41887902047863906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0.94930972191860186</v>
      </c>
      <c r="P8">
        <f t="shared" si="2"/>
        <v>0.25274472820834404</v>
      </c>
      <c r="Q8">
        <f t="shared" si="10"/>
        <v>0.97970746715511903</v>
      </c>
      <c r="R8">
        <f t="shared" si="11"/>
        <v>0.8587514169292465</v>
      </c>
      <c r="S8">
        <f t="shared" si="12"/>
        <v>0.6501939423407801</v>
      </c>
      <c r="T8">
        <f t="shared" si="3"/>
        <v>0.80342073705585548</v>
      </c>
      <c r="U8">
        <f t="shared" si="4"/>
        <v>1.2975087652880637</v>
      </c>
      <c r="V8">
        <f t="shared" si="13"/>
        <v>0.24151598633256111</v>
      </c>
      <c r="W8">
        <v>0.55000000000000004</v>
      </c>
      <c r="X8">
        <f t="shared" si="14"/>
        <v>0.52237929638468195</v>
      </c>
      <c r="Y8">
        <f t="shared" si="15"/>
        <v>0.40144724468223203</v>
      </c>
      <c r="Z8">
        <f t="shared" si="16"/>
        <v>6.916867833288054E-2</v>
      </c>
      <c r="AA8">
        <f t="shared" si="17"/>
        <v>0.99299521939979452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0.41887902047863906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0.86018804231226997</v>
      </c>
      <c r="P9">
        <f t="shared" si="2"/>
        <v>0.48826532086970137</v>
      </c>
      <c r="Q9">
        <f t="shared" si="10"/>
        <v>0.97970746715511903</v>
      </c>
      <c r="R9">
        <f t="shared" si="11"/>
        <v>0.7723231842028534</v>
      </c>
      <c r="S9">
        <f t="shared" si="12"/>
        <v>0.64126070305478833</v>
      </c>
      <c r="T9">
        <f t="shared" si="3"/>
        <v>0.71234452956013949</v>
      </c>
      <c r="U9">
        <f t="shared" si="4"/>
        <v>1.175697982361809</v>
      </c>
      <c r="V9">
        <f t="shared" si="13"/>
        <v>0.22071839543036509</v>
      </c>
      <c r="W9">
        <v>0.55000000000000004</v>
      </c>
      <c r="X9">
        <f t="shared" si="14"/>
        <v>0.45679855384296753</v>
      </c>
      <c r="Y9">
        <f t="shared" si="15"/>
        <v>0.3625411824780202</v>
      </c>
      <c r="Z9">
        <f t="shared" si="16"/>
        <v>6.2207261430992887E-2</v>
      </c>
      <c r="AA9">
        <f t="shared" si="17"/>
        <v>0.88154699775198064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0.41887902047863906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0.71841592352075545</v>
      </c>
      <c r="P10">
        <f t="shared" si="2"/>
        <v>0.69051143881038268</v>
      </c>
      <c r="Q10">
        <f t="shared" si="10"/>
        <v>0.97970746715511903</v>
      </c>
      <c r="R10">
        <f t="shared" si="11"/>
        <v>0.62543097618611121</v>
      </c>
      <c r="S10">
        <f t="shared" si="12"/>
        <v>0.60516342060898065</v>
      </c>
      <c r="T10">
        <f t="shared" si="3"/>
        <v>0.56746320590019039</v>
      </c>
      <c r="U10">
        <f t="shared" si="4"/>
        <v>0.98192500968680307</v>
      </c>
      <c r="V10">
        <f t="shared" si="13"/>
        <v>0.19067193848833103</v>
      </c>
      <c r="W10">
        <v>0.55000000000000004</v>
      </c>
      <c r="X10">
        <f t="shared" si="14"/>
        <v>0.34340797475229751</v>
      </c>
      <c r="Y10">
        <f t="shared" si="15"/>
        <v>0.30149117236316053</v>
      </c>
      <c r="Z10">
        <f t="shared" si="16"/>
        <v>5.0375735234217206E-2</v>
      </c>
      <c r="AA10">
        <f t="shared" si="17"/>
        <v>0.69527488234967527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0.41887902047863906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0.53365490115019643</v>
      </c>
      <c r="P11">
        <f t="shared" si="2"/>
        <v>0.84570034332024335</v>
      </c>
      <c r="Q11">
        <f t="shared" si="10"/>
        <v>0.97970746715511903</v>
      </c>
      <c r="R11">
        <f t="shared" si="11"/>
        <v>0.42933717024417456</v>
      </c>
      <c r="S11">
        <f t="shared" si="12"/>
        <v>0.51778275936151563</v>
      </c>
      <c r="T11">
        <f t="shared" si="3"/>
        <v>0.37865018885572582</v>
      </c>
      <c r="U11">
        <f t="shared" si="4"/>
        <v>0.72939515512586994</v>
      </c>
      <c r="V11">
        <f t="shared" si="13"/>
        <v>0.153019862979829</v>
      </c>
      <c r="W11">
        <v>0.55000000000000004</v>
      </c>
      <c r="X11">
        <f t="shared" si="14"/>
        <v>0.19605853961847672</v>
      </c>
      <c r="Y11">
        <f t="shared" si="15"/>
        <v>0.22122107732684942</v>
      </c>
      <c r="Z11">
        <f t="shared" si="16"/>
        <v>3.4581235080995767E-2</v>
      </c>
      <c r="AA11">
        <f t="shared" si="17"/>
        <v>0.45186085202632187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0.41887902047863906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0.31849613354311995</v>
      </c>
      <c r="P12">
        <f t="shared" si="2"/>
        <v>0.94325616701872683</v>
      </c>
      <c r="Q12">
        <f t="shared" si="10"/>
        <v>0.97970746715511903</v>
      </c>
      <c r="R12">
        <f t="shared" si="11"/>
        <v>0.21789041774742071</v>
      </c>
      <c r="S12">
        <f t="shared" si="12"/>
        <v>0.35849426118609384</v>
      </c>
      <c r="T12">
        <f t="shared" si="3"/>
        <v>0.15877277351006192</v>
      </c>
      <c r="U12">
        <f t="shared" si="4"/>
        <v>0.43531791094202016</v>
      </c>
      <c r="V12">
        <f t="shared" si="13"/>
        <v>0.10371138166225244</v>
      </c>
      <c r="W12">
        <v>0.55000000000000004</v>
      </c>
      <c r="X12">
        <f t="shared" si="14"/>
        <v>5.6919128135956655E-2</v>
      </c>
      <c r="Y12">
        <f t="shared" si="15"/>
        <v>0.12530242610005748</v>
      </c>
      <c r="Z12">
        <f t="shared" si="16"/>
        <v>1.7550122095728711E-2</v>
      </c>
      <c r="AA12">
        <f t="shared" si="17"/>
        <v>0.19977167633174284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8"/>
  <sheetViews>
    <sheetView workbookViewId="0">
      <selection activeCell="Z33" sqref="Z33"/>
    </sheetView>
  </sheetViews>
  <sheetFormatPr defaultRowHeight="15.75" x14ac:dyDescent="0.25"/>
  <cols>
    <col min="1" max="16384" width="9.140625" style="2"/>
  </cols>
  <sheetData>
    <row r="1" spans="1:12" x14ac:dyDescent="0.25">
      <c r="A1" s="2" t="s">
        <v>61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16.9756</v>
      </c>
      <c r="C2" s="2">
        <v>17.660499999999999</v>
      </c>
      <c r="D2" s="2">
        <v>17.808900000000001</v>
      </c>
      <c r="E2" s="2">
        <v>17.4161</v>
      </c>
      <c r="F2" s="2">
        <v>16.4941</v>
      </c>
      <c r="G2" s="2">
        <v>15.8429</v>
      </c>
      <c r="H2" s="2">
        <v>15.071</v>
      </c>
      <c r="I2" s="2">
        <v>13.19</v>
      </c>
      <c r="J2" s="2">
        <v>10.908200000000001</v>
      </c>
      <c r="K2" s="2">
        <v>8.2949199999999994</v>
      </c>
      <c r="L2" s="2">
        <v>5.4296300000000004</v>
      </c>
    </row>
    <row r="4" spans="1:12" x14ac:dyDescent="0.25">
      <c r="A4" s="2" t="s">
        <v>61</v>
      </c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17.822600000000001</v>
      </c>
      <c r="C5" s="2">
        <v>17.8184</v>
      </c>
      <c r="D5" s="2">
        <v>17.808900000000001</v>
      </c>
      <c r="E5" s="2">
        <v>17.793900000000001</v>
      </c>
      <c r="F5" s="2">
        <v>17.773499999999999</v>
      </c>
      <c r="G5" s="2">
        <v>17.747599999999998</v>
      </c>
      <c r="H5" s="2">
        <v>17.7164</v>
      </c>
      <c r="I5" s="2">
        <v>17.6798</v>
      </c>
      <c r="J5" s="2">
        <v>17.637699999999999</v>
      </c>
      <c r="K5" s="2">
        <v>17.590299999999999</v>
      </c>
      <c r="L5" s="2">
        <v>17.537600000000001</v>
      </c>
    </row>
    <row r="7" spans="1:12" x14ac:dyDescent="0.25">
      <c r="A7" s="2" t="s">
        <v>60</v>
      </c>
      <c r="B7" s="2">
        <v>18</v>
      </c>
      <c r="C7" s="2">
        <v>19</v>
      </c>
      <c r="D7" s="2">
        <v>20</v>
      </c>
      <c r="E7" s="2">
        <v>21</v>
      </c>
      <c r="F7" s="2">
        <v>22</v>
      </c>
      <c r="G7" s="2">
        <v>23</v>
      </c>
      <c r="H7" s="2">
        <v>24</v>
      </c>
      <c r="I7" s="2">
        <v>25</v>
      </c>
      <c r="J7" s="2">
        <v>26</v>
      </c>
      <c r="K7" s="2">
        <v>27</v>
      </c>
      <c r="L7" s="2">
        <v>28</v>
      </c>
    </row>
    <row r="8" spans="1:12" x14ac:dyDescent="0.25">
      <c r="A8" s="2" t="s">
        <v>59</v>
      </c>
      <c r="B8" s="2">
        <v>31.783999999999999</v>
      </c>
      <c r="C8" s="2">
        <v>31.785699999999999</v>
      </c>
      <c r="D8" s="2">
        <v>31.781300000000002</v>
      </c>
      <c r="E8" s="2">
        <v>31.770800000000001</v>
      </c>
      <c r="F8" s="2">
        <v>31.754300000000001</v>
      </c>
      <c r="G8" s="2">
        <v>31.7318</v>
      </c>
      <c r="H8" s="2">
        <v>31.703299999999999</v>
      </c>
      <c r="I8" s="2">
        <v>31.668700000000001</v>
      </c>
      <c r="J8" s="2">
        <v>31.6281</v>
      </c>
      <c r="K8" s="2">
        <v>31.581600000000002</v>
      </c>
      <c r="L8" s="2">
        <v>31.529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6"/>
  <sheetViews>
    <sheetView tabSelected="1" workbookViewId="0">
      <selection activeCell="V14" sqref="V14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  <row r="5" spans="1:42" x14ac:dyDescent="0.25">
      <c r="A5" t="s">
        <v>62</v>
      </c>
      <c r="B5">
        <v>-20</v>
      </c>
      <c r="C5">
        <v>-15</v>
      </c>
      <c r="D5">
        <v>-10</v>
      </c>
      <c r="E5">
        <v>-5</v>
      </c>
      <c r="F5">
        <v>0</v>
      </c>
      <c r="G5">
        <v>5</v>
      </c>
      <c r="H5">
        <v>10</v>
      </c>
      <c r="I5">
        <v>15</v>
      </c>
      <c r="J5">
        <v>20</v>
      </c>
    </row>
    <row r="6" spans="1:42" x14ac:dyDescent="0.25">
      <c r="A6" t="s">
        <v>63</v>
      </c>
      <c r="B6" s="2">
        <v>31.574400000000001</v>
      </c>
      <c r="C6" s="2">
        <v>31.644300000000001</v>
      </c>
      <c r="D6" s="2">
        <v>31.694700000000001</v>
      </c>
      <c r="E6" s="2">
        <v>31.725000000000001</v>
      </c>
      <c r="F6" s="2">
        <v>31.735199999999999</v>
      </c>
      <c r="G6" s="2">
        <v>31.725000000000001</v>
      </c>
      <c r="H6" s="2">
        <v>31.694700000000001</v>
      </c>
      <c r="I6" s="2">
        <v>31.644300000000001</v>
      </c>
      <c r="J6" s="2">
        <v>31.574400000000001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2019-02-17T13:02:37Z</dcterms:modified>
</cp:coreProperties>
</file>